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DF0141F6-D7F8-4E92-8457-F5E87711D045}" xr6:coauthVersionLast="37" xr6:coauthVersionMax="37" xr10:uidLastSave="{00000000-0000-0000-0000-000000000000}"/>
  <bookViews>
    <workbookView xWindow="-15" yWindow="-15" windowWidth="10245" windowHeight="8280" tabRatio="921" xr2:uid="{00000000-000D-0000-FFFF-FFFF00000000}"/>
  </bookViews>
  <sheets>
    <sheet name="初期表示" sheetId="176" r:id="rId1"/>
    <sheet name="編集" sheetId="159" r:id="rId2"/>
    <sheet name="お気に入り" sheetId="163" r:id="rId3"/>
    <sheet name="車系" sheetId="186" r:id="rId4"/>
    <sheet name="検索条件" sheetId="160" r:id="rId5"/>
    <sheet name="検索" sheetId="165" r:id="rId6"/>
    <sheet name="条件登録" sheetId="164" r:id="rId7"/>
    <sheet name="クリア" sheetId="162" r:id="rId8"/>
    <sheet name="表示期間変更(前へ)" sheetId="175" r:id="rId9"/>
    <sheet name="表示期間変更(次へ)" sheetId="174" r:id="rId10"/>
    <sheet name="項目名クリック" sheetId="185" r:id="rId11"/>
    <sheet name="項目名ダブルクリック" sheetId="170" r:id="rId12"/>
    <sheet name="項目名移動" sheetId="169" r:id="rId13"/>
    <sheet name="項目名(右クリック)" sheetId="184" r:id="rId14"/>
    <sheet name="項目名(右クリック-追加)" sheetId="171" r:id="rId15"/>
    <sheet name="項目名(右クリック-編集)" sheetId="183" r:id="rId16"/>
    <sheet name="項目名(右クリック-削除)" sheetId="172" r:id="rId17"/>
    <sheet name="項目名(右クリック-行追加)" sheetId="173" r:id="rId18"/>
    <sheet name="項目名(右クリック-行削除)" sheetId="181" r:id="rId19"/>
    <sheet name="スケジュールセルダブルクリック" sheetId="168" r:id="rId20"/>
    <sheet name="スケジュールセルドラッグ" sheetId="167" r:id="rId21"/>
    <sheet name="スケジュールクリック" sheetId="166" r:id="rId22"/>
    <sheet name="スケジュール左ハンドル" sheetId="158" r:id="rId23"/>
    <sheet name="スケジュール右ハンドル" sheetId="157" r:id="rId24"/>
    <sheet name="スケジュールダブルクック" sheetId="151" r:id="rId25"/>
    <sheet name="スケジュール移動" sheetId="156" r:id="rId26"/>
    <sheet name="スケジュールマウスオーバー" sheetId="180" r:id="rId27"/>
    <sheet name="スケジュール右クリック" sheetId="179" r:id="rId28"/>
    <sheet name="スケジュール右クリック(削除)" sheetId="178" r:id="rId29"/>
    <sheet name="スケジュール削除" sheetId="155" r:id="rId30"/>
    <sheet name="スケジュールコピー " sheetId="153" r:id="rId31"/>
    <sheet name="スケジュールペースト" sheetId="154" r:id="rId32"/>
    <sheet name="Excel出力" sheetId="177" r:id="rId33"/>
    <sheet name="閉じる" sheetId="143" r:id="rId34"/>
    <sheet name="Sheet1" sheetId="145" state="hidden" r:id="rId35"/>
    <sheet name="試験実施要綱（内部資料）" sheetId="137" state="hidden" r:id="rId36"/>
    <sheet name="Sheet2" sheetId="146" state="hidden" r:id="rId37"/>
  </sheets>
  <definedNames>
    <definedName name="_xlnm.Print_Titles" localSheetId="35">'試験実施要綱（内部資料）'!$1:$3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1" i="162" l="1"/>
  <c r="F32" i="162"/>
  <c r="F33" i="162"/>
  <c r="F34" i="162"/>
  <c r="F35" i="162"/>
  <c r="F36" i="162"/>
  <c r="F37" i="162"/>
  <c r="F38" i="162"/>
  <c r="F39" i="162"/>
  <c r="F40" i="162"/>
  <c r="F41" i="162"/>
  <c r="H5" i="186" l="1"/>
  <c r="C17" i="167" l="1"/>
  <c r="E21" i="167" s="1"/>
  <c r="C18" i="168"/>
  <c r="E22" i="168" s="1"/>
  <c r="C27" i="176" l="1"/>
  <c r="I45" i="176" s="1"/>
  <c r="C26" i="176"/>
  <c r="I44" i="176" s="1"/>
  <c r="C25" i="176"/>
  <c r="I43" i="176" s="1"/>
  <c r="C24" i="176"/>
  <c r="I42" i="176" s="1"/>
  <c r="F38" i="176"/>
  <c r="F37" i="176"/>
  <c r="E82" i="165"/>
  <c r="T35" i="165"/>
  <c r="T33" i="164"/>
  <c r="F30" i="162"/>
  <c r="C16" i="158"/>
  <c r="E33" i="158" s="1"/>
  <c r="C15" i="158"/>
  <c r="E27" i="158" s="1"/>
  <c r="A15" i="158"/>
  <c r="A16" i="158" s="1"/>
  <c r="C14" i="158"/>
  <c r="E23" i="158" s="1"/>
  <c r="C16" i="157"/>
  <c r="C15" i="157"/>
  <c r="E27" i="157" s="1"/>
  <c r="A15" i="157"/>
  <c r="A16" i="157" s="1"/>
  <c r="C14" i="157"/>
  <c r="C16" i="156"/>
  <c r="E41" i="156" s="1"/>
  <c r="C15" i="156"/>
  <c r="E28" i="156" s="1"/>
  <c r="A15" i="156"/>
  <c r="A16" i="156" s="1"/>
  <c r="C14" i="156"/>
  <c r="E33" i="156" s="1"/>
  <c r="A16" i="154"/>
  <c r="A15" i="154"/>
  <c r="C15" i="154"/>
  <c r="E31" i="154" s="1"/>
  <c r="C16" i="154"/>
  <c r="C14" i="154"/>
  <c r="C15" i="155"/>
  <c r="C14" i="155"/>
  <c r="C14" i="151"/>
  <c r="C16" i="181"/>
  <c r="C15" i="181"/>
  <c r="C14" i="181"/>
  <c r="C15" i="173"/>
  <c r="C14" i="173"/>
  <c r="C16" i="172"/>
  <c r="C15" i="172"/>
  <c r="C14" i="172"/>
  <c r="C14" i="183"/>
  <c r="C15" i="169"/>
  <c r="C14" i="169"/>
  <c r="C14" i="170"/>
  <c r="C15" i="174"/>
  <c r="C15" i="175"/>
  <c r="C23" i="164"/>
  <c r="E38" i="164" s="1"/>
  <c r="C22" i="164"/>
  <c r="E41" i="164" s="1"/>
  <c r="C29" i="165"/>
  <c r="E45" i="165" s="1"/>
  <c r="C28" i="165"/>
  <c r="C27" i="165"/>
  <c r="C30" i="176"/>
  <c r="C29" i="176"/>
  <c r="C28" i="176"/>
  <c r="C23" i="176"/>
  <c r="C22" i="176"/>
  <c r="E51" i="165"/>
  <c r="E48" i="165"/>
  <c r="E60" i="176" l="1"/>
  <c r="A29" i="165"/>
  <c r="H5" i="185"/>
  <c r="E18" i="170"/>
  <c r="E24" i="169"/>
  <c r="A15" i="169"/>
  <c r="E19" i="169"/>
  <c r="H5" i="184"/>
  <c r="E18" i="183"/>
  <c r="H5" i="183"/>
  <c r="E35" i="172"/>
  <c r="E30" i="172"/>
  <c r="A15" i="172"/>
  <c r="A16" i="172" s="1"/>
  <c r="E26" i="172"/>
  <c r="A15" i="173"/>
  <c r="E27" i="173"/>
  <c r="E19" i="173"/>
  <c r="A15" i="181"/>
  <c r="A16" i="181" s="1"/>
  <c r="E30" i="181"/>
  <c r="E38" i="181"/>
  <c r="E26" i="181"/>
  <c r="H5" i="181"/>
  <c r="E33" i="157"/>
  <c r="E23" i="157"/>
  <c r="E18" i="151"/>
  <c r="H5" i="180"/>
  <c r="H5" i="179"/>
  <c r="H5" i="178"/>
  <c r="E30" i="155"/>
  <c r="A15" i="155"/>
  <c r="E25" i="155"/>
  <c r="E37" i="154"/>
  <c r="E27" i="154"/>
  <c r="H5" i="177"/>
  <c r="C21" i="163" l="1"/>
  <c r="E25" i="163" s="1"/>
  <c r="A23" i="176" l="1"/>
  <c r="A24" i="176" s="1"/>
  <c r="A25" i="176" s="1"/>
  <c r="A26" i="176" s="1"/>
  <c r="A27" i="176" s="1"/>
  <c r="A28" i="176" s="1"/>
  <c r="A29" i="176" s="1"/>
  <c r="A30" i="176" l="1"/>
  <c r="E34" i="176"/>
  <c r="A11" i="176"/>
  <c r="A12" i="176" s="1"/>
  <c r="A13" i="176" s="1"/>
  <c r="A14" i="176" s="1"/>
  <c r="H5" i="176"/>
  <c r="E20" i="175"/>
  <c r="A11" i="175"/>
  <c r="H5" i="175"/>
  <c r="E20" i="174"/>
  <c r="A11" i="174"/>
  <c r="H5" i="174"/>
  <c r="A15" i="176" l="1"/>
  <c r="A17" i="176" s="1"/>
  <c r="A18" i="176" s="1"/>
  <c r="H5" i="173"/>
  <c r="H5" i="172"/>
  <c r="H5" i="171"/>
  <c r="H5" i="170"/>
  <c r="H5" i="169"/>
  <c r="A11" i="168"/>
  <c r="A12" i="168" s="1"/>
  <c r="A13" i="168" s="1"/>
  <c r="H5" i="168"/>
  <c r="A11" i="167"/>
  <c r="A12" i="167" s="1"/>
  <c r="A13" i="167" s="1"/>
  <c r="H5" i="167"/>
  <c r="H5" i="166"/>
  <c r="A14" i="168" l="1"/>
  <c r="E44" i="165"/>
  <c r="E43" i="165"/>
  <c r="A11" i="165"/>
  <c r="A12" i="165" s="1"/>
  <c r="A13" i="165" s="1"/>
  <c r="A14" i="165" s="1"/>
  <c r="A15" i="165" s="1"/>
  <c r="H5" i="165"/>
  <c r="A11" i="164"/>
  <c r="A12" i="164" s="1"/>
  <c r="A13" i="164" s="1"/>
  <c r="H5" i="164"/>
  <c r="A16" i="165" l="1"/>
  <c r="A17" i="165" s="1"/>
  <c r="A18" i="165" s="1"/>
  <c r="A19" i="165" s="1"/>
  <c r="A20" i="165" s="1"/>
  <c r="A21" i="165" s="1"/>
  <c r="A22" i="165" s="1"/>
  <c r="A23" i="165" s="1"/>
  <c r="A14" i="164"/>
  <c r="A15" i="164" s="1"/>
  <c r="A16" i="164" s="1"/>
  <c r="A17" i="164" s="1"/>
  <c r="A18" i="164" s="1"/>
  <c r="E27" i="164"/>
  <c r="A11" i="163"/>
  <c r="H5" i="163"/>
  <c r="A11" i="162"/>
  <c r="H5" i="162"/>
  <c r="H5" i="160"/>
  <c r="A12" i="163" l="1"/>
  <c r="A13" i="163" s="1"/>
  <c r="A14" i="163" s="1"/>
  <c r="A15" i="163" s="1"/>
  <c r="A16" i="163" s="1"/>
  <c r="A17" i="163" s="1"/>
  <c r="A12" i="162"/>
  <c r="H5" i="159"/>
  <c r="H5" i="158"/>
  <c r="H5" i="157"/>
  <c r="A13" i="162" l="1"/>
  <c r="A14" i="162" s="1"/>
  <c r="A15" i="162" s="1"/>
  <c r="A16" i="162" s="1"/>
  <c r="A17" i="162" s="1"/>
  <c r="A18" i="162" s="1"/>
  <c r="A19" i="162" s="1"/>
  <c r="A20" i="162" s="1"/>
  <c r="A21" i="162" s="1"/>
  <c r="H5" i="156"/>
  <c r="H5" i="155"/>
  <c r="H5" i="154"/>
  <c r="H5" i="153"/>
  <c r="H5" i="151" l="1"/>
  <c r="H5" i="143" l="1"/>
  <c r="A1" i="145"/>
  <c r="A3" i="145" s="1"/>
  <c r="A2" i="145" l="1"/>
  <c r="H4" i="186" s="1"/>
  <c r="H4" i="160"/>
  <c r="H4" i="158"/>
  <c r="H4" i="157"/>
  <c r="H4" i="154"/>
  <c r="H4" i="155"/>
  <c r="H4" i="153"/>
  <c r="H4" i="151"/>
  <c r="H4" i="143"/>
  <c r="Y4" i="186"/>
  <c r="H4" i="164" l="1"/>
  <c r="H4" i="162"/>
  <c r="H4" i="169"/>
  <c r="H4" i="168"/>
  <c r="H4" i="159"/>
  <c r="H4" i="165"/>
  <c r="H4" i="172"/>
  <c r="H4" i="166"/>
  <c r="H4" i="176"/>
  <c r="H4" i="180"/>
  <c r="H4" i="170"/>
  <c r="H4" i="174"/>
  <c r="H4" i="178"/>
  <c r="H4" i="183"/>
  <c r="H4" i="173"/>
  <c r="H4" i="177"/>
  <c r="H4" i="181"/>
  <c r="H4" i="185"/>
  <c r="H4" i="156"/>
  <c r="H4" i="163"/>
  <c r="H4" i="167"/>
  <c r="H4" i="171"/>
  <c r="H4" i="175"/>
  <c r="H4" i="179"/>
  <c r="H4" i="184"/>
  <c r="Y4" i="185"/>
  <c r="Y4" i="183"/>
  <c r="Y4" i="184"/>
  <c r="Y4" i="180"/>
  <c r="Y4" i="181"/>
  <c r="Y4" i="178"/>
  <c r="Y4" i="179"/>
  <c r="Y4" i="176"/>
  <c r="Y4" i="177"/>
  <c r="Y4" i="174"/>
  <c r="Y4" i="175"/>
  <c r="Y4" i="172"/>
  <c r="Y4" i="173"/>
  <c r="Y4" i="170"/>
  <c r="Y4" i="171"/>
  <c r="Y4" i="168"/>
  <c r="Y4" i="169"/>
  <c r="Y4" i="166"/>
  <c r="Y4" i="167"/>
  <c r="Y4" i="164"/>
  <c r="Y4" i="165"/>
  <c r="Y4" i="162"/>
  <c r="Y4" i="163"/>
  <c r="Y4" i="160"/>
  <c r="Y4" i="158"/>
  <c r="Y4" i="159"/>
  <c r="Y4" i="156"/>
  <c r="Y4" i="157"/>
  <c r="Y4" i="154"/>
  <c r="Y4" i="155"/>
  <c r="Y4" i="153"/>
  <c r="Y4" i="151"/>
  <c r="Y4" i="143"/>
</calcChain>
</file>

<file path=xl/sharedStrings.xml><?xml version="1.0" encoding="utf-8"?>
<sst xmlns="http://schemas.openxmlformats.org/spreadsheetml/2006/main" count="1944" uniqueCount="723">
  <si>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</si>
  <si>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</si>
  <si>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</si>
  <si>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</si>
  <si>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</si>
  <si>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</si>
  <si>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</si>
  <si>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</si>
  <si>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</si>
  <si>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</si>
  <si>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</si>
  <si>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</si>
  <si>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</si>
  <si>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</si>
  <si>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</si>
  <si>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</si>
  <si>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</si>
  <si>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</si>
  <si>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</si>
  <si>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</si>
  <si>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</si>
  <si>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</si>
  <si>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</si>
  <si>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</si>
  <si>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</si>
  <si>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</si>
  <si>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</si>
  <si>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</si>
  <si>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</si>
  <si>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</si>
  <si>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</si>
  <si>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</si>
  <si>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</si>
  <si>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</si>
  <si>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</si>
  <si>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</si>
  <si>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</si>
  <si>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</si>
  <si>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</si>
  <si>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</si>
  <si>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</si>
  <si>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</si>
  <si>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</si>
  <si>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</si>
  <si>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</si>
  <si>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</si>
  <si>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</si>
  <si>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</si>
  <si>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</si>
  <si>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</si>
  <si>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</si>
  <si>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</si>
  <si>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</si>
  <si>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</si>
  <si>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</si>
  <si>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</si>
  <si>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</si>
  <si>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</si>
  <si>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</si>
  <si>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</si>
  <si>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</si>
  <si>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</si>
  <si>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</si>
  <si>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</si>
  <si>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</si>
  <si>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</si>
  <si>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</si>
  <si>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</si>
  <si>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</si>
  <si>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</si>
  <si>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</si>
  <si>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</si>
  <si>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</si>
  <si>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</si>
  <si>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</si>
  <si>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</si>
  <si>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</si>
  <si>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</si>
  <si>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</si>
  <si>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</si>
  <si>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</si>
  <si>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</si>
  <si>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</si>
  <si>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</si>
  <si>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</si>
  <si>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</si>
  <si>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</si>
  <si>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</si>
  <si>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</si>
  <si>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</si>
  <si>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</si>
  <si>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</si>
  <si>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</si>
  <si>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</si>
  <si>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</si>
  <si>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</si>
  <si>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</si>
  <si>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</si>
  <si>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</si>
  <si>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</si>
  <si>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</si>
  <si>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</si>
  <si>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</si>
  <si>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</si>
  <si>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</si>
  <si>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</si>
  <si>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</si>
  <si>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</si>
  <si>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</si>
  <si>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</si>
  <si>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</si>
  <si>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</si>
  <si>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</si>
  <si>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</si>
  <si>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</si>
  <si>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</si>
  <si>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</si>
  <si>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</si>
  <si>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</si>
  <si>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</si>
  <si>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</si>
  <si>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</si>
  <si>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</si>
  <si>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</si>
  <si>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</si>
  <si>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</si>
  <si>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</si>
  <si>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</si>
  <si>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</si>
  <si>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</si>
  <si>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</si>
  <si>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</si>
  <si>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</si>
  <si>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</si>
  <si>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</si>
  <si>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</si>
  <si>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</si>
  <si>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</si>
  <si>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</si>
  <si>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</si>
  <si>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KKA03210</t>
  </si>
  <si>
    <t>KKA03220</t>
  </si>
  <si>
    <t>KKA03230</t>
  </si>
  <si>
    <t>KKA03240</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</si>
  <si>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</si>
  <si>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</si>
  <si>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</si>
  <si>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</si>
  <si>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</si>
  <si>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</si>
  <si>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</si>
  <si>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</si>
  <si>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</si>
  <si>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</si>
  <si>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</si>
  <si>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</si>
  <si>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</si>
  <si>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</si>
  <si>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</si>
  <si>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</si>
  <si>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</si>
  <si>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</si>
  <si>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</si>
  <si>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</si>
  <si>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</si>
  <si>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</si>
  <si>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</si>
  <si>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</si>
  <si>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</si>
  <si>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</si>
  <si>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</si>
  <si>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</si>
  <si>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</si>
  <si>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</si>
  <si>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</si>
  <si>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</si>
  <si>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</si>
  <si>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</si>
  <si>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KKA05150</t>
  </si>
  <si>
    <t>試験車スケジュール要望案コピー</t>
  </si>
  <si>
    <t>KKA05160</t>
  </si>
  <si>
    <t>試験車スケジュール一括本予約</t>
  </si>
  <si>
    <t>車両検索</t>
  </si>
  <si>
    <t>KKA06010</t>
  </si>
  <si>
    <t>外製車＆カーシェア予約</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</si>
  <si>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</si>
  <si>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</si>
  <si>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</si>
  <si>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</si>
  <si>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</si>
  <si>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</si>
  <si>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</si>
  <si>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</si>
  <si>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</si>
  <si>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</si>
  <si>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</si>
  <si>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</si>
  <si>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</si>
  <si>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</si>
  <si>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</si>
  <si>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</si>
  <si>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</si>
  <si>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</si>
  <si>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</si>
  <si>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</si>
  <si>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</si>
  <si>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</si>
  <si>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</si>
  <si>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</si>
  <si>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</si>
  <si>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</si>
  <si>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</si>
  <si>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</si>
  <si>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</si>
  <si>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</si>
  <si>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</si>
  <si>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</si>
  <si>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</si>
  <si>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</si>
  <si>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</si>
  <si>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</si>
  <si>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機能権限設定</t>
  </si>
  <si>
    <t>KKA15010</t>
  </si>
  <si>
    <t>機能権限検索</t>
  </si>
  <si>
    <t>KKA15020</t>
  </si>
  <si>
    <t>機能権限登録</t>
  </si>
  <si>
    <t>KKA15030</t>
  </si>
  <si>
    <t>機能権限更新</t>
  </si>
  <si>
    <t>KKA15040</t>
  </si>
  <si>
    <t>機能権限削除</t>
  </si>
  <si>
    <t>KKA15050</t>
  </si>
  <si>
    <t>KKA15060</t>
  </si>
  <si>
    <t>1.利用項目</t>
    <rPh sb="2" eb="4">
      <t>リヨウ</t>
    </rPh>
    <rPh sb="4" eb="6">
      <t>コウモク</t>
    </rPh>
    <phoneticPr fontId="1"/>
  </si>
  <si>
    <t>2.利用API</t>
    <rPh sb="2" eb="4">
      <t>リヨウ</t>
    </rPh>
    <phoneticPr fontId="1"/>
  </si>
  <si>
    <t>1.閉じるボタン押下</t>
    <rPh sb="0" eb="1">
      <t>ヨコ</t>
    </rPh>
    <phoneticPr fontId="1"/>
  </si>
  <si>
    <t>画面を閉じる</t>
    <rPh sb="0" eb="2">
      <t>ガメン</t>
    </rPh>
    <rPh sb="3" eb="4">
      <t>ト</t>
    </rPh>
    <phoneticPr fontId="1"/>
  </si>
  <si>
    <t>Close</t>
    <phoneticPr fontId="1"/>
  </si>
  <si>
    <t>KKA05170</t>
  </si>
  <si>
    <t>KKA06040</t>
  </si>
  <si>
    <t>カーシェア予約済一覧</t>
  </si>
  <si>
    <t>KKA08040</t>
  </si>
  <si>
    <t>カーシェア予約スケジュール項目削除</t>
  </si>
  <si>
    <t>KKA08090</t>
  </si>
  <si>
    <t>カーシェア予約作業履歴検索</t>
  </si>
  <si>
    <t>KKA08100</t>
  </si>
  <si>
    <t>カーシェア予約作業履歴登録</t>
  </si>
  <si>
    <t>1.2</t>
  </si>
  <si>
    <t>2.2</t>
  </si>
  <si>
    <t>ScheduleCopy</t>
    <phoneticPr fontId="1"/>
  </si>
  <si>
    <t>選択しているスケジュールをコピー元として取得</t>
    <rPh sb="0" eb="2">
      <t>センタク</t>
    </rPh>
    <rPh sb="16" eb="17">
      <t>モト</t>
    </rPh>
    <rPh sb="20" eb="22">
      <t>シュトク</t>
    </rPh>
    <phoneticPr fontId="1"/>
  </si>
  <si>
    <t>選択している箇所にコピー元として取得したスケジュールを貼り付け</t>
    <rPh sb="0" eb="2">
      <t>センタク</t>
    </rPh>
    <rPh sb="6" eb="8">
      <t>カショ</t>
    </rPh>
    <rPh sb="12" eb="13">
      <t>モト</t>
    </rPh>
    <rPh sb="16" eb="18">
      <t>シュトク</t>
    </rPh>
    <rPh sb="27" eb="28">
      <t>ハ</t>
    </rPh>
    <rPh sb="29" eb="30">
      <t>ツ</t>
    </rPh>
    <phoneticPr fontId="1"/>
  </si>
  <si>
    <t>コピー元のスケジュールがない場合は何もしない</t>
    <rPh sb="3" eb="4">
      <t>モト</t>
    </rPh>
    <rPh sb="14" eb="16">
      <t>バアイ</t>
    </rPh>
    <rPh sb="17" eb="18">
      <t>ナニ</t>
    </rPh>
    <phoneticPr fontId="1"/>
  </si>
  <si>
    <t>ScheduleDelete</t>
    <phoneticPr fontId="1"/>
  </si>
  <si>
    <t>ドラッグ＆ドロップで移動</t>
    <rPh sb="10" eb="12">
      <t>イドウ</t>
    </rPh>
    <phoneticPr fontId="1"/>
  </si>
  <si>
    <t>Deleteキーで操作</t>
    <rPh sb="9" eb="11">
      <t>ソウサ</t>
    </rPh>
    <phoneticPr fontId="1"/>
  </si>
  <si>
    <t>Ctrl+Cで操作</t>
    <rPh sb="7" eb="9">
      <t>ソウサ</t>
    </rPh>
    <phoneticPr fontId="1"/>
  </si>
  <si>
    <t>Ctrl+Vで操作</t>
    <rPh sb="7" eb="9">
      <t>ソウサ</t>
    </rPh>
    <phoneticPr fontId="1"/>
  </si>
  <si>
    <t>ScheduleMove</t>
    <phoneticPr fontId="1"/>
  </si>
  <si>
    <t>1.スケジュール移動</t>
    <rPh sb="8" eb="10">
      <t>イドウ</t>
    </rPh>
    <phoneticPr fontId="1"/>
  </si>
  <si>
    <t>選択しているスケジュールをドロップした箇所へ移動</t>
    <rPh sb="0" eb="2">
      <t>センタク</t>
    </rPh>
    <rPh sb="19" eb="21">
      <t>カショ</t>
    </rPh>
    <rPh sb="22" eb="24">
      <t>イドウ</t>
    </rPh>
    <phoneticPr fontId="1"/>
  </si>
  <si>
    <t>ScheduleDoubleClick</t>
    <phoneticPr fontId="1"/>
  </si>
  <si>
    <t>・</t>
  </si>
  <si>
    <t>ScheduleRightHandle</t>
    <phoneticPr fontId="1"/>
  </si>
  <si>
    <t>1.スケジュール右ハンドル</t>
    <rPh sb="8" eb="9">
      <t>ミギ</t>
    </rPh>
    <phoneticPr fontId="1"/>
  </si>
  <si>
    <t>選択しているスケジュールの期間を変更</t>
    <rPh sb="0" eb="2">
      <t>センタク</t>
    </rPh>
    <rPh sb="13" eb="15">
      <t>キカン</t>
    </rPh>
    <rPh sb="16" eb="18">
      <t>ヘンコウ</t>
    </rPh>
    <phoneticPr fontId="1"/>
  </si>
  <si>
    <t>ScheduleLeftHandle</t>
    <phoneticPr fontId="1"/>
  </si>
  <si>
    <t>1.スケジュール左ハンドル</t>
    <rPh sb="8" eb="9">
      <t>ヒダリ</t>
    </rPh>
    <phoneticPr fontId="1"/>
  </si>
  <si>
    <t>編集</t>
    <rPh sb="0" eb="2">
      <t>ヘンシュウ</t>
    </rPh>
    <phoneticPr fontId="1"/>
  </si>
  <si>
    <t>1.編集ボタン押下</t>
    <rPh sb="0" eb="1">
      <t>ヨコ</t>
    </rPh>
    <rPh sb="2" eb="4">
      <t>ヘンシュウ</t>
    </rPh>
    <rPh sb="7" eb="9">
      <t>オウカ</t>
    </rPh>
    <phoneticPr fontId="1"/>
  </si>
  <si>
    <t>お気に入り設定画面を開く</t>
    <rPh sb="1" eb="2">
      <t>キ</t>
    </rPh>
    <rPh sb="3" eb="4">
      <t>イ</t>
    </rPh>
    <rPh sb="5" eb="7">
      <t>セッテイ</t>
    </rPh>
    <rPh sb="7" eb="9">
      <t>ガメン</t>
    </rPh>
    <rPh sb="10" eb="11">
      <t>ヒラ</t>
    </rPh>
    <phoneticPr fontId="1"/>
  </si>
  <si>
    <t>検索条件</t>
    <rPh sb="0" eb="2">
      <t>ケンサク</t>
    </rPh>
    <rPh sb="2" eb="4">
      <t>ジョウケン</t>
    </rPh>
    <phoneticPr fontId="1"/>
  </si>
  <si>
    <t>SearchCconditions</t>
    <phoneticPr fontId="1"/>
  </si>
  <si>
    <t>1.検索条件ボタン押下</t>
    <rPh sb="0" eb="1">
      <t>ヨコ</t>
    </rPh>
    <rPh sb="2" eb="4">
      <t>ケンサク</t>
    </rPh>
    <rPh sb="4" eb="6">
      <t>ジョウケン</t>
    </rPh>
    <rPh sb="9" eb="11">
      <t>オウカ</t>
    </rPh>
    <phoneticPr fontId="1"/>
  </si>
  <si>
    <t>検索条件エリアの表示状態変更</t>
    <rPh sb="0" eb="2">
      <t>ケンサク</t>
    </rPh>
    <rPh sb="2" eb="4">
      <t>ジョウケン</t>
    </rPh>
    <rPh sb="8" eb="10">
      <t>ヒョウジ</t>
    </rPh>
    <rPh sb="10" eb="12">
      <t>ジョウタイ</t>
    </rPh>
    <rPh sb="12" eb="14">
      <t>ヘンコウ</t>
    </rPh>
    <phoneticPr fontId="1"/>
  </si>
  <si>
    <t>検索エリアが表示</t>
    <rPh sb="0" eb="2">
      <t>ケンサク</t>
    </rPh>
    <rPh sb="6" eb="8">
      <t>ヒョウジ</t>
    </rPh>
    <phoneticPr fontId="1"/>
  </si>
  <si>
    <t>検索エリアが非表示</t>
    <rPh sb="0" eb="2">
      <t>ケンサク</t>
    </rPh>
    <rPh sb="6" eb="9">
      <t>ヒヒョウジ</t>
    </rPh>
    <phoneticPr fontId="1"/>
  </si>
  <si>
    <t>非表示に変更</t>
    <rPh sb="0" eb="3">
      <t>ヒヒョウジ</t>
    </rPh>
    <rPh sb="4" eb="6">
      <t>ヘンコウ</t>
    </rPh>
    <phoneticPr fontId="1"/>
  </si>
  <si>
    <t>表示に変更</t>
    <rPh sb="0" eb="2">
      <t>ヒョウジ</t>
    </rPh>
    <rPh sb="3" eb="5">
      <t>ヘンコウ</t>
    </rPh>
    <phoneticPr fontId="1"/>
  </si>
  <si>
    <t>検索条件ボタンの文言変更</t>
    <rPh sb="0" eb="2">
      <t>ケンサク</t>
    </rPh>
    <rPh sb="2" eb="4">
      <t>ジョウケン</t>
    </rPh>
    <rPh sb="8" eb="10">
      <t>モンゴン</t>
    </rPh>
    <rPh sb="10" eb="12">
      <t>ヘンコウ</t>
    </rPh>
    <phoneticPr fontId="1"/>
  </si>
  <si>
    <t>「+」に変更</t>
    <rPh sb="4" eb="6">
      <t>ヘンコウ</t>
    </rPh>
    <phoneticPr fontId="1"/>
  </si>
  <si>
    <t>Clear</t>
    <phoneticPr fontId="1"/>
  </si>
  <si>
    <t>1.クリアボタン押下</t>
    <rPh sb="0" eb="1">
      <t>ヨコ</t>
    </rPh>
    <rPh sb="8" eb="10">
      <t>オウカ</t>
    </rPh>
    <phoneticPr fontId="1"/>
  </si>
  <si>
    <t>以下の検索条件を空白に設定</t>
    <rPh sb="0" eb="2">
      <t>イカ</t>
    </rPh>
    <rPh sb="3" eb="5">
      <t>ケンサク</t>
    </rPh>
    <rPh sb="5" eb="7">
      <t>ジョウケン</t>
    </rPh>
    <rPh sb="8" eb="10">
      <t>クウハク</t>
    </rPh>
    <rPh sb="11" eb="13">
      <t>セッテイ</t>
    </rPh>
    <phoneticPr fontId="1"/>
  </si>
  <si>
    <t>Favorite</t>
    <phoneticPr fontId="1"/>
  </si>
  <si>
    <t>1.条件登録ボタン押下</t>
    <rPh sb="0" eb="1">
      <t>ヨコ</t>
    </rPh>
    <rPh sb="2" eb="4">
      <t>ジョウケン</t>
    </rPh>
    <rPh sb="4" eb="6">
      <t>トウロク</t>
    </rPh>
    <rPh sb="9" eb="11">
      <t>オウカ</t>
    </rPh>
    <phoneticPr fontId="1"/>
  </si>
  <si>
    <t>お気に入り登録ダイアログを表示</t>
    <rPh sb="13" eb="15">
      <t>ヒョウジ</t>
    </rPh>
    <phoneticPr fontId="1"/>
  </si>
  <si>
    <t>2.1</t>
  </si>
  <si>
    <t>3.1</t>
  </si>
  <si>
    <t>お気に入り登録ダイアログを閉じる</t>
    <rPh sb="13" eb="14">
      <t>ト</t>
    </rPh>
    <phoneticPr fontId="1"/>
  </si>
  <si>
    <t>3.2</t>
  </si>
  <si>
    <t>1.お気に入り選択</t>
    <rPh sb="0" eb="1">
      <t>ヨコ</t>
    </rPh>
    <rPh sb="3" eb="4">
      <t>キ</t>
    </rPh>
    <rPh sb="5" eb="6">
      <t>イ</t>
    </rPh>
    <rPh sb="7" eb="9">
      <t>センタク</t>
    </rPh>
    <phoneticPr fontId="1"/>
  </si>
  <si>
    <t>2.検索条件設定</t>
    <rPh sb="2" eb="4">
      <t>ケンサク</t>
    </rPh>
    <rPh sb="4" eb="6">
      <t>ジョウケン</t>
    </rPh>
    <rPh sb="6" eb="8">
      <t>セッテイ</t>
    </rPh>
    <phoneticPr fontId="1"/>
  </si>
  <si>
    <t>1.1で取得したお気に入りに設定されている検索条件を画面に設定</t>
    <rPh sb="4" eb="6">
      <t>シュトク</t>
    </rPh>
    <rPh sb="9" eb="10">
      <t>キ</t>
    </rPh>
    <rPh sb="11" eb="12">
      <t>イ</t>
    </rPh>
    <rPh sb="14" eb="16">
      <t>セッテイ</t>
    </rPh>
    <rPh sb="21" eb="23">
      <t>ケンサク</t>
    </rPh>
    <rPh sb="23" eb="25">
      <t>ジョウケン</t>
    </rPh>
    <rPh sb="26" eb="28">
      <t>ガメン</t>
    </rPh>
    <rPh sb="29" eb="31">
      <t>セッテイ</t>
    </rPh>
    <phoneticPr fontId="1"/>
  </si>
  <si>
    <t>お気に入り</t>
    <rPh sb="1" eb="2">
      <t>キ</t>
    </rPh>
    <rPh sb="3" eb="4">
      <t>イ</t>
    </rPh>
    <phoneticPr fontId="1"/>
  </si>
  <si>
    <t>2.お気に入り登録</t>
    <rPh sb="3" eb="4">
      <t>キ</t>
    </rPh>
    <rPh sb="5" eb="6">
      <t>イ</t>
    </rPh>
    <rPh sb="7" eb="9">
      <t>トウロク</t>
    </rPh>
    <phoneticPr fontId="1"/>
  </si>
  <si>
    <t>3.登録後処理</t>
    <rPh sb="1" eb="3">
      <t>トウロク</t>
    </rPh>
    <rPh sb="3" eb="4">
      <t>アト</t>
    </rPh>
    <rPh sb="4" eb="6">
      <t>ショリ</t>
    </rPh>
    <phoneticPr fontId="1"/>
  </si>
  <si>
    <t>3.3</t>
  </si>
  <si>
    <t>3.1で取得したお気に入りを画面に設定</t>
    <rPh sb="4" eb="6">
      <t>シュトク</t>
    </rPh>
    <rPh sb="9" eb="10">
      <t>キ</t>
    </rPh>
    <rPh sb="11" eb="12">
      <t>イ</t>
    </rPh>
    <rPh sb="14" eb="16">
      <t>ガメン</t>
    </rPh>
    <rPh sb="17" eb="19">
      <t>セッテイ</t>
    </rPh>
    <phoneticPr fontId="1"/>
  </si>
  <si>
    <t>3.スケジュール設定</t>
    <rPh sb="8" eb="10">
      <t>セッテイ</t>
    </rPh>
    <phoneticPr fontId="1"/>
  </si>
  <si>
    <t>ScheduleClick</t>
    <phoneticPr fontId="1"/>
  </si>
  <si>
    <t>1.スケジュール押下</t>
    <rPh sb="8" eb="10">
      <t>オウカ</t>
    </rPh>
    <phoneticPr fontId="1"/>
  </si>
  <si>
    <t>期間From</t>
  </si>
  <si>
    <t>期間To</t>
  </si>
  <si>
    <t>初期値</t>
    <rPh sb="0" eb="3">
      <t>ショキチ</t>
    </rPh>
    <phoneticPr fontId="1"/>
  </si>
  <si>
    <t>ドラッグした日付の範囲がスケジュールの詳細画面の初期値</t>
    <rPh sb="6" eb="8">
      <t>ヒヅケ</t>
    </rPh>
    <rPh sb="9" eb="11">
      <t>ハンイ</t>
    </rPh>
    <rPh sb="19" eb="21">
      <t>ショウサイ</t>
    </rPh>
    <rPh sb="21" eb="23">
      <t>ガメン</t>
    </rPh>
    <rPh sb="24" eb="27">
      <t>ショキチ</t>
    </rPh>
    <phoneticPr fontId="1"/>
  </si>
  <si>
    <t>スケジュールセルのドラッグした範囲から開始日と終了日を取得</t>
    <rPh sb="15" eb="17">
      <t>ハンイ</t>
    </rPh>
    <rPh sb="19" eb="22">
      <t>カイシビ</t>
    </rPh>
    <rPh sb="23" eb="26">
      <t>シュウリョウビ</t>
    </rPh>
    <rPh sb="27" eb="29">
      <t>シュトク</t>
    </rPh>
    <phoneticPr fontId="1"/>
  </si>
  <si>
    <t>2.スケジュール詳細画面表示</t>
    <rPh sb="8" eb="10">
      <t>ショウサイ</t>
    </rPh>
    <rPh sb="10" eb="12">
      <t>ガメン</t>
    </rPh>
    <rPh sb="12" eb="14">
      <t>ヒョウジ</t>
    </rPh>
    <phoneticPr fontId="1"/>
  </si>
  <si>
    <t>2.1</t>
    <phoneticPr fontId="1"/>
  </si>
  <si>
    <t>スケジュール</t>
  </si>
  <si>
    <t>スケジュール</t>
    <phoneticPr fontId="1"/>
  </si>
  <si>
    <t>スケジュールの詳細画面の下記の項目に初期値を設定</t>
    <rPh sb="7" eb="9">
      <t>ショウサイ</t>
    </rPh>
    <rPh sb="9" eb="11">
      <t>ガメン</t>
    </rPh>
    <rPh sb="12" eb="14">
      <t>カキ</t>
    </rPh>
    <rPh sb="15" eb="17">
      <t>コウモク</t>
    </rPh>
    <rPh sb="18" eb="21">
      <t>ショキチ</t>
    </rPh>
    <rPh sb="22" eb="24">
      <t>セッテイ</t>
    </rPh>
    <phoneticPr fontId="1"/>
  </si>
  <si>
    <t>1.1で取得した開始日</t>
    <rPh sb="4" eb="6">
      <t>シュトク</t>
    </rPh>
    <rPh sb="8" eb="11">
      <t>カイシビ</t>
    </rPh>
    <phoneticPr fontId="1"/>
  </si>
  <si>
    <t>1.1で取得した終了日</t>
    <rPh sb="4" eb="6">
      <t>シュトク</t>
    </rPh>
    <rPh sb="8" eb="11">
      <t>シュウリョウビ</t>
    </rPh>
    <phoneticPr fontId="1"/>
  </si>
  <si>
    <t>区分</t>
    <rPh sb="0" eb="2">
      <t>クブン</t>
    </rPh>
    <phoneticPr fontId="1"/>
  </si>
  <si>
    <t>ScheduleCellDrag</t>
    <phoneticPr fontId="1"/>
  </si>
  <si>
    <t>1.1で取得した日付</t>
    <rPh sb="4" eb="6">
      <t>シュトク</t>
    </rPh>
    <rPh sb="8" eb="10">
      <t>ヒヅケ</t>
    </rPh>
    <phoneticPr fontId="1"/>
  </si>
  <si>
    <t>TestCarDoubleClick</t>
    <phoneticPr fontId="1"/>
  </si>
  <si>
    <t>1.項目名ダブルクリック</t>
    <rPh sb="2" eb="4">
      <t>コウモク</t>
    </rPh>
    <rPh sb="4" eb="5">
      <t>メイ</t>
    </rPh>
    <phoneticPr fontId="1"/>
  </si>
  <si>
    <t>1.追加押下</t>
    <rPh sb="2" eb="4">
      <t>ツイカ</t>
    </rPh>
    <rPh sb="4" eb="6">
      <t>オウカ</t>
    </rPh>
    <phoneticPr fontId="1"/>
  </si>
  <si>
    <t>TestCarRowAdd</t>
    <phoneticPr fontId="1"/>
  </si>
  <si>
    <t>NextMonth</t>
    <phoneticPr fontId="1"/>
  </si>
  <si>
    <t>1.表示期間変更(次へ)ボタン押下</t>
    <rPh sb="0" eb="1">
      <t>ヨコ</t>
    </rPh>
    <rPh sb="15" eb="17">
      <t>オウカ</t>
    </rPh>
    <phoneticPr fontId="1"/>
  </si>
  <si>
    <t>1.表示期間変更(前へ)ボタン押下</t>
    <rPh sb="0" eb="1">
      <t>ヨコ</t>
    </rPh>
    <rPh sb="9" eb="10">
      <t>マエ</t>
    </rPh>
    <rPh sb="15" eb="17">
      <t>オウカ</t>
    </rPh>
    <phoneticPr fontId="1"/>
  </si>
  <si>
    <t>1.3</t>
  </si>
  <si>
    <t>1.1で取得したお気に入りを設定</t>
    <rPh sb="4" eb="6">
      <t>シュトク</t>
    </rPh>
    <rPh sb="9" eb="10">
      <t>キ</t>
    </rPh>
    <rPh sb="11" eb="12">
      <t>イ</t>
    </rPh>
    <rPh sb="14" eb="16">
      <t>セッテイ</t>
    </rPh>
    <phoneticPr fontId="1"/>
  </si>
  <si>
    <t>1.お気に入り</t>
    <rPh sb="0" eb="1">
      <t>ヨコ</t>
    </rPh>
    <rPh sb="3" eb="4">
      <t>キ</t>
    </rPh>
    <rPh sb="5" eb="6">
      <t>イ</t>
    </rPh>
    <phoneticPr fontId="1"/>
  </si>
  <si>
    <t>IDが設定されている場合はお気に入りの選択値をIDに設定して、下記の検索条件を設定</t>
    <rPh sb="3" eb="5">
      <t>セッテイ</t>
    </rPh>
    <rPh sb="10" eb="12">
      <t>バアイ</t>
    </rPh>
    <rPh sb="14" eb="15">
      <t>キ</t>
    </rPh>
    <rPh sb="16" eb="17">
      <t>イ</t>
    </rPh>
    <rPh sb="19" eb="21">
      <t>センタク</t>
    </rPh>
    <rPh sb="21" eb="22">
      <t>アタイ</t>
    </rPh>
    <rPh sb="26" eb="28">
      <t>セッテイ</t>
    </rPh>
    <rPh sb="31" eb="33">
      <t>カキ</t>
    </rPh>
    <rPh sb="34" eb="36">
      <t>ケンサク</t>
    </rPh>
    <rPh sb="36" eb="38">
      <t>ジョウケン</t>
    </rPh>
    <rPh sb="39" eb="41">
      <t>セッテイ</t>
    </rPh>
    <phoneticPr fontId="1"/>
  </si>
  <si>
    <t>4.1</t>
  </si>
  <si>
    <t>4.2</t>
  </si>
  <si>
    <t>2.3</t>
  </si>
  <si>
    <t>ログイン認証</t>
  </si>
  <si>
    <t>KKA00170</t>
  </si>
  <si>
    <t>所在地検索</t>
  </si>
  <si>
    <t>KKA00180</t>
  </si>
  <si>
    <t>車型検索</t>
  </si>
  <si>
    <t>KKA00190</t>
  </si>
  <si>
    <t>仕向地検索</t>
  </si>
  <si>
    <t>KKA00200</t>
  </si>
  <si>
    <t>TM検索</t>
  </si>
  <si>
    <t>KKA00210</t>
  </si>
  <si>
    <t>メーカー名検索</t>
  </si>
  <si>
    <t>KKA00230</t>
  </si>
  <si>
    <t>KKA00240</t>
  </si>
  <si>
    <t>目的検索</t>
  </si>
  <si>
    <t>KKA00250</t>
  </si>
  <si>
    <t>行先検索</t>
  </si>
  <si>
    <t>KKA00260</t>
  </si>
  <si>
    <t>種別検索</t>
  </si>
  <si>
    <t>お気に入り（業務計画）登録</t>
  </si>
  <si>
    <t>お気に入り（月次計画）登録</t>
  </si>
  <si>
    <t>KKA02170</t>
  </si>
  <si>
    <t>KKA02180</t>
  </si>
  <si>
    <t>KKA03120</t>
  </si>
  <si>
    <t>KKA03250</t>
  </si>
  <si>
    <t>性能名一覧検索</t>
  </si>
  <si>
    <t>進捗履歴検索</t>
  </si>
  <si>
    <t>進捗履歴登録</t>
  </si>
  <si>
    <t>進捗履歴更新</t>
  </si>
  <si>
    <t>進捗履歴削除</t>
  </si>
  <si>
    <t>KKA05180</t>
  </si>
  <si>
    <t>お気に入り(試験車)検索</t>
  </si>
  <si>
    <t>KKA05190</t>
  </si>
  <si>
    <t>お気に入り(試験車)登録</t>
  </si>
  <si>
    <t>KKA08130</t>
  </si>
  <si>
    <t>カーシェア外製車検索</t>
  </si>
  <si>
    <t>KKA08140</t>
  </si>
  <si>
    <t>カーシェア内製車検索</t>
  </si>
  <si>
    <t>KKA08150</t>
  </si>
  <si>
    <t>お気に入り（カーシェア）検索</t>
  </si>
  <si>
    <t>KKA08160</t>
  </si>
  <si>
    <t>お気に入り（カーシェア）登録</t>
  </si>
  <si>
    <t>KKA08170</t>
  </si>
  <si>
    <t>KKA08180</t>
  </si>
  <si>
    <t>KKA08190</t>
  </si>
  <si>
    <t>KKA08200</t>
  </si>
  <si>
    <t>KKA08210</t>
  </si>
  <si>
    <t>KKA08220</t>
  </si>
  <si>
    <t>KKA08230</t>
  </si>
  <si>
    <t>KKA08240</t>
  </si>
  <si>
    <t>KKA08250</t>
  </si>
  <si>
    <t>KKA08260</t>
  </si>
  <si>
    <t>KKA08270</t>
  </si>
  <si>
    <t>KKA08280</t>
  </si>
  <si>
    <t>KKA08290</t>
  </si>
  <si>
    <t>KKA08300</t>
  </si>
  <si>
    <t>KKA10050</t>
  </si>
  <si>
    <t>部長名検索</t>
  </si>
  <si>
    <t>ダウンロード</t>
  </si>
  <si>
    <t>他のスケジュールと重複しないよう日付を設定してください</t>
  </si>
  <si>
    <t>3.スケジュールの登録</t>
    <rPh sb="9" eb="11">
      <t>トウロク</t>
    </rPh>
    <phoneticPr fontId="1"/>
  </si>
  <si>
    <t>2.4</t>
  </si>
  <si>
    <t>2.1でデータが取得できた場合はエラーを表示して以降の処理は行わない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</si>
  <si>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4.登録後処理</t>
    <rPh sb="2" eb="4">
      <t>トウロク</t>
    </rPh>
    <rPh sb="4" eb="5">
      <t>アト</t>
    </rPh>
    <rPh sb="5" eb="7">
      <t>ショリ</t>
    </rPh>
    <phoneticPr fontId="1"/>
  </si>
  <si>
    <t>検索ボタンクリック時の検索処理を行い再検索</t>
    <rPh sb="0" eb="2">
      <t>ケンサク</t>
    </rPh>
    <rPh sb="9" eb="10">
      <t>ジ</t>
    </rPh>
    <rPh sb="11" eb="13">
      <t>ケンサク</t>
    </rPh>
    <rPh sb="13" eb="15">
      <t>ショリ</t>
    </rPh>
    <rPh sb="16" eb="17">
      <t>オコナ</t>
    </rPh>
    <rPh sb="18" eb="19">
      <t>サイ</t>
    </rPh>
    <rPh sb="19" eb="21">
      <t>ケンサク</t>
    </rPh>
    <phoneticPr fontId="1"/>
  </si>
  <si>
    <t>2.1でデータが取得できない場合はエラーを表示して以降の処理は行わない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</si>
  <si>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すでに削除されています。再検索してください。</t>
  </si>
  <si>
    <t>1.削除可否の問い合わせ</t>
    <rPh sb="2" eb="4">
      <t>サクジョ</t>
    </rPh>
    <rPh sb="4" eb="6">
      <t>カヒ</t>
    </rPh>
    <rPh sb="7" eb="8">
      <t>ト</t>
    </rPh>
    <rPh sb="9" eb="10">
      <t>ア</t>
    </rPh>
    <phoneticPr fontId="1"/>
  </si>
  <si>
    <t>削除してもよろしいですか？</t>
  </si>
  <si>
    <t>選択されたスケジュールを削除するかを問い合わせ</t>
    <rPh sb="0" eb="2">
      <t>センタク</t>
    </rPh>
    <rPh sb="12" eb="14">
      <t>サクジョ</t>
    </rPh>
    <rPh sb="18" eb="19">
      <t>ト</t>
    </rPh>
    <rPh sb="20" eb="21">
      <t>ア</t>
    </rPh>
    <phoneticPr fontId="1"/>
  </si>
  <si>
    <t>削除しない場合は以降の処理は行わない</t>
    <rPh sb="0" eb="2">
      <t>サクジョ</t>
    </rPh>
    <rPh sb="5" eb="7">
      <t>バアイ</t>
    </rPh>
    <rPh sb="8" eb="10">
      <t>イコウ</t>
    </rPh>
    <rPh sb="11" eb="13">
      <t>ショリ</t>
    </rPh>
    <rPh sb="14" eb="15">
      <t>オコナ</t>
    </rPh>
    <phoneticPr fontId="1"/>
  </si>
  <si>
    <t>3.スケジュールの削除</t>
    <rPh sb="9" eb="11">
      <t>サクジョ</t>
    </rPh>
    <phoneticPr fontId="1"/>
  </si>
  <si>
    <t>1.スケジュールの削除</t>
    <rPh sb="9" eb="11">
      <t>サクジョ</t>
    </rPh>
    <phoneticPr fontId="1"/>
  </si>
  <si>
    <t>スケジュール削除と同じ処理を実施</t>
  </si>
  <si>
    <t>1.メニューの表示</t>
    <rPh sb="7" eb="9">
      <t>ヒョウジ</t>
    </rPh>
    <phoneticPr fontId="1"/>
  </si>
  <si>
    <t>下記メニューを表示</t>
    <rPh sb="0" eb="2">
      <t>カキ</t>
    </rPh>
    <rPh sb="7" eb="9">
      <t>ヒョウジ</t>
    </rPh>
    <phoneticPr fontId="1"/>
  </si>
  <si>
    <t>削除</t>
  </si>
  <si>
    <t>下記ツールチップを表示</t>
    <rPh sb="0" eb="2">
      <t>カキ</t>
    </rPh>
    <rPh sb="9" eb="11">
      <t>ヒョウジ</t>
    </rPh>
    <phoneticPr fontId="1"/>
  </si>
  <si>
    <t>{スケジュール名}</t>
    <rPh sb="7" eb="8">
      <t>メイ</t>
    </rPh>
    <phoneticPr fontId="1"/>
  </si>
  <si>
    <t>中括弧の中の値で置き換えて表示</t>
    <rPh sb="0" eb="1">
      <t>チュウ</t>
    </rPh>
    <rPh sb="1" eb="3">
      <t>カッコ</t>
    </rPh>
    <rPh sb="4" eb="5">
      <t>ナカ</t>
    </rPh>
    <rPh sb="6" eb="7">
      <t>アタイ</t>
    </rPh>
    <rPh sb="8" eb="9">
      <t>オ</t>
    </rPh>
    <rPh sb="10" eb="11">
      <t>カ</t>
    </rPh>
    <rPh sb="13" eb="15">
      <t>ヒョウジ</t>
    </rPh>
    <phoneticPr fontId="1"/>
  </si>
  <si>
    <t>ドロップした箇所が別のスケジュール項目の場合はエラーメッセージを表示して移動をキャンセル</t>
    <rPh sb="6" eb="8">
      <t>カショ</t>
    </rPh>
    <rPh sb="9" eb="10">
      <t>ベツ</t>
    </rPh>
    <rPh sb="17" eb="19">
      <t>コウモク</t>
    </rPh>
    <rPh sb="20" eb="22">
      <t>バアイ</t>
    </rPh>
    <rPh sb="32" eb="34">
      <t>ヒョウジ</t>
    </rPh>
    <rPh sb="36" eb="38">
      <t>イドウ</t>
    </rPh>
    <phoneticPr fontId="1"/>
  </si>
  <si>
    <t>別の項目に移動することはできません。</t>
  </si>
  <si>
    <t>ドロップした箇所で期間の日時が他のスケジュールに重複する場合はエラ-を表示</t>
    <rPh sb="6" eb="8">
      <t>カショ</t>
    </rPh>
    <rPh sb="9" eb="11">
      <t>キカン</t>
    </rPh>
    <rPh sb="12" eb="14">
      <t>ニチジ</t>
    </rPh>
    <rPh sb="15" eb="16">
      <t>タ</t>
    </rPh>
    <rPh sb="24" eb="26">
      <t>ジュウフク</t>
    </rPh>
    <rPh sb="28" eb="30">
      <t>バアイ</t>
    </rPh>
    <rPh sb="35" eb="37">
      <t>ヒョウジ</t>
    </rPh>
    <phoneticPr fontId="1"/>
  </si>
  <si>
    <t>1.1でデータが取得できない場合はエラーを表示して以降の処理は行わない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</si>
  <si>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TestCarDelete</t>
    <phoneticPr fontId="1"/>
  </si>
  <si>
    <t>4.削除後処理</t>
    <rPh sb="2" eb="4">
      <t>サクジョ</t>
    </rPh>
    <rPh sb="4" eb="5">
      <t>アト</t>
    </rPh>
    <rPh sb="5" eb="7">
      <t>ショリ</t>
    </rPh>
    <phoneticPr fontId="1"/>
  </si>
  <si>
    <t>選択されたスケジュール項目を削除するかを問い合わせ</t>
    <rPh sb="0" eb="2">
      <t>センタク</t>
    </rPh>
    <rPh sb="11" eb="13">
      <t>コウモク</t>
    </rPh>
    <rPh sb="14" eb="16">
      <t>サクジョ</t>
    </rPh>
    <rPh sb="20" eb="21">
      <t>ト</t>
    </rPh>
    <rPh sb="22" eb="23">
      <t>ア</t>
    </rPh>
    <phoneticPr fontId="1"/>
  </si>
  <si>
    <t>2.スケジュール項目のチェック</t>
    <rPh sb="8" eb="10">
      <t>コウモク</t>
    </rPh>
    <phoneticPr fontId="1"/>
  </si>
  <si>
    <t>スケジュールが登録されているため、削除できません。</t>
  </si>
  <si>
    <t>2.5</t>
  </si>
  <si>
    <t>選択したスケジュールが1行しかない場合はエラーを表示して以降の処理は行わない</t>
    <rPh sb="0" eb="2">
      <t>センタク</t>
    </rPh>
    <rPh sb="12" eb="13">
      <t>ギョウ</t>
    </rPh>
    <rPh sb="17" eb="19">
      <t>バアイ</t>
    </rPh>
    <rPh sb="24" eb="26">
      <t>ヒョウジ</t>
    </rPh>
    <rPh sb="28" eb="30">
      <t>イコウ</t>
    </rPh>
    <rPh sb="31" eb="33">
      <t>ショリ</t>
    </rPh>
    <rPh sb="34" eb="35">
      <t>オコナ</t>
    </rPh>
    <phoneticPr fontId="1"/>
  </si>
  <si>
    <t>1行しかないため行削除できません。</t>
  </si>
  <si>
    <t>3.スケジュール項目の削除</t>
    <rPh sb="8" eb="10">
      <t>コウモク</t>
    </rPh>
    <rPh sb="11" eb="13">
      <t>サクジョ</t>
    </rPh>
    <phoneticPr fontId="1"/>
  </si>
  <si>
    <t>4.更新後処理</t>
    <rPh sb="2" eb="4">
      <t>コウシン</t>
    </rPh>
    <rPh sb="4" eb="5">
      <t>アト</t>
    </rPh>
    <rPh sb="5" eb="7">
      <t>ショリ</t>
    </rPh>
    <phoneticPr fontId="1"/>
  </si>
  <si>
    <t>3.スケジュール項目の更新</t>
    <rPh sb="8" eb="10">
      <t>コウモク</t>
    </rPh>
    <rPh sb="11" eb="13">
      <t>コウシン</t>
    </rPh>
    <phoneticPr fontId="1"/>
  </si>
  <si>
    <t>1.スケジュール項目のチェック</t>
    <rPh sb="8" eb="10">
      <t>コウモク</t>
    </rPh>
    <phoneticPr fontId="1"/>
  </si>
  <si>
    <t>選択したスケジュールが50行以上ある場合はエラーを表示して以降の処理は行わない</t>
    <rPh sb="0" eb="2">
      <t>センタク</t>
    </rPh>
    <rPh sb="13" eb="14">
      <t>ギョウ</t>
    </rPh>
    <rPh sb="14" eb="16">
      <t>イジョウ</t>
    </rPh>
    <rPh sb="18" eb="20">
      <t>バアイ</t>
    </rPh>
    <rPh sb="25" eb="27">
      <t>ヒョウジ</t>
    </rPh>
    <rPh sb="29" eb="31">
      <t>イコウ</t>
    </rPh>
    <rPh sb="32" eb="34">
      <t>ショリ</t>
    </rPh>
    <rPh sb="35" eb="36">
      <t>オコナ</t>
    </rPh>
    <phoneticPr fontId="1"/>
  </si>
  <si>
    <t>行数が上限数に達したため、行追加できません。</t>
  </si>
  <si>
    <t>2.スケジュール項目の更新</t>
    <rPh sb="8" eb="10">
      <t>コウモク</t>
    </rPh>
    <rPh sb="11" eb="13">
      <t>コウシン</t>
    </rPh>
    <phoneticPr fontId="1"/>
  </si>
  <si>
    <t>3.更新後処理</t>
    <rPh sb="2" eb="4">
      <t>コウシン</t>
    </rPh>
    <rPh sb="4" eb="5">
      <t>アト</t>
    </rPh>
    <rPh sb="5" eb="7">
      <t>ショリ</t>
    </rPh>
    <phoneticPr fontId="1"/>
  </si>
  <si>
    <t>2.3でデータが取得できた場合はエラーを表示して以降の処理は行わない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</si>
  <si>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削除しました。</t>
  </si>
  <si>
    <t>メッセッージを表示</t>
    <rPh sb="7" eb="9">
      <t>ヒョウジ</t>
    </rPh>
    <phoneticPr fontId="1"/>
  </si>
  <si>
    <t>TestCarEdit</t>
    <phoneticPr fontId="1"/>
  </si>
  <si>
    <t>項目詳細画面を表示</t>
    <rPh sb="2" eb="4">
      <t>ショウサイ</t>
    </rPh>
    <rPh sb="4" eb="6">
      <t>ガメン</t>
    </rPh>
    <rPh sb="7" eb="9">
      <t>ヒョウジ</t>
    </rPh>
    <phoneticPr fontId="1"/>
  </si>
  <si>
    <t>2.項目詳細画面表示</t>
    <rPh sb="1" eb="3">
      <t>コウモク</t>
    </rPh>
    <rPh sb="3" eb="5">
      <t>ショウサイ</t>
    </rPh>
    <rPh sb="5" eb="7">
      <t>ガメン</t>
    </rPh>
    <rPh sb="7" eb="9">
      <t>ヒョウジ</t>
    </rPh>
    <phoneticPr fontId="1"/>
  </si>
  <si>
    <t>MouseRightClick</t>
    <phoneticPr fontId="1"/>
  </si>
  <si>
    <t>1.右クリック押下</t>
    <rPh sb="2" eb="3">
      <t>ミギ</t>
    </rPh>
    <rPh sb="7" eb="9">
      <t>オウカ</t>
    </rPh>
    <phoneticPr fontId="1"/>
  </si>
  <si>
    <t>追加</t>
  </si>
  <si>
    <t>編集</t>
  </si>
  <si>
    <t>行追加</t>
  </si>
  <si>
    <t>行削除</t>
  </si>
  <si>
    <t>2.作業履歴画面表示</t>
    <rPh sb="2" eb="4">
      <t>サギョウ</t>
    </rPh>
    <rPh sb="4" eb="6">
      <t>リレキ</t>
    </rPh>
    <rPh sb="6" eb="8">
      <t>ガメン</t>
    </rPh>
    <rPh sb="8" eb="10">
      <t>ヒョウジ</t>
    </rPh>
    <phoneticPr fontId="1"/>
  </si>
  <si>
    <t>1.クリック押下</t>
    <rPh sb="6" eb="8">
      <t>オウカ</t>
    </rPh>
    <phoneticPr fontId="1"/>
  </si>
  <si>
    <t>選択した行の背景色を変更</t>
    <rPh sb="0" eb="2">
      <t>センタク</t>
    </rPh>
    <rPh sb="4" eb="5">
      <t>ギョウ</t>
    </rPh>
    <rPh sb="6" eb="9">
      <t>ハイケイショク</t>
    </rPh>
    <rPh sb="10" eb="12">
      <t>ヘンコウ</t>
    </rPh>
    <phoneticPr fontId="1"/>
  </si>
  <si>
    <t>コントロールの標準機能</t>
    <rPh sb="7" eb="9">
      <t>ヒョウジュン</t>
    </rPh>
    <rPh sb="9" eb="11">
      <t>キノウ</t>
    </rPh>
    <phoneticPr fontId="1"/>
  </si>
  <si>
    <t>お気に入りはこれ以上登録できません。（画面毎に5件まで）</t>
  </si>
  <si>
    <t>1.1で5件以上データが取得できた場合はエラーを表示して以降の処理は行わない</t>
    <rPh sb="5" eb="6">
      <t>ケン</t>
    </rPh>
    <rPh sb="6" eb="8">
      <t>イジョウ</t>
    </rPh>
    <rPh sb="12" eb="14">
      <t>シュトク</t>
    </rPh>
    <rPh sb="17" eb="19">
      <t>バアイ</t>
    </rPh>
    <rPh sb="24" eb="26">
      <t>ヒョウジ</t>
    </rPh>
    <rPh sb="28" eb="30">
      <t>イコウ</t>
    </rPh>
    <rPh sb="31" eb="33">
      <t>ショリ</t>
    </rPh>
    <rPh sb="34" eb="35">
      <t>オコナ</t>
    </rPh>
    <phoneticPr fontId="1"/>
  </si>
  <si>
    <t>KKA05200</t>
  </si>
  <si>
    <t>「{課コード} {名前}({電話番号})」を設定</t>
    <rPh sb="2" eb="3">
      <t>カ</t>
    </rPh>
    <rPh sb="9" eb="11">
      <t>ナマエ</t>
    </rPh>
    <rPh sb="14" eb="16">
      <t>デンワ</t>
    </rPh>
    <rPh sb="16" eb="18">
      <t>バンゴウ</t>
    </rPh>
    <rPh sb="22" eb="24">
      <t>セッテイ</t>
    </rPh>
    <phoneticPr fontId="1"/>
  </si>
  <si>
    <t>3.4</t>
  </si>
  <si>
    <t>スケジュールの表示期間を基準月の前後1か月の3か月に設定</t>
    <rPh sb="7" eb="9">
      <t>ヒョウジ</t>
    </rPh>
    <rPh sb="9" eb="11">
      <t>キカン</t>
    </rPh>
    <rPh sb="12" eb="14">
      <t>キジュン</t>
    </rPh>
    <rPh sb="14" eb="15">
      <t>ツキ</t>
    </rPh>
    <rPh sb="16" eb="18">
      <t>ゼンゴ</t>
    </rPh>
    <rPh sb="20" eb="21">
      <t>ゲツ</t>
    </rPh>
    <rPh sb="24" eb="25">
      <t>ゲツ</t>
    </rPh>
    <rPh sb="26" eb="28">
      <t>セッテイ</t>
    </rPh>
    <phoneticPr fontId="1"/>
  </si>
  <si>
    <t>4.検索後処理</t>
    <rPh sb="2" eb="4">
      <t>ケンサク</t>
    </rPh>
    <rPh sb="4" eb="5">
      <t>ゴ</t>
    </rPh>
    <rPh sb="5" eb="7">
      <t>ショリ</t>
    </rPh>
    <phoneticPr fontId="1"/>
  </si>
  <si>
    <t>2.1でデータが取得できない場合はメッセージを表示</t>
    <rPh sb="8" eb="10">
      <t>シュトク</t>
    </rPh>
    <rPh sb="14" eb="16">
      <t>バアイ</t>
    </rPh>
    <rPh sb="23" eb="25">
      <t>ヒョウジ</t>
    </rPh>
    <phoneticPr fontId="1"/>
  </si>
  <si>
    <t>検索結果がありませんでした。</t>
  </si>
  <si>
    <t>4.検索処理</t>
    <rPh sb="1" eb="3">
      <t>ケンサク</t>
    </rPh>
    <rPh sb="3" eb="5">
      <t>ショリ</t>
    </rPh>
    <phoneticPr fontId="1"/>
  </si>
  <si>
    <t>3.スケジュール検索</t>
    <rPh sb="8" eb="10">
      <t>ケンサク</t>
    </rPh>
    <phoneticPr fontId="1"/>
  </si>
  <si>
    <t>検索ボタンクリック時の検索処理を行い検索</t>
    <rPh sb="0" eb="2">
      <t>ケンサク</t>
    </rPh>
    <rPh sb="9" eb="10">
      <t>ジ</t>
    </rPh>
    <rPh sb="11" eb="13">
      <t>ケンサク</t>
    </rPh>
    <rPh sb="13" eb="15">
      <t>ショリ</t>
    </rPh>
    <rPh sb="16" eb="17">
      <t>オコナ</t>
    </rPh>
    <rPh sb="18" eb="20">
      <t>ケンサク</t>
    </rPh>
    <phoneticPr fontId="1"/>
  </si>
  <si>
    <t>5.スケジュール初期表示位置設定</t>
    <rPh sb="8" eb="10">
      <t>ショキ</t>
    </rPh>
    <rPh sb="10" eb="12">
      <t>ヒョウジ</t>
    </rPh>
    <rPh sb="12" eb="14">
      <t>イチ</t>
    </rPh>
    <rPh sb="14" eb="16">
      <t>セッテイ</t>
    </rPh>
    <phoneticPr fontId="1"/>
  </si>
  <si>
    <t>スケジュールの左端はシステム日付の直近の月曜を表示するようにスクロール</t>
    <rPh sb="7" eb="9">
      <t>ヒダリハシ</t>
    </rPh>
    <rPh sb="14" eb="16">
      <t>ヒヅケ</t>
    </rPh>
    <rPh sb="17" eb="19">
      <t>チョッキン</t>
    </rPh>
    <rPh sb="20" eb="22">
      <t>ゲツヨウ</t>
    </rPh>
    <rPh sb="23" eb="25">
      <t>ヒョウジ</t>
    </rPh>
    <phoneticPr fontId="1"/>
  </si>
  <si>
    <t>直近の月曜日がカレンダーの表示期間に含まれない場合はスクロールなし</t>
  </si>
  <si>
    <t>直近の月曜日がカレンダーの表示期間に含まれる場合はスクロール</t>
  </si>
  <si>
    <t>直近の月曜日がカレンダーの表示期間の右端までスクロールして表示される日付の場合は右端までスクロール</t>
    <rPh sb="40" eb="42">
      <t>ミギハシ</t>
    </rPh>
    <phoneticPr fontId="1"/>
  </si>
  <si>
    <t>検索結果は保持して権限を使用する処理で再利用する</t>
    <rPh sb="0" eb="2">
      <t>ケンサク</t>
    </rPh>
    <rPh sb="2" eb="4">
      <t>ケッカ</t>
    </rPh>
    <rPh sb="5" eb="7">
      <t>ホジ</t>
    </rPh>
    <rPh sb="9" eb="11">
      <t>ケンゲン</t>
    </rPh>
    <rPh sb="12" eb="14">
      <t>シヨウ</t>
    </rPh>
    <rPh sb="16" eb="18">
      <t>ショリ</t>
    </rPh>
    <rPh sb="19" eb="22">
      <t>サイリヨウ</t>
    </rPh>
    <phoneticPr fontId="1"/>
  </si>
  <si>
    <t>6.権限設定</t>
    <rPh sb="2" eb="4">
      <t>ケンゲン</t>
    </rPh>
    <rPh sb="4" eb="6">
      <t>セッテイ</t>
    </rPh>
    <phoneticPr fontId="1"/>
  </si>
  <si>
    <t>6.2</t>
  </si>
  <si>
    <t>ユーザーに管理権限がない場合は以下の項目を非表示に設定</t>
    <rPh sb="5" eb="7">
      <t>カンリ</t>
    </rPh>
    <rPh sb="7" eb="9">
      <t>ケンゲン</t>
    </rPh>
    <rPh sb="12" eb="14">
      <t>バアイ</t>
    </rPh>
    <rPh sb="15" eb="17">
      <t>イカ</t>
    </rPh>
    <rPh sb="18" eb="20">
      <t>コウモク</t>
    </rPh>
    <rPh sb="21" eb="24">
      <t>ヒヒョウジ</t>
    </rPh>
    <rPh sb="25" eb="27">
      <t>セッテイ</t>
    </rPh>
    <phoneticPr fontId="1"/>
  </si>
  <si>
    <t>6.3</t>
  </si>
  <si>
    <t>ユーザーに出力権限がない場合は以下の項目を非表示に設定</t>
    <rPh sb="5" eb="7">
      <t>シュツリョク</t>
    </rPh>
    <rPh sb="7" eb="9">
      <t>ケンゲン</t>
    </rPh>
    <rPh sb="12" eb="14">
      <t>バアイ</t>
    </rPh>
    <rPh sb="15" eb="17">
      <t>イカ</t>
    </rPh>
    <rPh sb="18" eb="20">
      <t>コウモク</t>
    </rPh>
    <rPh sb="21" eb="24">
      <t>ヒヒョウジ</t>
    </rPh>
    <rPh sb="25" eb="27">
      <t>セッテイ</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</si>
  <si>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</si>
  <si>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</si>
  <si>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お気に入りデータがない場合、メッセージ（KKM00036）のみ表示し起動しない</t>
    <rPh sb="1" eb="2">
      <t>キ</t>
    </rPh>
    <rPh sb="3" eb="4">
      <t>イ</t>
    </rPh>
    <rPh sb="11" eb="13">
      <t>バアイ</t>
    </rPh>
    <rPh sb="34" eb="36">
      <t>キドウ</t>
    </rPh>
    <phoneticPr fontId="1"/>
  </si>
  <si>
    <t>1.1で取得したデータを項目詳細画面に引き渡し</t>
    <rPh sb="4" eb="6">
      <t>シュトク</t>
    </rPh>
    <rPh sb="12" eb="14">
      <t>コウモク</t>
    </rPh>
    <rPh sb="14" eb="16">
      <t>ショウサイ</t>
    </rPh>
    <rPh sb="16" eb="18">
      <t>ガメン</t>
    </rPh>
    <rPh sb="19" eb="20">
      <t>ヒ</t>
    </rPh>
    <rPh sb="21" eb="22">
      <t>ワタ</t>
    </rPh>
    <phoneticPr fontId="1"/>
  </si>
  <si>
    <t>車両管理担当検索</t>
  </si>
  <si>
    <t>作業履歴(カーシェア)画面を表示</t>
    <rPh sb="11" eb="13">
      <t>ガメン</t>
    </rPh>
    <rPh sb="14" eb="16">
      <t>ヒョウジ</t>
    </rPh>
    <phoneticPr fontId="1"/>
  </si>
  <si>
    <t>KKA08010</t>
  </si>
  <si>
    <t>お知らせ登録</t>
  </si>
  <si>
    <t>ユーザー権限検索</t>
  </si>
  <si>
    <t>KKA00270</t>
  </si>
  <si>
    <t>お気に入り（履歴関連）登録</t>
  </si>
  <si>
    <t>KKA00280</t>
  </si>
  <si>
    <t>お気に入り（履歴関連）検索</t>
  </si>
  <si>
    <t>KKA00290</t>
  </si>
  <si>
    <t>月次計画承認検索</t>
  </si>
  <si>
    <t>月次計画承認登録</t>
  </si>
  <si>
    <t>目標進度リスト名更新</t>
  </si>
  <si>
    <t>目標進度リスト名検索</t>
  </si>
  <si>
    <t>目標進度リストマスタ検索</t>
  </si>
  <si>
    <t>目標進度リストマスタ登録</t>
  </si>
  <si>
    <t>目標進度リストマスタ更新</t>
  </si>
  <si>
    <t>目標進度リストマスタ削除</t>
  </si>
  <si>
    <t>進捗状況検索</t>
  </si>
  <si>
    <t>進捗状況更新</t>
  </si>
  <si>
    <t>試験車注意喚起検索</t>
  </si>
  <si>
    <t>試験車注意喚起更新</t>
  </si>
  <si>
    <t>KKA06050</t>
  </si>
  <si>
    <t>カーシェア管理一覧検索</t>
  </si>
  <si>
    <t>KKA06060</t>
  </si>
  <si>
    <t>カーシェア管理一覧更新</t>
  </si>
  <si>
    <t>カーシェア予約スケジュール項目検索</t>
  </si>
  <si>
    <t>KKA08020</t>
  </si>
  <si>
    <t>カーシェア予約スケジュール項目登録</t>
  </si>
  <si>
    <t>KKA08030</t>
  </si>
  <si>
    <t>カーシェア予約スケジュール項目更新</t>
  </si>
  <si>
    <t>外製車予約スケジュール項目検索</t>
  </si>
  <si>
    <t>外製車予約スケジュール項目登録</t>
  </si>
  <si>
    <t>外製車予約スケジュール項目更新</t>
  </si>
  <si>
    <t>外製車予約スケジュール項目削除</t>
  </si>
  <si>
    <t>外製車予約スケジュール検索</t>
  </si>
  <si>
    <t>外製車予約スケジュール登録</t>
  </si>
  <si>
    <t>外製車予約スケジュール更新</t>
  </si>
  <si>
    <t>外製車予約スケジュール削除</t>
  </si>
  <si>
    <t>お気に入り(外製車)検索</t>
  </si>
  <si>
    <t>お気に入り(外製車)登録</t>
  </si>
  <si>
    <t>外製車作業履歴検索</t>
  </si>
  <si>
    <t>外製車作業履歴登録</t>
  </si>
  <si>
    <t>外製車作業履歴更新</t>
  </si>
  <si>
    <t>外製車作業履歴削除</t>
  </si>
  <si>
    <t>機能権限名検索</t>
  </si>
  <si>
    <t>機能マスタ検索</t>
  </si>
  <si>
    <t>貼り付けした車両で期間の日時が他のスケジュールに重複する場合はエラーを表示して以降の処理は行わない</t>
    <rPh sb="0" eb="1">
      <t>ハ</t>
    </rPh>
    <rPh sb="2" eb="3">
      <t>ツ</t>
    </rPh>
    <rPh sb="6" eb="8">
      <t>シャリョウ</t>
    </rPh>
    <rPh sb="9" eb="11">
      <t>キカン</t>
    </rPh>
    <rPh sb="12" eb="14">
      <t>ニチジ</t>
    </rPh>
    <rPh sb="15" eb="16">
      <t>タ</t>
    </rPh>
    <rPh sb="24" eb="26">
      <t>ジュウフク</t>
    </rPh>
    <rPh sb="28" eb="30">
      <t>バアイ</t>
    </rPh>
    <rPh sb="35" eb="37">
      <t>ヒョウジ</t>
    </rPh>
    <rPh sb="39" eb="41">
      <t>イコウ</t>
    </rPh>
    <rPh sb="42" eb="44">
      <t>ショリ</t>
    </rPh>
    <rPh sb="45" eb="46">
      <t>オコナ</t>
    </rPh>
    <phoneticPr fontId="1"/>
  </si>
  <si>
    <t>KKA08010</t>
    <phoneticPr fontId="1"/>
  </si>
  <si>
    <t>開始日か終了日が2.3で取得したデータの最終予約可能日を超過している場合はエラーを表示して以降の処理を行わない</t>
    <rPh sb="0" eb="2">
      <t>カイシ</t>
    </rPh>
    <rPh sb="2" eb="3">
      <t>ビ</t>
    </rPh>
    <rPh sb="4" eb="7">
      <t>シュウリョウビ</t>
    </rPh>
    <rPh sb="28" eb="30">
      <t>チョウカ</t>
    </rPh>
    <rPh sb="34" eb="36">
      <t>バアイ</t>
    </rPh>
    <rPh sb="41" eb="43">
      <t>ヒョウジ</t>
    </rPh>
    <rPh sb="45" eb="47">
      <t>イコウ</t>
    </rPh>
    <rPh sb="48" eb="50">
      <t>ショリ</t>
    </rPh>
    <rPh sb="51" eb="52">
      <t>オコナ</t>
    </rPh>
    <phoneticPr fontId="1"/>
  </si>
  <si>
    <t>指定された日は、最終予約可能日を過ぎているため予約出来ません。</t>
  </si>
  <si>
    <t>他の車両をご予約下さい。</t>
  </si>
  <si>
    <t>削除完了メッセージを表示</t>
    <rPh sb="0" eb="2">
      <t>サクジョ</t>
    </rPh>
    <rPh sb="2" eb="4">
      <t>カンリョウ</t>
    </rPh>
    <rPh sb="10" eb="12">
      <t>ヒョウジ</t>
    </rPh>
    <phoneticPr fontId="1"/>
  </si>
  <si>
    <t>→</t>
  </si>
  <si>
    <t>スケジュールの詳細画面を表示</t>
    <rPh sb="7" eb="9">
      <t>ショウサイ</t>
    </rPh>
    <rPh sb="9" eb="11">
      <t>ガメン</t>
    </rPh>
    <rPh sb="12" eb="14">
      <t>ヒョウジ</t>
    </rPh>
    <phoneticPr fontId="1"/>
  </si>
  <si>
    <t>期間操作のハンドルを左右に表示する</t>
  </si>
  <si>
    <t>空車期間FROM（日付）</t>
  </si>
  <si>
    <t>空車期間FROM（時間）</t>
  </si>
  <si>
    <t>空車期間TO（日付）</t>
  </si>
  <si>
    <t>空車期間TO（時間）</t>
  </si>
  <si>
    <t>車型</t>
  </si>
  <si>
    <t>管理票No.</t>
  </si>
  <si>
    <t>駐車場番号</t>
  </si>
  <si>
    <t>所在地</t>
  </si>
  <si>
    <t>仕向地</t>
  </si>
  <si>
    <t>ETC</t>
  </si>
  <si>
    <t>T/M</t>
  </si>
  <si>
    <t>車系</t>
  </si>
  <si>
    <t>2.スケジュール検索</t>
    <rPh sb="8" eb="10">
      <t>ケンサク</t>
    </rPh>
    <phoneticPr fontId="1"/>
  </si>
  <si>
    <t>1.スケジュール検索条件チェック</t>
    <rPh sb="8" eb="10">
      <t>ケンサク</t>
    </rPh>
    <rPh sb="10" eb="12">
      <t>ジョウケン</t>
    </rPh>
    <phoneticPr fontId="1"/>
  </si>
  <si>
    <t>1.4</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</si>
  <si>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</si>
  <si>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</si>
  <si>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チェック内容</t>
    <rPh sb="4" eb="6">
      <t>ナイヨウ</t>
    </rPh>
    <phoneticPr fontId="1"/>
  </si>
  <si>
    <t>エラーメッセージ</t>
  </si>
  <si>
    <t>大小比較</t>
    <rPh sb="0" eb="2">
      <t>ダイショウ</t>
    </rPh>
    <rPh sb="2" eb="4">
      <t>ヒカク</t>
    </rPh>
    <phoneticPr fontId="1"/>
  </si>
  <si>
    <t>終了日は開始日以降の日付を指定してください。</t>
  </si>
  <si>
    <t>空車期間を検索する場合は日時を全て入力してください。</t>
  </si>
  <si>
    <t>必須</t>
    <rPh sb="0" eb="2">
      <t>ヒッス</t>
    </rPh>
    <phoneticPr fontId="1"/>
  </si>
  <si>
    <t>空車期間が全て未入力はOK</t>
    <rPh sb="0" eb="2">
      <t>クウシャ</t>
    </rPh>
    <rPh sb="2" eb="4">
      <t>キカン</t>
    </rPh>
    <rPh sb="5" eb="6">
      <t>スベ</t>
    </rPh>
    <rPh sb="7" eb="10">
      <t>ミニュウリョク</t>
    </rPh>
    <phoneticPr fontId="1"/>
  </si>
  <si>
    <t>1.1で取得したお気に入りの車系の閲覧権限が無効となっている場合はエラーを表示して以降の処理は行わない</t>
    <rPh sb="4" eb="6">
      <t>シュトク</t>
    </rPh>
    <rPh sb="9" eb="10">
      <t>キ</t>
    </rPh>
    <rPh sb="11" eb="12">
      <t>イ</t>
    </rPh>
    <rPh sb="37" eb="39">
      <t>ヒョウジ</t>
    </rPh>
    <rPh sb="41" eb="43">
      <t>イコウ</t>
    </rPh>
    <rPh sb="44" eb="46">
      <t>ショリ</t>
    </rPh>
    <rPh sb="47" eb="48">
      <t>オコナ</t>
    </rPh>
    <phoneticPr fontId="1"/>
  </si>
  <si>
    <t>指定されたお気に入りは、開発符号の閲覧権限が無効となったため利用できません。</t>
    <rPh sb="12" eb="14">
      <t>カイハツ</t>
    </rPh>
    <rPh sb="14" eb="16">
      <t>フゴウ</t>
    </rPh>
    <phoneticPr fontId="1"/>
  </si>
  <si>
    <t>開発符号検索</t>
    <rPh sb="0" eb="2">
      <t>カイハツ</t>
    </rPh>
    <rPh sb="2" eb="4">
      <t>フゴウ</t>
    </rPh>
    <phoneticPr fontId="1"/>
  </si>
  <si>
    <t>以下の項目にAPIから取得したデータを設定</t>
    <rPh sb="0" eb="2">
      <t>イカ</t>
    </rPh>
    <rPh sb="3" eb="5">
      <t>コウモク</t>
    </rPh>
    <rPh sb="11" eb="13">
      <t>シュトク</t>
    </rPh>
    <rPh sb="19" eb="21">
      <t>セッテイ</t>
    </rPh>
    <phoneticPr fontId="1"/>
  </si>
  <si>
    <t>表示期間変更(前へ)</t>
  </si>
  <si>
    <t>表示期間変更(次へ)</t>
  </si>
  <si>
    <t>3.5</t>
  </si>
  <si>
    <t>6.4</t>
  </si>
  <si>
    <t>ユーザーに更新権限がない場合は以下の機能を無効に設定</t>
    <rPh sb="5" eb="7">
      <t>コウシン</t>
    </rPh>
    <rPh sb="7" eb="9">
      <t>ケンゲン</t>
    </rPh>
    <rPh sb="12" eb="14">
      <t>バアイ</t>
    </rPh>
    <rPh sb="15" eb="17">
      <t>イカ</t>
    </rPh>
    <rPh sb="18" eb="20">
      <t>キノウ</t>
    </rPh>
    <rPh sb="21" eb="23">
      <t>ムコウ</t>
    </rPh>
    <rPh sb="24" eb="26">
      <t>セッテイ</t>
    </rPh>
    <phoneticPr fontId="1"/>
  </si>
  <si>
    <t>登録済みのスケジュールの期間変更</t>
    <rPh sb="0" eb="2">
      <t>トウロク</t>
    </rPh>
    <rPh sb="2" eb="3">
      <t>ズ</t>
    </rPh>
    <rPh sb="12" eb="14">
      <t>キカン</t>
    </rPh>
    <rPh sb="14" eb="16">
      <t>ヘンコウ</t>
    </rPh>
    <phoneticPr fontId="1"/>
  </si>
  <si>
    <t>画面の起動時に車系と管理票Noが指定されている場合、画面の検索条件に設定</t>
    <rPh sb="0" eb="2">
      <t>ガメン</t>
    </rPh>
    <rPh sb="3" eb="5">
      <t>キドウ</t>
    </rPh>
    <rPh sb="5" eb="6">
      <t>ジ</t>
    </rPh>
    <rPh sb="7" eb="8">
      <t>クルマ</t>
    </rPh>
    <rPh sb="8" eb="9">
      <t>ケイ</t>
    </rPh>
    <rPh sb="10" eb="12">
      <t>カンリ</t>
    </rPh>
    <rPh sb="12" eb="13">
      <t>ヒョウ</t>
    </rPh>
    <rPh sb="16" eb="18">
      <t>シテイ</t>
    </rPh>
    <rPh sb="23" eb="25">
      <t>バアイ</t>
    </rPh>
    <rPh sb="26" eb="28">
      <t>ガメン</t>
    </rPh>
    <rPh sb="29" eb="31">
      <t>ケンサク</t>
    </rPh>
    <rPh sb="31" eb="33">
      <t>ジョウケン</t>
    </rPh>
    <rPh sb="34" eb="36">
      <t>セッテイ</t>
    </rPh>
    <phoneticPr fontId="1"/>
  </si>
  <si>
    <t>設定時に以下の条件でスケジュールの背景色を設定</t>
    <rPh sb="0" eb="2">
      <t>セッテイ</t>
    </rPh>
    <rPh sb="2" eb="3">
      <t>ジ</t>
    </rPh>
    <rPh sb="4" eb="6">
      <t>イカ</t>
    </rPh>
    <rPh sb="7" eb="9">
      <t>ジョウケン</t>
    </rPh>
    <rPh sb="17" eb="20">
      <t>ハイケイショク</t>
    </rPh>
    <rPh sb="21" eb="23">
      <t>セッテイ</t>
    </rPh>
    <phoneticPr fontId="1"/>
  </si>
  <si>
    <t>スケジュール項目</t>
  </si>
  <si>
    <t>ステータスが本予約</t>
    <rPh sb="6" eb="7">
      <t>ホン</t>
    </rPh>
    <rPh sb="7" eb="9">
      <t>ヨヤク</t>
    </rPh>
    <phoneticPr fontId="1"/>
  </si>
  <si>
    <t>要予約許可を未選択</t>
    <rPh sb="6" eb="7">
      <t>ミ</t>
    </rPh>
    <rPh sb="7" eb="9">
      <t>センタク</t>
    </rPh>
    <phoneticPr fontId="1"/>
  </si>
  <si>
    <t>ステータスが本予約以外</t>
    <rPh sb="6" eb="7">
      <t>ホン</t>
    </rPh>
    <rPh sb="7" eb="9">
      <t>ヨヤク</t>
    </rPh>
    <rPh sb="9" eb="11">
      <t>イガイ</t>
    </rPh>
    <phoneticPr fontId="1"/>
  </si>
  <si>
    <t>開始日時＜システム日時</t>
    <rPh sb="0" eb="2">
      <t>カイシ</t>
    </rPh>
    <rPh sb="2" eb="4">
      <t>ニチジ</t>
    </rPh>
    <rPh sb="9" eb="11">
      <t>ニチジ</t>
    </rPh>
    <phoneticPr fontId="1"/>
  </si>
  <si>
    <t>開始日時＞システム日時</t>
    <rPh sb="0" eb="2">
      <t>カイシ</t>
    </rPh>
    <rPh sb="2" eb="4">
      <t>ニチジ</t>
    </rPh>
    <rPh sb="9" eb="11">
      <t>ニチジ</t>
    </rPh>
    <phoneticPr fontId="1"/>
  </si>
  <si>
    <t>システム日時≧終了日時</t>
    <rPh sb="4" eb="6">
      <t>ニチジ</t>
    </rPh>
    <rPh sb="7" eb="9">
      <t>シュウリョウ</t>
    </rPh>
    <rPh sb="9" eb="11">
      <t>ニチジ</t>
    </rPh>
    <phoneticPr fontId="1"/>
  </si>
  <si>
    <t>システム日時＜終了日時</t>
    <rPh sb="4" eb="6">
      <t>ニチジ</t>
    </rPh>
    <rPh sb="7" eb="9">
      <t>シュウリョウ</t>
    </rPh>
    <rPh sb="9" eb="11">
      <t>ニチジ</t>
    </rPh>
    <phoneticPr fontId="1"/>
  </si>
  <si>
    <t>条件1</t>
    <rPh sb="0" eb="2">
      <t>ジョウケン</t>
    </rPh>
    <phoneticPr fontId="1"/>
  </si>
  <si>
    <t>条件2</t>
    <rPh sb="0" eb="2">
      <t>ジョウケン</t>
    </rPh>
    <phoneticPr fontId="1"/>
  </si>
  <si>
    <t>条件3</t>
    <rPh sb="0" eb="2">
      <t>ジョウケン</t>
    </rPh>
    <phoneticPr fontId="1"/>
  </si>
  <si>
    <t>条件4</t>
    <rPh sb="0" eb="2">
      <t>ジョウケン</t>
    </rPh>
    <phoneticPr fontId="1"/>
  </si>
  <si>
    <t>返却済</t>
    <rPh sb="0" eb="2">
      <t>ヘンキャク</t>
    </rPh>
    <rPh sb="2" eb="3">
      <t>ズ</t>
    </rPh>
    <phoneticPr fontId="1"/>
  </si>
  <si>
    <t>未返却</t>
    <rPh sb="0" eb="3">
      <t>ミヘンキャク</t>
    </rPh>
    <phoneticPr fontId="1"/>
  </si>
  <si>
    <t>色</t>
    <rPh sb="0" eb="1">
      <t>イロ</t>
    </rPh>
    <phoneticPr fontId="1"/>
  </si>
  <si>
    <t>N/A</t>
  </si>
  <si>
    <t>1.2でデータが取得できない場合はエラーを表示して以降の処理は行わない</t>
  </si>
  <si>
    <t>スケジュールセルのダブルクリックした日付を取得</t>
  </si>
  <si>
    <t>3.画面項目設定</t>
    <rPh sb="2" eb="4">
      <t>ガメン</t>
    </rPh>
    <rPh sb="4" eb="6">
      <t>コウモク</t>
    </rPh>
    <rPh sb="6" eb="8">
      <t>セッテイ</t>
    </rPh>
    <phoneticPr fontId="1"/>
  </si>
  <si>
    <t>スケジュールの表示期間を当月～当月+2か月に設定</t>
    <rPh sb="7" eb="9">
      <t>ヒョウジ</t>
    </rPh>
    <rPh sb="9" eb="11">
      <t>キカン</t>
    </rPh>
    <rPh sb="12" eb="14">
      <t>トウゲツ</t>
    </rPh>
    <rPh sb="15" eb="17">
      <t>トウゲツ</t>
    </rPh>
    <rPh sb="20" eb="21">
      <t>ゲツ</t>
    </rPh>
    <rPh sb="22" eb="24">
      <t>セッテイ</t>
    </rPh>
    <phoneticPr fontId="1"/>
  </si>
  <si>
    <t>CarGroup</t>
    <phoneticPr fontId="1"/>
  </si>
  <si>
    <t>1.車系変更</t>
    <rPh sb="2" eb="3">
      <t>クルマ</t>
    </rPh>
    <rPh sb="3" eb="4">
      <t>ケイ</t>
    </rPh>
    <rPh sb="4" eb="6">
      <t>ヘンコウ</t>
    </rPh>
    <phoneticPr fontId="1"/>
  </si>
  <si>
    <t>2.3で取得したデータに同一行で同一日のデータある場合はエラーを表示して以降の処理は行わない</t>
    <rPh sb="4" eb="6">
      <t>シュトク</t>
    </rPh>
    <rPh sb="12" eb="14">
      <t>ドウイツ</t>
    </rPh>
    <rPh sb="14" eb="15">
      <t>ギョウ</t>
    </rPh>
    <rPh sb="16" eb="18">
      <t>ドウイツ</t>
    </rPh>
    <rPh sb="18" eb="19">
      <t>ビ</t>
    </rPh>
    <rPh sb="25" eb="27">
      <t>バアイ</t>
    </rPh>
    <rPh sb="32" eb="34">
      <t>ヒョウジ</t>
    </rPh>
    <rPh sb="36" eb="38">
      <t>イコウ</t>
    </rPh>
    <rPh sb="39" eb="41">
      <t>ショリ</t>
    </rPh>
    <rPh sb="42" eb="43">
      <t>オコナ</t>
    </rPh>
    <phoneticPr fontId="1"/>
  </si>
  <si>
    <t>同じ行で日付が重複しているため、登録できません。別の行に登録してください。</t>
  </si>
  <si>
    <t>半角英数字</t>
  </si>
  <si>
    <t>半角英数字</t>
    <rPh sb="0" eb="2">
      <t>ハンカク</t>
    </rPh>
    <rPh sb="2" eb="5">
      <t>エイスウジ</t>
    </rPh>
    <rPh sb="3" eb="5">
      <t>スウジ</t>
    </rPh>
    <phoneticPr fontId="1"/>
  </si>
  <si>
    <t xml:space="preserve">→ </t>
  </si>
  <si>
    <t>※</t>
  </si>
  <si>
    <t>区分ごとの記号は以下の通り</t>
    <rPh sb="0" eb="2">
      <t>クブン</t>
    </rPh>
    <rPh sb="5" eb="7">
      <t>キゴウ</t>
    </rPh>
    <rPh sb="8" eb="10">
      <t>イカ</t>
    </rPh>
    <rPh sb="11" eb="12">
      <t>トオ</t>
    </rPh>
    <phoneticPr fontId="1"/>
  </si>
  <si>
    <t>2:■</t>
  </si>
  <si>
    <t>■</t>
  </si>
  <si>
    <t>3:▲</t>
  </si>
  <si>
    <t>▲</t>
  </si>
  <si>
    <t>4:◎</t>
  </si>
  <si>
    <t>◎</t>
  </si>
  <si>
    <t>上記以外</t>
    <rPh sb="0" eb="2">
      <t>ジョウキ</t>
    </rPh>
    <rPh sb="2" eb="4">
      <t>イガイ</t>
    </rPh>
    <phoneticPr fontId="1"/>
  </si>
  <si>
    <t>設定なし</t>
    <rPh sb="0" eb="2">
      <t>セッテイ</t>
    </rPh>
    <phoneticPr fontId="1"/>
  </si>
  <si>
    <t>ツールチップには以下を設定</t>
    <rPh sb="8" eb="10">
      <t>イカ</t>
    </rPh>
    <rPh sb="11" eb="13">
      <t>セッテイ</t>
    </rPh>
    <phoneticPr fontId="1"/>
  </si>
  <si>
    <t>{期間From:yyyy/MM/dd HH:mm}～{期間To:yyyy/MM/dd HH:mm}</t>
  </si>
  <si>
    <t>{スケジュールの登録日時:yyyy/MM/dd HH:mm}</t>
  </si>
  <si>
    <t>6.5</t>
  </si>
  <si>
    <t>ユーザーに管理権限がない場合は以下の項目の入力範囲を設定設定</t>
    <rPh sb="5" eb="7">
      <t>カンリ</t>
    </rPh>
    <rPh sb="7" eb="9">
      <t>ケンゲン</t>
    </rPh>
    <rPh sb="12" eb="14">
      <t>バアイ</t>
    </rPh>
    <rPh sb="15" eb="17">
      <t>イカ</t>
    </rPh>
    <rPh sb="18" eb="20">
      <t>コウモク</t>
    </rPh>
    <rPh sb="21" eb="23">
      <t>ニュウリョク</t>
    </rPh>
    <rPh sb="23" eb="25">
      <t>ハンイ</t>
    </rPh>
    <rPh sb="26" eb="28">
      <t>セッテイ</t>
    </rPh>
    <rPh sb="28" eb="30">
      <t>セッテイ</t>
    </rPh>
    <phoneticPr fontId="1"/>
  </si>
  <si>
    <t>日付の入力可能な最小日</t>
    <rPh sb="0" eb="2">
      <t>ヒヅケ</t>
    </rPh>
    <rPh sb="3" eb="5">
      <t>ニュウリョク</t>
    </rPh>
    <rPh sb="5" eb="7">
      <t>カノウ</t>
    </rPh>
    <rPh sb="8" eb="10">
      <t>サイショウ</t>
    </rPh>
    <rPh sb="10" eb="11">
      <t>ヒ</t>
    </rPh>
    <phoneticPr fontId="1"/>
  </si>
  <si>
    <t>日付の入力可能な最大日</t>
    <rPh sb="0" eb="2">
      <t>ヒヅケ</t>
    </rPh>
    <rPh sb="3" eb="5">
      <t>ニュウリョク</t>
    </rPh>
    <rPh sb="5" eb="7">
      <t>カノウ</t>
    </rPh>
    <rPh sb="8" eb="10">
      <t>サイダイ</t>
    </rPh>
    <rPh sb="10" eb="11">
      <t>ヒ</t>
    </rPh>
    <phoneticPr fontId="1"/>
  </si>
  <si>
    <t>スケジュールの表示期間の開始日</t>
    <rPh sb="12" eb="15">
      <t>カイシビ</t>
    </rPh>
    <phoneticPr fontId="1"/>
  </si>
  <si>
    <t>スケジュールの表示期間の終了日</t>
    <rPh sb="12" eb="15">
      <t>シュウリョウビ</t>
    </rPh>
    <phoneticPr fontId="1"/>
  </si>
  <si>
    <t>空車期間FROM（日付）が入力されている場合、入力した日付を左端に表示するようにスクロール</t>
    <rPh sb="13" eb="15">
      <t>ニュウリョク</t>
    </rPh>
    <rPh sb="20" eb="22">
      <t>バアイ</t>
    </rPh>
    <rPh sb="23" eb="25">
      <t>ニュウリョク</t>
    </rPh>
    <rPh sb="27" eb="29">
      <t>ヒヅケ</t>
    </rPh>
    <rPh sb="30" eb="32">
      <t>ヒダリハシ</t>
    </rPh>
    <rPh sb="33" eb="35">
      <t>ヒョウジ</t>
    </rPh>
    <phoneticPr fontId="1"/>
  </si>
  <si>
    <t>項目ステータス</t>
    <rPh sb="0" eb="2">
      <t>コウモク</t>
    </rPh>
    <phoneticPr fontId="1"/>
  </si>
  <si>
    <t>お気に入りIDが指定されているか車系と管理票Noが指定されている場合は検索ボタンクリック時の検索処理を行い検索</t>
    <rPh sb="1" eb="2">
      <t>キ</t>
    </rPh>
    <rPh sb="3" eb="4">
      <t>イ</t>
    </rPh>
    <rPh sb="8" eb="10">
      <t>シテイ</t>
    </rPh>
    <rPh sb="25" eb="27">
      <t>シテイ</t>
    </rPh>
    <rPh sb="32" eb="34">
      <t>バアイ</t>
    </rPh>
    <rPh sb="35" eb="37">
      <t>ケンサク</t>
    </rPh>
    <rPh sb="44" eb="45">
      <t>ジ</t>
    </rPh>
    <rPh sb="46" eb="48">
      <t>ケンサク</t>
    </rPh>
    <rPh sb="48" eb="50">
      <t>ショリ</t>
    </rPh>
    <rPh sb="51" eb="52">
      <t>オコナ</t>
    </rPh>
    <rPh sb="53" eb="55">
      <t>ケンサク</t>
    </rPh>
    <phoneticPr fontId="1"/>
  </si>
  <si>
    <t>車系</t>
    <rPh sb="0" eb="1">
      <t>クルマ</t>
    </rPh>
    <rPh sb="1" eb="2">
      <t>ケイ</t>
    </rPh>
    <phoneticPr fontId="1"/>
  </si>
  <si>
    <t>ツールチップと項目名に車両名を設定</t>
    <rPh sb="7" eb="9">
      <t>コウモク</t>
    </rPh>
    <rPh sb="9" eb="10">
      <t>メイ</t>
    </rPh>
    <rPh sb="11" eb="13">
      <t>シャリョウ</t>
    </rPh>
    <rPh sb="13" eb="14">
      <t>メイ</t>
    </rPh>
    <rPh sb="15" eb="17">
      <t>セッテイ</t>
    </rPh>
    <phoneticPr fontId="1"/>
  </si>
  <si>
    <t>スケジュール名には以下を設定</t>
    <rPh sb="9" eb="11">
      <t>イカ</t>
    </rPh>
    <phoneticPr fontId="1"/>
  </si>
  <si>
    <t>{区分の記号}{スケジュール名}</t>
  </si>
  <si>
    <t>{区分の記号}{予約者の名前} {予約者の課コード}</t>
    <rPh sb="8" eb="10">
      <t>ヨヤク</t>
    </rPh>
    <phoneticPr fontId="1"/>
  </si>
  <si>
    <t>{予約者の課コード} {予約者の名前}({使用者TEL})</t>
    <rPh sb="21" eb="24">
      <t>シヨウシャ</t>
    </rPh>
    <phoneticPr fontId="1"/>
  </si>
  <si>
    <t>3.6</t>
  </si>
  <si>
    <t>スケジュールが設定されていないセルで最終予約可能日を超過している日付の場合は背景色を黒に設定</t>
    <rPh sb="7" eb="9">
      <t>セッテイ</t>
    </rPh>
    <rPh sb="18" eb="25">
      <t>サイシュウヨヤクカノウビ</t>
    </rPh>
    <rPh sb="26" eb="28">
      <t>チョウカ</t>
    </rPh>
    <rPh sb="32" eb="34">
      <t>ヒヅケ</t>
    </rPh>
    <rPh sb="35" eb="37">
      <t>バアイ</t>
    </rPh>
    <rPh sb="38" eb="41">
      <t>ハイケイショク</t>
    </rPh>
    <rPh sb="42" eb="43">
      <t>クロ</t>
    </rPh>
    <rPh sb="44" eb="46">
      <t>セッテイ</t>
    </rPh>
    <phoneticPr fontId="1"/>
  </si>
  <si>
    <t>3.7</t>
  </si>
  <si>
    <t>最終予約日の翌日にセルに文言設定</t>
    <rPh sb="12" eb="14">
      <t>モンゴン</t>
    </rPh>
    <rPh sb="14" eb="16">
      <t>セッテイ</t>
    </rPh>
    <phoneticPr fontId="1"/>
  </si>
  <si>
    <t>本車両の使用期限を過ぎています</t>
  </si>
  <si>
    <t>スケジュール項目が複数行ある場合は1行目のみ設定</t>
    <rPh sb="6" eb="8">
      <t>コウモク</t>
    </rPh>
    <rPh sb="9" eb="12">
      <t>フクスウギョウ</t>
    </rPh>
    <rPh sb="14" eb="16">
      <t>バアイ</t>
    </rPh>
    <rPh sb="18" eb="20">
      <t>ギョウメ</t>
    </rPh>
    <rPh sb="22" eb="24">
      <t>セッテイ</t>
    </rPh>
    <phoneticPr fontId="1"/>
  </si>
  <si>
    <t>項目名</t>
    <phoneticPr fontId="1"/>
  </si>
  <si>
    <t>備考</t>
    <phoneticPr fontId="1"/>
  </si>
  <si>
    <t>閉じる</t>
    <phoneticPr fontId="1"/>
  </si>
  <si>
    <t>NO.</t>
    <phoneticPr fontId="1"/>
  </si>
  <si>
    <t>1.1</t>
    <phoneticPr fontId="1"/>
  </si>
  <si>
    <t>※</t>
    <phoneticPr fontId="1"/>
  </si>
  <si>
    <t>SchedulePaste</t>
    <phoneticPr fontId="1"/>
  </si>
  <si>
    <t>KKA08010</t>
    <phoneticPr fontId="1"/>
  </si>
  <si>
    <t>2.3</t>
    <phoneticPr fontId="1"/>
  </si>
  <si>
    <t>3.1</t>
    <phoneticPr fontId="1"/>
  </si>
  <si>
    <t>1.スケジュールペースト</t>
    <phoneticPr fontId="1"/>
  </si>
  <si>
    <t>→</t>
    <phoneticPr fontId="1"/>
  </si>
  <si>
    <t>2.スケジュールのチェック</t>
    <phoneticPr fontId="1"/>
  </si>
  <si>
    <t>2.1</t>
    <phoneticPr fontId="1"/>
  </si>
  <si>
    <t>→</t>
    <phoneticPr fontId="1"/>
  </si>
  <si>
    <t>4.1</t>
    <phoneticPr fontId="1"/>
  </si>
  <si>
    <t>1.スケジュールコピー</t>
    <phoneticPr fontId="1"/>
  </si>
  <si>
    <t>KKA08080</t>
    <phoneticPr fontId="1"/>
  </si>
  <si>
    <t>→</t>
    <phoneticPr fontId="1"/>
  </si>
  <si>
    <t>・</t>
    <phoneticPr fontId="1"/>
  </si>
  <si>
    <t>{開始日時:yyyy/MM/dd HH:mm}～{終了日時:yyyy/MM/dd HH:mm}</t>
    <phoneticPr fontId="1"/>
  </si>
  <si>
    <t>{登録日時:yyyy/MM/dd HH:mm}</t>
    <phoneticPr fontId="1"/>
  </si>
  <si>
    <t>→</t>
    <phoneticPr fontId="1"/>
  </si>
  <si>
    <t>2.スケジュールのチェック</t>
    <phoneticPr fontId="1"/>
  </si>
  <si>
    <t>2.1</t>
    <phoneticPr fontId="1"/>
  </si>
  <si>
    <t>→</t>
    <phoneticPr fontId="1"/>
  </si>
  <si>
    <t>1.スケジュールダブルクック</t>
    <phoneticPr fontId="1"/>
  </si>
  <si>
    <t>2.スケジュールのチェック</t>
    <phoneticPr fontId="1"/>
  </si>
  <si>
    <t>2.1</t>
    <phoneticPr fontId="1"/>
  </si>
  <si>
    <t>スケジュールセル</t>
    <phoneticPr fontId="1"/>
  </si>
  <si>
    <t>スケジュール</t>
    <phoneticPr fontId="1"/>
  </si>
  <si>
    <t>期間From</t>
    <phoneticPr fontId="1"/>
  </si>
  <si>
    <t>NO.</t>
    <phoneticPr fontId="1"/>
  </si>
  <si>
    <t>1.スケジュールドラッグ</t>
    <phoneticPr fontId="1"/>
  </si>
  <si>
    <t>1.2</t>
    <phoneticPr fontId="1"/>
  </si>
  <si>
    <t>ScheduleCellDoubleClick</t>
    <phoneticPr fontId="1"/>
  </si>
  <si>
    <t>期間From</t>
    <phoneticPr fontId="1"/>
  </si>
  <si>
    <t>1.スケジュールダブルクリック</t>
    <phoneticPr fontId="1"/>
  </si>
  <si>
    <t>3.1</t>
    <phoneticPr fontId="1"/>
  </si>
  <si>
    <t>KKA08040</t>
    <phoneticPr fontId="1"/>
  </si>
  <si>
    <t>1.1</t>
    <phoneticPr fontId="1"/>
  </si>
  <si>
    <t>TestCarAdd</t>
    <phoneticPr fontId="1"/>
  </si>
  <si>
    <t>TestCarMove</t>
    <phoneticPr fontId="1"/>
  </si>
  <si>
    <t>KKA08030</t>
    <phoneticPr fontId="1"/>
  </si>
  <si>
    <t>3.1</t>
    <phoneticPr fontId="1"/>
  </si>
  <si>
    <t>表示期間</t>
    <phoneticPr fontId="1"/>
  </si>
  <si>
    <t>PrevMonth</t>
    <phoneticPr fontId="1"/>
  </si>
  <si>
    <t>KKA00070</t>
    <phoneticPr fontId="1"/>
  </si>
  <si>
    <t>KKA08160</t>
    <phoneticPr fontId="1"/>
  </si>
  <si>
    <t>管理票No</t>
    <phoneticPr fontId="1"/>
  </si>
  <si>
    <t>2.1</t>
    <phoneticPr fontId="1"/>
  </si>
  <si>
    <t>3.1</t>
    <phoneticPr fontId="1"/>
  </si>
  <si>
    <t>Search</t>
    <phoneticPr fontId="1"/>
  </si>
  <si>
    <t>KKA00290</t>
    <phoneticPr fontId="1"/>
  </si>
  <si>
    <t>管理票No</t>
    <phoneticPr fontId="1"/>
  </si>
  <si>
    <t>空車期間FROM（日付）</t>
    <phoneticPr fontId="1"/>
  </si>
  <si>
    <t>空車期間TO（時間）</t>
    <phoneticPr fontId="1"/>
  </si>
  <si>
    <t>空車期間FROM～TO</t>
    <phoneticPr fontId="1"/>
  </si>
  <si>
    <t>空車期間TOの日時より空車期間FROMの日時が大きい場合はエラー</t>
    <phoneticPr fontId="1"/>
  </si>
  <si>
    <t xml:space="preserve">→ </t>
    <phoneticPr fontId="1"/>
  </si>
  <si>
    <t>スケジュール</t>
    <phoneticPr fontId="1"/>
  </si>
  <si>
    <t>R</t>
    <phoneticPr fontId="1"/>
  </si>
  <si>
    <t>G</t>
    <phoneticPr fontId="1"/>
  </si>
  <si>
    <t>B</t>
    <phoneticPr fontId="1"/>
  </si>
  <si>
    <t>要予約許可を選択</t>
    <phoneticPr fontId="1"/>
  </si>
  <si>
    <t>N/A</t>
    <phoneticPr fontId="1"/>
  </si>
  <si>
    <t>利用実績あり</t>
    <phoneticPr fontId="1"/>
  </si>
  <si>
    <t>→</t>
    <phoneticPr fontId="1"/>
  </si>
  <si>
    <t>※</t>
    <phoneticPr fontId="1"/>
  </si>
  <si>
    <t>4.1</t>
    <phoneticPr fontId="1"/>
  </si>
  <si>
    <t>・</t>
    <phoneticPr fontId="1"/>
  </si>
  <si>
    <t>「-」に変更</t>
    <phoneticPr fontId="1"/>
  </si>
  <si>
    <t>KKA08150</t>
    <phoneticPr fontId="1"/>
  </si>
  <si>
    <t>FavoriteEdit</t>
    <phoneticPr fontId="1"/>
  </si>
  <si>
    <t>Init</t>
    <phoneticPr fontId="1"/>
  </si>
  <si>
    <t>表示期間変更(前へ)</t>
    <phoneticPr fontId="1"/>
  </si>
  <si>
    <t>NO.</t>
    <phoneticPr fontId="1"/>
  </si>
  <si>
    <t>KKA00190</t>
    <phoneticPr fontId="1"/>
  </si>
  <si>
    <t>KKA00200</t>
    <phoneticPr fontId="1"/>
  </si>
  <si>
    <t>KKA00230</t>
    <phoneticPr fontId="1"/>
  </si>
  <si>
    <t>6.1</t>
    <phoneticPr fontId="1"/>
  </si>
  <si>
    <t>・</t>
    <phoneticPr fontId="1"/>
  </si>
  <si>
    <t>4.1</t>
    <phoneticPr fontId="1"/>
  </si>
  <si>
    <t>5.1</t>
    <phoneticPr fontId="1"/>
  </si>
  <si>
    <t>※</t>
    <phoneticPr fontId="1"/>
  </si>
  <si>
    <t>6.1</t>
    <phoneticPr fontId="1"/>
  </si>
  <si>
    <t>・</t>
    <phoneticPr fontId="1"/>
  </si>
  <si>
    <t>・</t>
    <phoneticPr fontId="1"/>
  </si>
  <si>
    <t>※</t>
    <phoneticPr fontId="1"/>
  </si>
  <si>
    <t>※</t>
    <phoneticPr fontId="1"/>
  </si>
  <si>
    <t>仮予約の場合のみ記号の後ろに「(仮)」を追加</t>
    <rPh sb="8" eb="10">
      <t>キゴウ</t>
    </rPh>
    <rPh sb="11" eb="12">
      <t>ウシ</t>
    </rPh>
    <rPh sb="20" eb="22">
      <t>ツイカ</t>
    </rPh>
    <phoneticPr fontId="1"/>
  </si>
  <si>
    <t>項目ステータス</t>
    <rPh sb="0" eb="2">
      <t>コウモク</t>
    </rPh>
    <phoneticPr fontId="1"/>
  </si>
  <si>
    <t>Excel出力</t>
    <rPh sb="5" eb="7">
      <t>シュツリョク</t>
    </rPh>
    <phoneticPr fontId="1"/>
  </si>
  <si>
    <t>ExcelPrintButton_Click</t>
    <phoneticPr fontId="1"/>
  </si>
  <si>
    <t>Excel出力</t>
    <rPh sb="5" eb="7">
      <t>シュツリョク</t>
    </rPh>
    <phoneticPr fontId="1"/>
  </si>
  <si>
    <t>1.スケジュール検索のチェックを行う。</t>
    <rPh sb="0" eb="1">
      <t>ヨコ</t>
    </rPh>
    <rPh sb="8" eb="10">
      <t>ケンサク</t>
    </rPh>
    <rPh sb="16" eb="17">
      <t>オコナ</t>
    </rPh>
    <phoneticPr fontId="1"/>
  </si>
  <si>
    <t>2.空車期間From、空車期間To、車系を検索条件として設定する。</t>
    <rPh sb="2" eb="4">
      <t>クウシャ</t>
    </rPh>
    <rPh sb="4" eb="6">
      <t>キカン</t>
    </rPh>
    <rPh sb="11" eb="13">
      <t>クウシャ</t>
    </rPh>
    <rPh sb="13" eb="15">
      <t>キカン</t>
    </rPh>
    <rPh sb="18" eb="20">
      <t>シャケイ</t>
    </rPh>
    <rPh sb="21" eb="25">
      <t>ケンサクジョウケン</t>
    </rPh>
    <rPh sb="28" eb="30">
      <t>セッテイ</t>
    </rPh>
    <phoneticPr fontId="1"/>
  </si>
  <si>
    <t>3.Excel出力ウィンドウを表示する。</t>
    <rPh sb="7" eb="9">
      <t>シュツリョク</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</si>
</sst>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u/>
      <sz val="11"/>
      <color theme="10"/>
      <name val="ＭＳ Ｐゴシック"/>
      <family val="3"/>
      <charset val="128"/>
    </font>
    <font>
      <sz val="8"/>
      <color theme="0"/>
      <name val="ＭＳ ゴシック"/>
      <family val="3"/>
      <charset val="128"/>
    </font>
    <font>
      <u/>
      <sz val="8"/>
      <name val="ＭＳ ゴシック"/>
      <family val="3"/>
      <charset val="128"/>
    </font>
  </fonts>
  <fills count="13">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C800"/>
        <bgColor indexed="64"/>
      </patternFill>
    </fill>
    <fill>
      <patternFill patternType="solid">
        <fgColor rgb="FF646464"/>
        <bgColor indexed="64"/>
      </patternFill>
    </fill>
    <fill>
      <patternFill patternType="solid">
        <fgColor rgb="FF000099"/>
        <bgColor indexed="64"/>
      </patternFill>
    </fill>
    <fill>
      <patternFill patternType="solid">
        <fgColor rgb="FF00CCFF"/>
        <bgColor indexed="64"/>
      </patternFill>
    </fill>
    <fill>
      <patternFill patternType="solid">
        <fgColor rgb="FFFF9F22"/>
        <bgColor indexed="64"/>
      </patternFill>
    </fill>
    <fill>
      <patternFill patternType="solid">
        <fgColor rgb="FFFF0080"/>
        <bgColor indexed="64"/>
      </patternFill>
    </fill>
  </fills>
  <borders count="3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0" fontId="7" fillId="0" borderId="0"/>
    <xf numFmtId="0" fontId="9" fillId="0" borderId="0" applyNumberFormat="0" applyFill="0" applyBorder="0" applyAlignment="0" applyProtection="0"/>
  </cellStyleXfs>
  <cellXfs count="15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49" fontId="3" fillId="0" borderId="14" xfId="0" applyNumberFormat="1" applyFont="1" applyBorder="1" applyAlignment="1">
      <alignment vertical="center"/>
    </xf>
    <xf numFmtId="49" fontId="3" fillId="0" borderId="16" xfId="0" applyNumberFormat="1" applyFont="1" applyBorder="1" applyAlignment="1">
      <alignment vertical="center"/>
    </xf>
    <xf numFmtId="49" fontId="3" fillId="0" borderId="10" xfId="0" applyNumberFormat="1"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49" fontId="3" fillId="0" borderId="17" xfId="0" applyNumberFormat="1"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21" xfId="0" quotePrefix="1" applyFont="1" applyBorder="1" applyAlignment="1">
      <alignment vertical="center"/>
    </xf>
    <xf numFmtId="0" fontId="3" fillId="0" borderId="8" xfId="0" quotePrefix="1" applyFont="1" applyBorder="1" applyAlignment="1">
      <alignment vertical="center"/>
    </xf>
    <xf numFmtId="0" fontId="3" fillId="0" borderId="0" xfId="0" applyFont="1" applyAlignment="1">
      <alignment vertical="center"/>
    </xf>
    <xf numFmtId="0" fontId="6" fillId="0" borderId="0" xfId="0" applyFont="1" applyAlignment="1">
      <alignment vertical="center"/>
    </xf>
    <xf numFmtId="0" fontId="3" fillId="0" borderId="0" xfId="0" quotePrefix="1" applyFont="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49" fontId="3" fillId="0" borderId="20" xfId="0" applyNumberFormat="1" applyFont="1" applyBorder="1" applyAlignment="1">
      <alignment vertical="center"/>
    </xf>
    <xf numFmtId="49" fontId="3" fillId="0" borderId="24" xfId="0" applyNumberFormat="1" applyFont="1" applyBorder="1" applyAlignment="1">
      <alignment vertical="center"/>
    </xf>
    <xf numFmtId="49" fontId="3" fillId="0" borderId="13" xfId="0" applyNumberFormat="1" applyFont="1" applyBorder="1" applyAlignment="1">
      <alignment vertical="center"/>
    </xf>
    <xf numFmtId="0" fontId="11" fillId="0" borderId="0" xfId="2" applyFont="1" applyAlignment="1">
      <alignment vertical="center"/>
    </xf>
    <xf numFmtId="0" fontId="3" fillId="0" borderId="14" xfId="0" quotePrefix="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0" fillId="0" borderId="0" xfId="0" applyFont="1"/>
    <xf numFmtId="0" fontId="3" fillId="3" borderId="4" xfId="0" applyFont="1" applyFill="1" applyBorder="1" applyAlignment="1">
      <alignment vertical="center"/>
    </xf>
    <xf numFmtId="0" fontId="3" fillId="3" borderId="21" xfId="0" applyFont="1" applyFill="1" applyBorder="1" applyAlignment="1">
      <alignment vertical="center"/>
    </xf>
    <xf numFmtId="0" fontId="3" fillId="3" borderId="0" xfId="0" applyFont="1" applyFill="1" applyBorder="1" applyAlignment="1">
      <alignment vertical="center"/>
    </xf>
    <xf numFmtId="0" fontId="3" fillId="3" borderId="22" xfId="0" applyFont="1" applyFill="1" applyBorder="1" applyAlignment="1">
      <alignment vertical="center"/>
    </xf>
    <xf numFmtId="0" fontId="3" fillId="3" borderId="30" xfId="0" applyFont="1" applyFill="1" applyBorder="1" applyAlignment="1">
      <alignment vertical="center"/>
    </xf>
    <xf numFmtId="0" fontId="3" fillId="3" borderId="2" xfId="0" applyFont="1" applyFill="1" applyBorder="1" applyAlignment="1">
      <alignment vertical="center"/>
    </xf>
    <xf numFmtId="0" fontId="3" fillId="3" borderId="31" xfId="0" applyFont="1" applyFill="1" applyBorder="1" applyAlignment="1">
      <alignment vertical="center"/>
    </xf>
    <xf numFmtId="0" fontId="3" fillId="3" borderId="8" xfId="0" applyFont="1" applyFill="1" applyBorder="1" applyAlignment="1">
      <alignment vertical="center"/>
    </xf>
    <xf numFmtId="0" fontId="3" fillId="3" borderId="10" xfId="0" applyFont="1" applyFill="1" applyBorder="1" applyAlignment="1">
      <alignment vertical="center"/>
    </xf>
    <xf numFmtId="0" fontId="3" fillId="3" borderId="9" xfId="0" applyFont="1" applyFill="1" applyBorder="1" applyAlignment="1">
      <alignment vertical="center"/>
    </xf>
    <xf numFmtId="0" fontId="3" fillId="3" borderId="17" xfId="0" applyFont="1" applyFill="1" applyBorder="1" applyAlignment="1">
      <alignment vertical="center"/>
    </xf>
    <xf numFmtId="0" fontId="3" fillId="3" borderId="19" xfId="0" applyFont="1" applyFill="1" applyBorder="1" applyAlignment="1">
      <alignment vertical="center"/>
    </xf>
    <xf numFmtId="0" fontId="3" fillId="3" borderId="18" xfId="0" applyFont="1" applyFill="1" applyBorder="1" applyAlignment="1">
      <alignment vertical="center"/>
    </xf>
    <xf numFmtId="0" fontId="3" fillId="3" borderId="25" xfId="0" applyFont="1" applyFill="1" applyBorder="1" applyAlignment="1">
      <alignment vertical="center"/>
    </xf>
    <xf numFmtId="0" fontId="3" fillId="3" borderId="3" xfId="0" applyFont="1" applyFill="1" applyBorder="1" applyAlignment="1">
      <alignment vertical="center"/>
    </xf>
    <xf numFmtId="0" fontId="3" fillId="3" borderId="26" xfId="0" applyFont="1" applyFill="1" applyBorder="1" applyAlignment="1">
      <alignment vertical="center"/>
    </xf>
    <xf numFmtId="0" fontId="3" fillId="3" borderId="11" xfId="0" applyFont="1" applyFill="1" applyBorder="1" applyAlignment="1">
      <alignment vertical="center"/>
    </xf>
    <xf numFmtId="0" fontId="3" fillId="3" borderId="13" xfId="0" applyFont="1" applyFill="1" applyBorder="1" applyAlignment="1">
      <alignment vertical="center"/>
    </xf>
    <xf numFmtId="0" fontId="3" fillId="3" borderId="12" xfId="0" applyFont="1" applyFill="1" applyBorder="1" applyAlignment="1">
      <alignment vertical="center"/>
    </xf>
    <xf numFmtId="0" fontId="6" fillId="0" borderId="0" xfId="0" applyFont="1" applyFill="1" applyAlignment="1">
      <alignment vertical="center"/>
    </xf>
    <xf numFmtId="0" fontId="3" fillId="0" borderId="0" xfId="0" quotePrefix="1" applyFont="1" applyFill="1" applyAlignment="1">
      <alignment vertical="center"/>
    </xf>
    <xf numFmtId="49" fontId="3" fillId="0" borderId="0" xfId="0" quotePrefix="1" applyNumberFormat="1" applyFont="1" applyFill="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5" xfId="0" quotePrefix="1"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49" fontId="3" fillId="0" borderId="6" xfId="0" applyNumberFormat="1" applyFont="1" applyFill="1" applyBorder="1" applyAlignment="1">
      <alignment vertical="center"/>
    </xf>
    <xf numFmtId="0" fontId="3" fillId="0" borderId="11" xfId="0" quotePrefix="1" applyFont="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3" borderId="4" xfId="0" applyFont="1" applyFill="1" applyBorder="1" applyAlignment="1">
      <alignment horizontal="left" vertical="top" wrapText="1"/>
    </xf>
    <xf numFmtId="0" fontId="3" fillId="3" borderId="20" xfId="0" applyFont="1" applyFill="1" applyBorder="1" applyAlignment="1">
      <alignment horizontal="left" vertical="top"/>
    </xf>
    <xf numFmtId="0" fontId="3" fillId="3" borderId="24" xfId="0" applyFont="1" applyFill="1" applyBorder="1" applyAlignment="1">
      <alignment horizontal="left" vertical="top"/>
    </xf>
    <xf numFmtId="0" fontId="3" fillId="3" borderId="23" xfId="0" applyFont="1" applyFill="1" applyBorder="1" applyAlignment="1">
      <alignment horizontal="left" vertical="top"/>
    </xf>
    <xf numFmtId="0" fontId="3" fillId="3" borderId="21" xfId="0" applyFont="1" applyFill="1" applyBorder="1" applyAlignment="1">
      <alignment horizontal="left" vertical="top"/>
    </xf>
    <xf numFmtId="0" fontId="3" fillId="3" borderId="0" xfId="0" applyFont="1" applyFill="1" applyBorder="1" applyAlignment="1">
      <alignment horizontal="left" vertical="top"/>
    </xf>
    <xf numFmtId="0" fontId="3" fillId="3" borderId="22" xfId="0" applyFont="1" applyFill="1" applyBorder="1" applyAlignment="1">
      <alignment horizontal="left" vertical="top"/>
    </xf>
    <xf numFmtId="0" fontId="3" fillId="3" borderId="25" xfId="0" applyFont="1" applyFill="1" applyBorder="1" applyAlignment="1">
      <alignment horizontal="left" vertical="top"/>
    </xf>
    <xf numFmtId="0" fontId="3" fillId="3" borderId="3" xfId="0" applyFont="1" applyFill="1" applyBorder="1" applyAlignment="1">
      <alignment horizontal="left" vertical="top"/>
    </xf>
    <xf numFmtId="0" fontId="3" fillId="3" borderId="26" xfId="0" applyFont="1" applyFill="1" applyBorder="1" applyAlignment="1">
      <alignment horizontal="left" vertical="top"/>
    </xf>
    <xf numFmtId="0" fontId="10" fillId="8" borderId="29" xfId="0" applyFont="1" applyFill="1" applyBorder="1" applyAlignment="1">
      <alignment horizontal="center" vertical="center"/>
    </xf>
    <xf numFmtId="0" fontId="10" fillId="6" borderId="28" xfId="0" applyFont="1" applyFill="1" applyBorder="1" applyAlignment="1">
      <alignment horizontal="center" vertical="center"/>
    </xf>
    <xf numFmtId="0" fontId="10" fillId="12" borderId="28"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25"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6" xfId="0" applyFont="1" applyFill="1" applyBorder="1" applyAlignment="1">
      <alignment horizontal="center" vertical="center"/>
    </xf>
    <xf numFmtId="0" fontId="10" fillId="11" borderId="28" xfId="0" applyFont="1" applyFill="1" applyBorder="1" applyAlignment="1">
      <alignment horizontal="center" vertical="center"/>
    </xf>
    <xf numFmtId="0" fontId="10" fillId="7" borderId="27" xfId="0" applyFont="1" applyFill="1" applyBorder="1" applyAlignment="1">
      <alignment horizontal="center" vertical="center"/>
    </xf>
    <xf numFmtId="0" fontId="10" fillId="8" borderId="28" xfId="0" applyFont="1" applyFill="1" applyBorder="1" applyAlignment="1">
      <alignment horizontal="center" vertical="center"/>
    </xf>
    <xf numFmtId="0" fontId="3" fillId="5" borderId="7" xfId="0" applyFont="1" applyFill="1" applyBorder="1" applyAlignment="1">
      <alignment horizontal="center" vertical="center"/>
    </xf>
    <xf numFmtId="0" fontId="10" fillId="9" borderId="28" xfId="0" applyFont="1" applyFill="1" applyBorder="1" applyAlignment="1">
      <alignment horizontal="center" vertical="center"/>
    </xf>
    <xf numFmtId="0" fontId="3" fillId="5" borderId="4" xfId="0" applyFont="1" applyFill="1" applyBorder="1" applyAlignment="1">
      <alignment horizontal="center" vertical="center"/>
    </xf>
    <xf numFmtId="0" fontId="10" fillId="10" borderId="28" xfId="0" applyFont="1" applyFill="1" applyBorder="1" applyAlignment="1">
      <alignment horizontal="center" vertical="center"/>
    </xf>
    <xf numFmtId="0" fontId="3" fillId="0" borderId="20" xfId="0" applyFont="1" applyBorder="1" applyAlignment="1">
      <alignment horizontal="left" vertical="center"/>
    </xf>
    <xf numFmtId="0" fontId="3" fillId="0" borderId="24" xfId="0" applyFont="1" applyBorder="1" applyAlignment="1">
      <alignment horizontal="left" vertical="center"/>
    </xf>
    <xf numFmtId="0" fontId="3" fillId="0" borderId="23"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ハイパーリンク" xfId="2" builtinId="8"/>
    <cellStyle name="標準" xfId="0" builtinId="0"/>
    <cellStyle name="標準 2" xfId="1" xr:uid="{00000000-0005-0000-0000-000002000000}"/>
  </cellStyles>
  <dxfs count="0"/>
  <tableStyles count="0" defaultTableStyle="TableStyleMedium2" defaultPivotStyle="PivotStyleLight16"/>
  <colors>
    <mruColors>
      <color rgb="FF646464"/>
      <color rgb="FFFF0080"/>
      <color rgb="FFFF9F22"/>
      <color rgb="FF00CCFF"/>
      <color rgb="FF000099"/>
      <color rgb="FF00C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75"/>
  <sheetViews>
    <sheetView tabSelected="1" zoomScaleNormal="100" workbookViewId="0">
      <selection sqref="A1:BD2"/>
    </sheetView>
  </sheetViews>
  <sheetFormatPr defaultColWidth="2.5" defaultRowHeight="15" customHeight="1"/>
  <cols>
    <col min="1" max="1" width="2.5" style="56" customWidth="1"/>
    <col min="2" max="2" width="2.5" style="56"/>
    <col min="3" max="3" width="2.5" style="56" customWidth="1"/>
    <col min="4" max="4" width="2.5" style="56"/>
    <col min="5" max="5" width="2.5" style="56" customWidth="1"/>
    <col min="6"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初期表示</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699</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6">
        <v>1</v>
      </c>
      <c r="B10" s="17"/>
      <c r="C10" s="18" t="s">
        <v>528</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6"/>
      <c r="AD10" s="19"/>
      <c r="AE10" s="19"/>
      <c r="AF10" s="17"/>
      <c r="AG10" s="24"/>
      <c r="AH10" s="25"/>
      <c r="AI10" s="26"/>
      <c r="AJ10" s="25"/>
      <c r="AK10" s="25"/>
      <c r="AL10" s="25"/>
      <c r="AM10" s="25"/>
      <c r="AN10" s="25"/>
      <c r="AO10" s="25"/>
      <c r="AP10" s="25"/>
      <c r="AQ10" s="25"/>
      <c r="AR10" s="25"/>
      <c r="AS10" s="25"/>
      <c r="AT10" s="25"/>
      <c r="AU10" s="25"/>
      <c r="AV10" s="25"/>
      <c r="AW10" s="19"/>
      <c r="AX10" s="19"/>
      <c r="AY10" s="19"/>
      <c r="AZ10" s="19"/>
      <c r="BA10" s="19"/>
      <c r="BB10" s="19"/>
      <c r="BC10" s="19"/>
      <c r="BD10" s="17"/>
    </row>
    <row r="11" spans="1:56" ht="15" customHeight="1">
      <c r="A11" s="16">
        <f t="shared" ref="A11:A18" si="0">A10+1</f>
        <v>2</v>
      </c>
      <c r="B11" s="17"/>
      <c r="C11" s="18" t="s">
        <v>529</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6"/>
      <c r="AD11" s="19"/>
      <c r="AE11" s="19"/>
      <c r="AF11" s="17"/>
      <c r="AG11" s="24"/>
      <c r="AH11" s="25"/>
      <c r="AI11" s="26"/>
      <c r="AJ11" s="25"/>
      <c r="AK11" s="25"/>
      <c r="AL11" s="25"/>
      <c r="AM11" s="25"/>
      <c r="AN11" s="25"/>
      <c r="AO11" s="25"/>
      <c r="AP11" s="25"/>
      <c r="AQ11" s="25"/>
      <c r="AR11" s="25"/>
      <c r="AS11" s="25"/>
      <c r="AT11" s="25"/>
      <c r="AU11" s="25"/>
      <c r="AV11" s="25"/>
      <c r="AW11" s="19"/>
      <c r="AX11" s="19"/>
      <c r="AY11" s="19"/>
      <c r="AZ11" s="19"/>
      <c r="BA11" s="19"/>
      <c r="BB11" s="19"/>
      <c r="BC11" s="19"/>
      <c r="BD11" s="17"/>
    </row>
    <row r="12" spans="1:56" ht="15" customHeight="1">
      <c r="A12" s="16">
        <f t="shared" si="0"/>
        <v>3</v>
      </c>
      <c r="B12" s="17"/>
      <c r="C12" s="18" t="s">
        <v>530</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6"/>
      <c r="AD12" s="19"/>
      <c r="AE12" s="19"/>
      <c r="AF12" s="17"/>
      <c r="AG12" s="24"/>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16">
        <f t="shared" si="0"/>
        <v>4</v>
      </c>
      <c r="B13" s="17"/>
      <c r="C13" s="18" t="s">
        <v>531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6"/>
      <c r="AD13" s="19"/>
      <c r="AE13" s="19"/>
      <c r="AF13" s="17"/>
      <c r="AG13" s="24"/>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16">
        <f t="shared" si="0"/>
        <v>5</v>
      </c>
      <c r="B14" s="17"/>
      <c r="C14" s="18" t="s">
        <v>539</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6"/>
      <c r="AD14" s="19"/>
      <c r="AE14" s="19"/>
      <c r="AF14" s="17"/>
      <c r="AG14" s="24"/>
      <c r="AH14" s="25"/>
      <c r="AI14" s="26"/>
      <c r="AJ14" s="25"/>
      <c r="AK14" s="25"/>
      <c r="AL14" s="25"/>
      <c r="AM14" s="25"/>
      <c r="AN14" s="25"/>
      <c r="AO14" s="25"/>
      <c r="AP14" s="25"/>
      <c r="AQ14" s="25"/>
      <c r="AR14" s="25"/>
      <c r="AS14" s="25"/>
      <c r="AT14" s="25"/>
      <c r="AU14" s="25"/>
      <c r="AV14" s="25"/>
      <c r="AW14" s="19"/>
      <c r="AX14" s="19"/>
      <c r="AY14" s="19"/>
      <c r="AZ14" s="19"/>
      <c r="BA14" s="19"/>
      <c r="BB14" s="19"/>
      <c r="BC14" s="19"/>
      <c r="BD14" s="17"/>
    </row>
    <row r="15" spans="1:56" ht="15" customHeight="1">
      <c r="A15" s="16">
        <f t="shared" si="0"/>
        <v>6</v>
      </c>
      <c r="B15" s="17"/>
      <c r="C15" s="18" t="s">
        <v>716</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6"/>
      <c r="AD15" s="19"/>
      <c r="AE15" s="19"/>
      <c r="AF15" s="17"/>
      <c r="AG15" s="24"/>
      <c r="AH15" s="25"/>
      <c r="AI15" s="26"/>
      <c r="AJ15" s="25"/>
      <c r="AK15" s="25"/>
      <c r="AL15" s="25"/>
      <c r="AM15" s="25"/>
      <c r="AN15" s="25"/>
      <c r="AO15" s="25"/>
      <c r="AP15" s="25"/>
      <c r="AQ15" s="25"/>
      <c r="AR15" s="25"/>
      <c r="AS15" s="25"/>
      <c r="AT15" s="25"/>
      <c r="AU15" s="25"/>
      <c r="AV15" s="25"/>
      <c r="AW15" s="19"/>
      <c r="AX15" s="19"/>
      <c r="AY15" s="19"/>
      <c r="AZ15" s="19"/>
      <c r="BA15" s="19"/>
      <c r="BB15" s="19"/>
      <c r="BC15" s="19"/>
      <c r="BD15" s="17"/>
    </row>
    <row r="16" spans="1:56" ht="15" customHeight="1">
      <c r="A16" s="16">
        <v>7</v>
      </c>
      <c r="B16" s="47"/>
      <c r="C16" s="48" t="s">
        <v>700</v>
      </c>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6"/>
      <c r="AD16" s="49"/>
      <c r="AE16" s="49"/>
      <c r="AF16" s="47"/>
      <c r="AG16" s="51"/>
      <c r="AH16" s="52"/>
      <c r="AI16" s="53"/>
      <c r="AJ16" s="52"/>
      <c r="AK16" s="52"/>
      <c r="AL16" s="52"/>
      <c r="AM16" s="52"/>
      <c r="AN16" s="52"/>
      <c r="AO16" s="52"/>
      <c r="AP16" s="52"/>
      <c r="AQ16" s="52"/>
      <c r="AR16" s="52"/>
      <c r="AS16" s="52"/>
      <c r="AT16" s="52"/>
      <c r="AU16" s="52"/>
      <c r="AV16" s="52"/>
      <c r="AW16" s="49"/>
      <c r="AX16" s="49"/>
      <c r="AY16" s="49"/>
      <c r="AZ16" s="49"/>
      <c r="BA16" s="49"/>
      <c r="BB16" s="49"/>
      <c r="BC16" s="49"/>
      <c r="BD16" s="47"/>
    </row>
    <row r="17" spans="1:56" ht="15" customHeight="1">
      <c r="A17" s="16">
        <f t="shared" si="0"/>
        <v>8</v>
      </c>
      <c r="B17" s="47"/>
      <c r="C17" s="48" t="s">
        <v>557</v>
      </c>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6"/>
      <c r="AD17" s="49"/>
      <c r="AE17" s="49"/>
      <c r="AF17" s="47"/>
      <c r="AG17" s="51"/>
      <c r="AH17" s="52"/>
      <c r="AI17" s="53"/>
      <c r="AJ17" s="52"/>
      <c r="AK17" s="52"/>
      <c r="AL17" s="52"/>
      <c r="AM17" s="52"/>
      <c r="AN17" s="52"/>
      <c r="AO17" s="52"/>
      <c r="AP17" s="52"/>
      <c r="AQ17" s="52"/>
      <c r="AR17" s="52"/>
      <c r="AS17" s="52"/>
      <c r="AT17" s="52"/>
      <c r="AU17" s="52"/>
      <c r="AV17" s="52"/>
      <c r="AW17" s="49"/>
      <c r="AX17" s="49"/>
      <c r="AY17" s="49"/>
      <c r="AZ17" s="49"/>
      <c r="BA17" s="49"/>
      <c r="BB17" s="49"/>
      <c r="BC17" s="49"/>
      <c r="BD17" s="47"/>
    </row>
    <row r="18" spans="1:56" ht="15" customHeight="1">
      <c r="A18" s="20">
        <f t="shared" si="0"/>
        <v>9</v>
      </c>
      <c r="B18" s="21"/>
      <c r="C18" s="22" t="s">
        <v>717</v>
      </c>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99"/>
      <c r="AD18" s="23"/>
      <c r="AE18" s="23"/>
      <c r="AF18" s="21"/>
      <c r="AG18" s="36"/>
      <c r="AH18" s="27"/>
      <c r="AI18" s="28"/>
      <c r="AJ18" s="27"/>
      <c r="AK18" s="27"/>
      <c r="AL18" s="27"/>
      <c r="AM18" s="27"/>
      <c r="AN18" s="27"/>
      <c r="AO18" s="27"/>
      <c r="AP18" s="27"/>
      <c r="AQ18" s="27"/>
      <c r="AR18" s="27"/>
      <c r="AS18" s="27"/>
      <c r="AT18" s="27"/>
      <c r="AU18" s="27"/>
      <c r="AV18" s="27"/>
      <c r="AW18" s="23"/>
      <c r="AX18" s="23"/>
      <c r="AY18" s="23"/>
      <c r="AZ18" s="23"/>
      <c r="BA18" s="23"/>
      <c r="BB18" s="23"/>
      <c r="BC18" s="23"/>
      <c r="BD18" s="21"/>
    </row>
    <row r="19" spans="1:5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13"/>
      <c r="AJ19" s="3"/>
      <c r="AK19" s="3"/>
      <c r="AL19" s="3"/>
      <c r="AM19" s="3"/>
      <c r="AN19" s="3"/>
      <c r="AO19" s="3"/>
      <c r="AP19" s="3"/>
      <c r="AQ19" s="3"/>
      <c r="AR19" s="3"/>
      <c r="AS19" s="3"/>
      <c r="AT19" s="3"/>
      <c r="AU19" s="3"/>
      <c r="AV19" s="3"/>
      <c r="AW19" s="3"/>
      <c r="AX19" s="3"/>
      <c r="AY19" s="3"/>
      <c r="AZ19" s="3"/>
      <c r="BA19" s="3"/>
      <c r="BB19" s="3"/>
      <c r="BC19" s="3"/>
      <c r="BD19" s="3"/>
    </row>
    <row r="20" spans="1:56" ht="15" customHeight="1">
      <c r="A20" s="57" t="s">
        <v>233</v>
      </c>
      <c r="AI20" s="12"/>
    </row>
    <row r="21" spans="1:56" ht="15" customHeight="1">
      <c r="A21" s="8" t="s">
        <v>701</v>
      </c>
      <c r="B21" s="9"/>
      <c r="C21" s="8" t="s">
        <v>54</v>
      </c>
      <c r="D21" s="10"/>
      <c r="E21" s="10"/>
      <c r="F21" s="10"/>
      <c r="G21" s="10"/>
      <c r="H21" s="10"/>
      <c r="I21" s="10"/>
      <c r="J21" s="10"/>
      <c r="K21" s="10"/>
      <c r="L21" s="10"/>
      <c r="M21" s="10"/>
      <c r="N21" s="10"/>
      <c r="O21" s="10"/>
      <c r="P21" s="10"/>
      <c r="Q21" s="10"/>
      <c r="R21" s="10"/>
      <c r="S21" s="10"/>
      <c r="T21" s="10"/>
      <c r="U21" s="10"/>
      <c r="V21" s="10"/>
      <c r="W21" s="10"/>
      <c r="X21" s="8" t="s">
        <v>58</v>
      </c>
      <c r="Y21" s="10"/>
      <c r="Z21" s="10"/>
      <c r="AA21" s="10"/>
      <c r="AB21" s="9"/>
      <c r="AC21" s="14" t="s">
        <v>53</v>
      </c>
      <c r="AD21" s="10"/>
      <c r="AE21" s="10"/>
      <c r="AF21" s="9"/>
      <c r="AG21" s="10" t="s">
        <v>47</v>
      </c>
      <c r="AH21" s="10"/>
      <c r="AI21" s="33"/>
      <c r="AJ21" s="10"/>
      <c r="AK21" s="10"/>
      <c r="AL21" s="10"/>
      <c r="AM21" s="10"/>
      <c r="AN21" s="10"/>
      <c r="AO21" s="10"/>
      <c r="AP21" s="10"/>
      <c r="AQ21" s="10"/>
      <c r="AR21" s="10"/>
      <c r="AS21" s="10"/>
      <c r="AT21" s="10"/>
      <c r="AU21" s="10"/>
      <c r="AV21" s="10"/>
      <c r="AW21" s="10"/>
      <c r="AX21" s="10"/>
      <c r="AY21" s="10"/>
      <c r="AZ21" s="10"/>
      <c r="BA21" s="10"/>
      <c r="BB21" s="10"/>
      <c r="BC21" s="10"/>
      <c r="BD21" s="9"/>
    </row>
    <row r="22" spans="1:56" ht="15" customHeight="1">
      <c r="A22" s="37">
        <v>1</v>
      </c>
      <c r="B22" s="38"/>
      <c r="C22" s="37" t="str">
        <f>VLOOKUP(X22,Sheet2!$A:$C,3,FALSE)</f>
        <v>お気に入り検索</v>
      </c>
      <c r="D22" s="39"/>
      <c r="E22" s="39"/>
      <c r="F22" s="39"/>
      <c r="G22" s="39"/>
      <c r="H22" s="39"/>
      <c r="I22" s="39"/>
      <c r="J22" s="39"/>
      <c r="K22" s="39"/>
      <c r="L22" s="39"/>
      <c r="M22" s="39"/>
      <c r="N22" s="39"/>
      <c r="O22" s="39"/>
      <c r="P22" s="39"/>
      <c r="Q22" s="39"/>
      <c r="R22" s="39"/>
      <c r="S22" s="39"/>
      <c r="T22" s="39"/>
      <c r="U22" s="39"/>
      <c r="V22" s="39"/>
      <c r="W22" s="39"/>
      <c r="X22" s="100" t="s">
        <v>81</v>
      </c>
      <c r="Y22" s="101"/>
      <c r="Z22" s="101"/>
      <c r="AA22" s="101"/>
      <c r="AB22" s="102"/>
      <c r="AC22" s="40" t="s">
        <v>57</v>
      </c>
      <c r="AD22" s="39"/>
      <c r="AE22" s="39"/>
      <c r="AF22" s="38"/>
      <c r="AG22" s="39"/>
      <c r="AH22" s="39"/>
      <c r="AI22" s="41"/>
      <c r="AJ22" s="39"/>
      <c r="AK22" s="39"/>
      <c r="AL22" s="39"/>
      <c r="AM22" s="39"/>
      <c r="AN22" s="39"/>
      <c r="AO22" s="39"/>
      <c r="AP22" s="39"/>
      <c r="AQ22" s="39"/>
      <c r="AR22" s="39"/>
      <c r="AS22" s="39"/>
      <c r="AT22" s="39"/>
      <c r="AU22" s="39"/>
      <c r="AV22" s="39"/>
      <c r="AW22" s="39"/>
      <c r="AX22" s="39"/>
      <c r="AY22" s="39"/>
      <c r="AZ22" s="39"/>
      <c r="BA22" s="39"/>
      <c r="BB22" s="39"/>
      <c r="BC22" s="39"/>
      <c r="BD22" s="38"/>
    </row>
    <row r="23" spans="1:56" ht="15" customHeight="1">
      <c r="A23" s="16">
        <f t="shared" ref="A23:A30" si="1">A22+1</f>
        <v>2</v>
      </c>
      <c r="B23" s="17"/>
      <c r="C23" s="16" t="str">
        <f>VLOOKUP(X23,Sheet2!$A:$C,3,FALSE)</f>
        <v>車系検索</v>
      </c>
      <c r="D23" s="19"/>
      <c r="E23" s="19"/>
      <c r="F23" s="19"/>
      <c r="G23" s="19"/>
      <c r="H23" s="19"/>
      <c r="I23" s="19"/>
      <c r="J23" s="19"/>
      <c r="K23" s="19"/>
      <c r="L23" s="19"/>
      <c r="M23" s="19"/>
      <c r="N23" s="19"/>
      <c r="O23" s="19"/>
      <c r="P23" s="19"/>
      <c r="Q23" s="19"/>
      <c r="R23" s="19"/>
      <c r="S23" s="19"/>
      <c r="T23" s="19"/>
      <c r="U23" s="19"/>
      <c r="V23" s="19"/>
      <c r="W23" s="19"/>
      <c r="X23" s="103" t="s">
        <v>79</v>
      </c>
      <c r="Y23" s="104"/>
      <c r="Z23" s="104"/>
      <c r="AA23" s="104"/>
      <c r="AB23" s="105"/>
      <c r="AC23" s="18" t="s">
        <v>286</v>
      </c>
      <c r="AD23" s="19"/>
      <c r="AE23" s="19"/>
      <c r="AF23" s="17"/>
      <c r="AG23" s="19"/>
      <c r="AH23" s="19"/>
      <c r="AI23" s="42"/>
      <c r="AJ23" s="19"/>
      <c r="AK23" s="19"/>
      <c r="AL23" s="19"/>
      <c r="AM23" s="19"/>
      <c r="AN23" s="19"/>
      <c r="AO23" s="19"/>
      <c r="AP23" s="19"/>
      <c r="AQ23" s="19"/>
      <c r="AR23" s="19"/>
      <c r="AS23" s="19"/>
      <c r="AT23" s="19"/>
      <c r="AU23" s="19"/>
      <c r="AV23" s="19"/>
      <c r="AW23" s="19"/>
      <c r="AX23" s="19"/>
      <c r="AY23" s="19"/>
      <c r="AZ23" s="19"/>
      <c r="BA23" s="19"/>
      <c r="BB23" s="19"/>
      <c r="BC23" s="19"/>
      <c r="BD23" s="17"/>
    </row>
    <row r="24" spans="1:56" ht="15" customHeight="1">
      <c r="A24" s="16">
        <f t="shared" si="1"/>
        <v>3</v>
      </c>
      <c r="B24" s="17"/>
      <c r="C24" s="16" t="str">
        <f>VLOOKUP(X24,Sheet2!$A:$C,3,FALSE)</f>
        <v>車型検索</v>
      </c>
      <c r="D24" s="19"/>
      <c r="E24" s="19"/>
      <c r="F24" s="19"/>
      <c r="G24" s="19"/>
      <c r="H24" s="19"/>
      <c r="I24" s="19"/>
      <c r="J24" s="19"/>
      <c r="K24" s="19"/>
      <c r="L24" s="19"/>
      <c r="M24" s="19"/>
      <c r="N24" s="19"/>
      <c r="O24" s="19"/>
      <c r="P24" s="19"/>
      <c r="Q24" s="19"/>
      <c r="R24" s="19"/>
      <c r="S24" s="19"/>
      <c r="T24" s="19"/>
      <c r="U24" s="19"/>
      <c r="V24" s="19"/>
      <c r="W24" s="19"/>
      <c r="X24" s="103" t="s">
        <v>333</v>
      </c>
      <c r="Y24" s="104"/>
      <c r="Z24" s="104"/>
      <c r="AA24" s="104"/>
      <c r="AB24" s="105"/>
      <c r="AC24" s="18" t="s">
        <v>634</v>
      </c>
      <c r="AD24" s="19"/>
      <c r="AE24" s="19"/>
      <c r="AF24" s="17"/>
      <c r="AG24" s="19"/>
      <c r="AH24" s="19"/>
      <c r="AI24" s="42"/>
      <c r="AJ24" s="19"/>
      <c r="AK24" s="19"/>
      <c r="AL24" s="19"/>
      <c r="AM24" s="19"/>
      <c r="AN24" s="19"/>
      <c r="AO24" s="19"/>
      <c r="AP24" s="19"/>
      <c r="AQ24" s="19"/>
      <c r="AR24" s="19"/>
      <c r="AS24" s="19"/>
      <c r="AT24" s="19"/>
      <c r="AU24" s="19"/>
      <c r="AV24" s="19"/>
      <c r="AW24" s="19"/>
      <c r="AX24" s="19"/>
      <c r="AY24" s="19"/>
      <c r="AZ24" s="19"/>
      <c r="BA24" s="19"/>
      <c r="BB24" s="19"/>
      <c r="BC24" s="19"/>
      <c r="BD24" s="17"/>
    </row>
    <row r="25" spans="1:56" ht="15" customHeight="1">
      <c r="A25" s="16">
        <f t="shared" si="1"/>
        <v>4</v>
      </c>
      <c r="B25" s="17"/>
      <c r="C25" s="16" t="str">
        <f>VLOOKUP(X25,Sheet2!$A:$C,3,FALSE)</f>
        <v>所在地検索</v>
      </c>
      <c r="D25" s="19"/>
      <c r="E25" s="19"/>
      <c r="F25" s="19"/>
      <c r="G25" s="19"/>
      <c r="H25" s="19"/>
      <c r="I25" s="19"/>
      <c r="J25" s="19"/>
      <c r="K25" s="19"/>
      <c r="L25" s="19"/>
      <c r="M25" s="19"/>
      <c r="N25" s="19"/>
      <c r="O25" s="19"/>
      <c r="P25" s="19"/>
      <c r="Q25" s="19"/>
      <c r="R25" s="19"/>
      <c r="S25" s="19"/>
      <c r="T25" s="19"/>
      <c r="U25" s="19"/>
      <c r="V25" s="19"/>
      <c r="W25" s="19"/>
      <c r="X25" s="103" t="s">
        <v>331</v>
      </c>
      <c r="Y25" s="104"/>
      <c r="Z25" s="104"/>
      <c r="AA25" s="104"/>
      <c r="AB25" s="105"/>
      <c r="AC25" s="18" t="s">
        <v>634</v>
      </c>
      <c r="AD25" s="19"/>
      <c r="AE25" s="19"/>
      <c r="AF25" s="17"/>
      <c r="AG25" s="19"/>
      <c r="AH25" s="19"/>
      <c r="AI25" s="42"/>
      <c r="AJ25" s="19"/>
      <c r="AK25" s="19"/>
      <c r="AL25" s="19"/>
      <c r="AM25" s="19"/>
      <c r="AN25" s="19"/>
      <c r="AO25" s="19"/>
      <c r="AP25" s="19"/>
      <c r="AQ25" s="19"/>
      <c r="AR25" s="19"/>
      <c r="AS25" s="19"/>
      <c r="AT25" s="19"/>
      <c r="AU25" s="19"/>
      <c r="AV25" s="19"/>
      <c r="AW25" s="19"/>
      <c r="AX25" s="19"/>
      <c r="AY25" s="19"/>
      <c r="AZ25" s="19"/>
      <c r="BA25" s="19"/>
      <c r="BB25" s="19"/>
      <c r="BC25" s="19"/>
      <c r="BD25" s="17"/>
    </row>
    <row r="26" spans="1:56" ht="15" customHeight="1">
      <c r="A26" s="16">
        <f t="shared" si="1"/>
        <v>5</v>
      </c>
      <c r="B26" s="17"/>
      <c r="C26" s="16" t="str">
        <f>VLOOKUP(X26,Sheet2!$A:$C,3,FALSE)</f>
        <v>仕向地検索</v>
      </c>
      <c r="D26" s="19"/>
      <c r="E26" s="19"/>
      <c r="F26" s="19"/>
      <c r="G26" s="19"/>
      <c r="H26" s="19"/>
      <c r="I26" s="19"/>
      <c r="J26" s="19"/>
      <c r="K26" s="19"/>
      <c r="L26" s="19"/>
      <c r="M26" s="19"/>
      <c r="N26" s="19"/>
      <c r="O26" s="19"/>
      <c r="P26" s="19"/>
      <c r="Q26" s="19"/>
      <c r="R26" s="19"/>
      <c r="S26" s="19"/>
      <c r="T26" s="19"/>
      <c r="U26" s="19"/>
      <c r="V26" s="19"/>
      <c r="W26" s="19"/>
      <c r="X26" s="103" t="s">
        <v>702</v>
      </c>
      <c r="Y26" s="104"/>
      <c r="Z26" s="104"/>
      <c r="AA26" s="104"/>
      <c r="AB26" s="105"/>
      <c r="AC26" s="18" t="s">
        <v>634</v>
      </c>
      <c r="AD26" s="19"/>
      <c r="AE26" s="19"/>
      <c r="AF26" s="17"/>
      <c r="AG26" s="19"/>
      <c r="AH26" s="19"/>
      <c r="AI26" s="42"/>
      <c r="AJ26" s="19"/>
      <c r="AK26" s="19"/>
      <c r="AL26" s="19"/>
      <c r="AM26" s="19"/>
      <c r="AN26" s="19"/>
      <c r="AO26" s="19"/>
      <c r="AP26" s="19"/>
      <c r="AQ26" s="19"/>
      <c r="AR26" s="19"/>
      <c r="AS26" s="19"/>
      <c r="AT26" s="19"/>
      <c r="AU26" s="19"/>
      <c r="AV26" s="19"/>
      <c r="AW26" s="19"/>
      <c r="AX26" s="19"/>
      <c r="AY26" s="19"/>
      <c r="AZ26" s="19"/>
      <c r="BA26" s="19"/>
      <c r="BB26" s="19"/>
      <c r="BC26" s="19"/>
      <c r="BD26" s="17"/>
    </row>
    <row r="27" spans="1:56" ht="15" customHeight="1">
      <c r="A27" s="16">
        <f t="shared" si="1"/>
        <v>6</v>
      </c>
      <c r="B27" s="17"/>
      <c r="C27" s="16" t="str">
        <f>VLOOKUP(X27,Sheet2!$A:$C,3,FALSE)</f>
        <v>TM検索</v>
      </c>
      <c r="D27" s="19"/>
      <c r="E27" s="19"/>
      <c r="F27" s="19"/>
      <c r="G27" s="19"/>
      <c r="H27" s="19"/>
      <c r="I27" s="19"/>
      <c r="J27" s="19"/>
      <c r="K27" s="19"/>
      <c r="L27" s="19"/>
      <c r="M27" s="19"/>
      <c r="N27" s="19"/>
      <c r="O27" s="19"/>
      <c r="P27" s="19"/>
      <c r="Q27" s="19"/>
      <c r="R27" s="19"/>
      <c r="S27" s="19"/>
      <c r="T27" s="19"/>
      <c r="U27" s="19"/>
      <c r="V27" s="19"/>
      <c r="W27" s="19"/>
      <c r="X27" s="103" t="s">
        <v>703</v>
      </c>
      <c r="Y27" s="104"/>
      <c r="Z27" s="104"/>
      <c r="AA27" s="104"/>
      <c r="AB27" s="105"/>
      <c r="AC27" s="18" t="s">
        <v>634</v>
      </c>
      <c r="AD27" s="19"/>
      <c r="AE27" s="19"/>
      <c r="AF27" s="17"/>
      <c r="AG27" s="19"/>
      <c r="AH27" s="19"/>
      <c r="AI27" s="42"/>
      <c r="AJ27" s="19"/>
      <c r="AK27" s="19"/>
      <c r="AL27" s="19"/>
      <c r="AM27" s="19"/>
      <c r="AN27" s="19"/>
      <c r="AO27" s="19"/>
      <c r="AP27" s="19"/>
      <c r="AQ27" s="19"/>
      <c r="AR27" s="19"/>
      <c r="AS27" s="19"/>
      <c r="AT27" s="19"/>
      <c r="AU27" s="19"/>
      <c r="AV27" s="19"/>
      <c r="AW27" s="19"/>
      <c r="AX27" s="19"/>
      <c r="AY27" s="19"/>
      <c r="AZ27" s="19"/>
      <c r="BA27" s="19"/>
      <c r="BB27" s="19"/>
      <c r="BC27" s="19"/>
      <c r="BD27" s="17"/>
    </row>
    <row r="28" spans="1:56" ht="15" customHeight="1">
      <c r="A28" s="16">
        <f t="shared" si="1"/>
        <v>7</v>
      </c>
      <c r="B28" s="17"/>
      <c r="C28" s="16" t="str">
        <f>VLOOKUP(X28,Sheet2!$A:$C,3,FALSE)</f>
        <v>カーシェア予約スケジュール項目検索</v>
      </c>
      <c r="D28" s="19"/>
      <c r="E28" s="19"/>
      <c r="F28" s="19"/>
      <c r="G28" s="19"/>
      <c r="H28" s="19"/>
      <c r="I28" s="19"/>
      <c r="J28" s="19"/>
      <c r="K28" s="19"/>
      <c r="L28" s="19"/>
      <c r="M28" s="19"/>
      <c r="N28" s="19"/>
      <c r="O28" s="19"/>
      <c r="P28" s="19"/>
      <c r="Q28" s="19"/>
      <c r="R28" s="19"/>
      <c r="S28" s="19"/>
      <c r="T28" s="19"/>
      <c r="U28" s="19"/>
      <c r="V28" s="19"/>
      <c r="W28" s="19"/>
      <c r="X28" s="103" t="s">
        <v>474</v>
      </c>
      <c r="Y28" s="104"/>
      <c r="Z28" s="104"/>
      <c r="AA28" s="104"/>
      <c r="AB28" s="105"/>
      <c r="AC28" s="18" t="s">
        <v>327</v>
      </c>
      <c r="AD28" s="19"/>
      <c r="AE28" s="19"/>
      <c r="AF28" s="17"/>
      <c r="AG28" s="19"/>
      <c r="AH28" s="19"/>
      <c r="AI28" s="42"/>
      <c r="AJ28" s="19"/>
      <c r="AK28" s="19"/>
      <c r="AL28" s="19"/>
      <c r="AM28" s="19"/>
      <c r="AN28" s="19"/>
      <c r="AO28" s="19"/>
      <c r="AP28" s="19"/>
      <c r="AQ28" s="19"/>
      <c r="AR28" s="19"/>
      <c r="AS28" s="19"/>
      <c r="AT28" s="19"/>
      <c r="AU28" s="19"/>
      <c r="AV28" s="19"/>
      <c r="AW28" s="19"/>
      <c r="AX28" s="19"/>
      <c r="AY28" s="19"/>
      <c r="AZ28" s="19"/>
      <c r="BA28" s="19"/>
      <c r="BB28" s="19"/>
      <c r="BC28" s="19"/>
      <c r="BD28" s="17"/>
    </row>
    <row r="29" spans="1:56" ht="15" customHeight="1">
      <c r="A29" s="16">
        <f t="shared" si="1"/>
        <v>8</v>
      </c>
      <c r="B29" s="17"/>
      <c r="C29" s="16" t="str">
        <f>VLOOKUP(X29,Sheet2!$A:$C,3,FALSE)</f>
        <v>カーシェア予約スケジュール検索</v>
      </c>
      <c r="D29" s="19"/>
      <c r="E29" s="19"/>
      <c r="F29" s="19"/>
      <c r="G29" s="19"/>
      <c r="H29" s="19"/>
      <c r="I29" s="19"/>
      <c r="J29" s="19"/>
      <c r="K29" s="19"/>
      <c r="L29" s="19"/>
      <c r="M29" s="19"/>
      <c r="N29" s="19"/>
      <c r="O29" s="19"/>
      <c r="P29" s="19"/>
      <c r="Q29" s="19"/>
      <c r="R29" s="19"/>
      <c r="S29" s="19"/>
      <c r="T29" s="19"/>
      <c r="U29" s="19"/>
      <c r="V29" s="19"/>
      <c r="W29" s="19"/>
      <c r="X29" s="103" t="s">
        <v>185</v>
      </c>
      <c r="Y29" s="104"/>
      <c r="Z29" s="104"/>
      <c r="AA29" s="104"/>
      <c r="AB29" s="105"/>
      <c r="AC29" s="18" t="s">
        <v>328</v>
      </c>
      <c r="AD29" s="19"/>
      <c r="AE29" s="19"/>
      <c r="AF29" s="17"/>
      <c r="AG29" s="19"/>
      <c r="AH29" s="19"/>
      <c r="AI29" s="42"/>
      <c r="AJ29" s="19"/>
      <c r="AK29" s="19"/>
      <c r="AL29" s="19"/>
      <c r="AM29" s="19"/>
      <c r="AN29" s="19"/>
      <c r="AO29" s="19"/>
      <c r="AP29" s="19"/>
      <c r="AQ29" s="19"/>
      <c r="AR29" s="19"/>
      <c r="AS29" s="19"/>
      <c r="AT29" s="19"/>
      <c r="AU29" s="19"/>
      <c r="AV29" s="19"/>
      <c r="AW29" s="19"/>
      <c r="AX29" s="19"/>
      <c r="AY29" s="19"/>
      <c r="AZ29" s="19"/>
      <c r="BA29" s="19"/>
      <c r="BB29" s="19"/>
      <c r="BC29" s="19"/>
      <c r="BD29" s="17"/>
    </row>
    <row r="30" spans="1:56" ht="15" customHeight="1">
      <c r="A30" s="20">
        <f t="shared" si="1"/>
        <v>9</v>
      </c>
      <c r="B30" s="21"/>
      <c r="C30" s="20" t="str">
        <f>VLOOKUP(X30,Sheet2!$A:$C,3,FALSE)</f>
        <v>ユーザー権限検索</v>
      </c>
      <c r="D30" s="23"/>
      <c r="E30" s="23"/>
      <c r="F30" s="23"/>
      <c r="G30" s="23"/>
      <c r="H30" s="23"/>
      <c r="I30" s="23"/>
      <c r="J30" s="23"/>
      <c r="K30" s="23"/>
      <c r="L30" s="23"/>
      <c r="M30" s="23"/>
      <c r="N30" s="23"/>
      <c r="O30" s="23"/>
      <c r="P30" s="23"/>
      <c r="Q30" s="23"/>
      <c r="R30" s="23"/>
      <c r="S30" s="23"/>
      <c r="T30" s="23"/>
      <c r="U30" s="23"/>
      <c r="V30" s="23"/>
      <c r="W30" s="23"/>
      <c r="X30" s="106" t="s">
        <v>704</v>
      </c>
      <c r="Y30" s="107"/>
      <c r="Z30" s="107"/>
      <c r="AA30" s="107"/>
      <c r="AB30" s="108"/>
      <c r="AC30" s="22" t="s">
        <v>705</v>
      </c>
      <c r="AD30" s="23"/>
      <c r="AE30" s="23"/>
      <c r="AF30" s="21"/>
      <c r="AG30" s="23" t="s">
        <v>462</v>
      </c>
      <c r="AH30" s="23"/>
      <c r="AI30" s="63"/>
      <c r="AJ30" s="23"/>
      <c r="AK30" s="23"/>
      <c r="AL30" s="23"/>
      <c r="AM30" s="23"/>
      <c r="AN30" s="23"/>
      <c r="AO30" s="23"/>
      <c r="AP30" s="23"/>
      <c r="AQ30" s="23"/>
      <c r="AR30" s="23"/>
      <c r="AS30" s="23"/>
      <c r="AT30" s="23"/>
      <c r="AU30" s="23"/>
      <c r="AV30" s="23"/>
      <c r="AW30" s="23"/>
      <c r="AX30" s="23"/>
      <c r="AY30" s="23"/>
      <c r="AZ30" s="23"/>
      <c r="BA30" s="23"/>
      <c r="BB30" s="23"/>
      <c r="BC30" s="23"/>
      <c r="BD30" s="21"/>
    </row>
    <row r="31" spans="1:56" ht="15" customHeight="1">
      <c r="A31" s="3"/>
      <c r="B31" s="3"/>
      <c r="C31" s="3"/>
      <c r="D31" s="3"/>
      <c r="E31" s="3"/>
      <c r="F31" s="3"/>
      <c r="G31" s="3"/>
      <c r="H31" s="3"/>
      <c r="I31" s="3"/>
      <c r="J31" s="3"/>
      <c r="K31" s="3"/>
      <c r="L31" s="3"/>
      <c r="M31" s="3"/>
      <c r="N31" s="3"/>
      <c r="O31" s="3"/>
      <c r="P31" s="3"/>
      <c r="Q31" s="3"/>
      <c r="R31" s="3"/>
      <c r="S31" s="3"/>
      <c r="T31" s="3"/>
      <c r="U31" s="3"/>
      <c r="V31" s="3"/>
      <c r="W31" s="3"/>
      <c r="X31" s="5"/>
      <c r="Y31" s="5"/>
      <c r="Z31" s="5"/>
      <c r="AA31" s="5"/>
      <c r="AB31" s="5"/>
      <c r="AC31" s="13"/>
      <c r="AD31" s="3"/>
      <c r="AE31" s="3"/>
      <c r="AF31" s="3"/>
      <c r="AG31" s="3"/>
      <c r="AH31" s="3"/>
      <c r="AI31" s="13"/>
      <c r="AJ31" s="3"/>
      <c r="AK31" s="3"/>
      <c r="AL31" s="3"/>
      <c r="AM31" s="3"/>
      <c r="AN31" s="3"/>
      <c r="AO31" s="3"/>
      <c r="AP31" s="3"/>
      <c r="AQ31" s="3"/>
      <c r="AR31" s="3"/>
      <c r="AS31" s="3"/>
      <c r="AT31" s="3"/>
      <c r="AU31" s="3"/>
      <c r="AV31" s="3"/>
      <c r="AW31" s="3"/>
      <c r="AX31" s="3"/>
      <c r="AY31" s="3"/>
      <c r="AZ31" s="3"/>
      <c r="BA31" s="3"/>
      <c r="BB31" s="3"/>
      <c r="BC31" s="3"/>
      <c r="BD31" s="3"/>
    </row>
    <row r="32" spans="1:56" ht="15" customHeight="1">
      <c r="A32" s="57" t="s">
        <v>48</v>
      </c>
    </row>
    <row r="33" spans="1:43" ht="15" customHeight="1">
      <c r="A33" s="57"/>
      <c r="B33" s="58" t="s">
        <v>325</v>
      </c>
    </row>
    <row r="34" spans="1:43" ht="15" customHeight="1">
      <c r="A34" s="57"/>
      <c r="B34" s="58"/>
      <c r="C34" s="11" t="s">
        <v>665</v>
      </c>
      <c r="E34" s="56" t="str">
        <f>C22&amp;"APIを使用してお気に入りを取得"</f>
        <v>お気に入り検索APIを使用してお気に入りを取得</v>
      </c>
    </row>
    <row r="35" spans="1:43" ht="15" customHeight="1">
      <c r="A35" s="57"/>
      <c r="B35" s="58"/>
      <c r="C35" s="11" t="s">
        <v>246</v>
      </c>
      <c r="E35" s="56" t="s">
        <v>324</v>
      </c>
    </row>
    <row r="36" spans="1:43" ht="15" customHeight="1">
      <c r="A36" s="57"/>
      <c r="B36" s="58"/>
      <c r="C36" s="11" t="s">
        <v>323</v>
      </c>
      <c r="E36" s="56" t="s">
        <v>326</v>
      </c>
    </row>
    <row r="37" spans="1:43" ht="15" customHeight="1">
      <c r="A37" s="57"/>
      <c r="B37" s="58"/>
      <c r="C37" s="11"/>
      <c r="E37" s="7" t="s">
        <v>706</v>
      </c>
      <c r="F37" s="12" t="str">
        <f>C14</f>
        <v>車系</v>
      </c>
    </row>
    <row r="38" spans="1:43" ht="15" customHeight="1">
      <c r="A38" s="57"/>
      <c r="B38" s="58"/>
      <c r="C38" s="11"/>
      <c r="E38" s="7" t="s">
        <v>706</v>
      </c>
      <c r="F38" s="12" t="str">
        <f>C15</f>
        <v>項目ステータス</v>
      </c>
    </row>
    <row r="39" spans="1:43" ht="15" customHeight="1">
      <c r="A39" s="57"/>
      <c r="B39" s="58"/>
      <c r="C39" s="11"/>
      <c r="E39" s="7"/>
      <c r="F39" s="12"/>
    </row>
    <row r="40" spans="1:43" ht="15" customHeight="1">
      <c r="A40" s="57"/>
      <c r="B40" s="56" t="s">
        <v>582</v>
      </c>
    </row>
    <row r="41" spans="1:43" ht="15" customHeight="1">
      <c r="A41" s="57"/>
      <c r="C41" s="58" t="s">
        <v>663</v>
      </c>
      <c r="E41" s="56" t="s">
        <v>555</v>
      </c>
      <c r="F41" s="12"/>
    </row>
    <row r="42" spans="1:43" ht="15" customHeight="1">
      <c r="A42" s="57"/>
      <c r="E42" s="7" t="s">
        <v>261</v>
      </c>
      <c r="F42" s="13" t="s">
        <v>532</v>
      </c>
      <c r="G42" s="3"/>
      <c r="H42" s="3" t="s">
        <v>525</v>
      </c>
      <c r="I42" s="35" t="str">
        <f>X24&amp;":"&amp;C24&amp;"API"</f>
        <v>KKA00180:車型検索API</v>
      </c>
    </row>
    <row r="43" spans="1:43" ht="15" customHeight="1">
      <c r="A43" s="57"/>
      <c r="E43" s="7" t="s">
        <v>261</v>
      </c>
      <c r="F43" s="13" t="s">
        <v>535</v>
      </c>
      <c r="G43" s="3"/>
      <c r="H43" s="3" t="s">
        <v>525</v>
      </c>
      <c r="I43" s="35" t="str">
        <f t="shared" ref="I43:I45" si="2">X25&amp;":"&amp;C25&amp;"API"</f>
        <v>KKA00170:所在地検索API</v>
      </c>
      <c r="AM43" s="7"/>
      <c r="AQ43" s="35"/>
    </row>
    <row r="44" spans="1:43" ht="15" customHeight="1">
      <c r="A44" s="57"/>
      <c r="B44" s="58"/>
      <c r="C44" s="11"/>
      <c r="E44" s="7" t="s">
        <v>261</v>
      </c>
      <c r="F44" s="13" t="s">
        <v>536</v>
      </c>
      <c r="G44" s="3"/>
      <c r="H44" s="3" t="s">
        <v>525</v>
      </c>
      <c r="I44" s="35" t="str">
        <f t="shared" si="2"/>
        <v>KKA00190:仕向地検索API</v>
      </c>
      <c r="AM44" s="7"/>
      <c r="AQ44" s="35"/>
    </row>
    <row r="45" spans="1:43" ht="15" customHeight="1">
      <c r="A45" s="57"/>
      <c r="B45" s="58"/>
      <c r="C45" s="11"/>
      <c r="E45" s="7" t="s">
        <v>261</v>
      </c>
      <c r="F45" s="13" t="s">
        <v>538</v>
      </c>
      <c r="G45" s="3"/>
      <c r="H45" s="3" t="s">
        <v>525</v>
      </c>
      <c r="I45" s="35" t="str">
        <f t="shared" si="2"/>
        <v>KKA00200:TM検索API</v>
      </c>
      <c r="AM45" s="7"/>
      <c r="AQ45" s="35"/>
    </row>
    <row r="46" spans="1:43" ht="15" customHeight="1">
      <c r="A46" s="57"/>
      <c r="B46" s="58"/>
      <c r="C46" s="11"/>
      <c r="E46" s="7"/>
      <c r="F46" s="13"/>
      <c r="G46" s="3"/>
      <c r="H46" s="3"/>
      <c r="I46" s="35"/>
      <c r="AM46" s="7"/>
      <c r="AQ46" s="35"/>
    </row>
    <row r="47" spans="1:43" ht="15" customHeight="1">
      <c r="A47" s="57"/>
      <c r="B47" s="58"/>
      <c r="C47" s="58" t="s">
        <v>289</v>
      </c>
      <c r="E47" s="56" t="s">
        <v>562</v>
      </c>
      <c r="F47" s="13"/>
      <c r="G47" s="3"/>
      <c r="H47" s="3"/>
      <c r="I47" s="35"/>
      <c r="AM47" s="7"/>
      <c r="AQ47" s="35"/>
    </row>
    <row r="48" spans="1:43" ht="15" customHeight="1">
      <c r="A48" s="57"/>
      <c r="B48" s="58"/>
      <c r="C48" s="58" t="s">
        <v>296</v>
      </c>
      <c r="E48" s="56" t="s">
        <v>583</v>
      </c>
      <c r="F48" s="3"/>
      <c r="AM48" s="7"/>
      <c r="AQ48" s="35"/>
    </row>
    <row r="49" spans="1:43" ht="15" customHeight="1">
      <c r="A49" s="57"/>
      <c r="B49" s="58"/>
      <c r="C49" s="11"/>
      <c r="F49" s="3"/>
      <c r="AM49" s="7"/>
      <c r="AQ49" s="35"/>
    </row>
    <row r="50" spans="1:43" ht="15" customHeight="1">
      <c r="A50" s="57"/>
      <c r="B50" s="58" t="s">
        <v>454</v>
      </c>
      <c r="E50" s="7"/>
    </row>
    <row r="51" spans="1:43" ht="15" customHeight="1">
      <c r="A51" s="57"/>
      <c r="C51" s="11" t="s">
        <v>707</v>
      </c>
      <c r="E51" s="56" t="s">
        <v>612</v>
      </c>
    </row>
    <row r="52" spans="1:43" ht="15" customHeight="1">
      <c r="A52" s="57"/>
      <c r="C52" s="58"/>
      <c r="F52" s="12"/>
    </row>
    <row r="53" spans="1:43" ht="15" customHeight="1">
      <c r="A53" s="57"/>
      <c r="B53" s="56" t="s">
        <v>457</v>
      </c>
      <c r="C53" s="11"/>
      <c r="F53" s="12"/>
    </row>
    <row r="54" spans="1:43" ht="15" customHeight="1">
      <c r="A54" s="57"/>
      <c r="C54" s="12" t="s">
        <v>708</v>
      </c>
      <c r="E54" s="35" t="s">
        <v>458</v>
      </c>
      <c r="F54" s="12"/>
    </row>
    <row r="55" spans="1:43" ht="15" customHeight="1">
      <c r="A55" s="57"/>
      <c r="E55" s="7" t="s">
        <v>709</v>
      </c>
      <c r="F55" s="12" t="s">
        <v>459</v>
      </c>
    </row>
    <row r="56" spans="1:43" ht="15" customHeight="1">
      <c r="B56" s="58"/>
      <c r="E56" s="7" t="s">
        <v>709</v>
      </c>
      <c r="F56" s="12" t="s">
        <v>460</v>
      </c>
    </row>
    <row r="57" spans="1:43" ht="15" customHeight="1">
      <c r="E57" s="7" t="s">
        <v>709</v>
      </c>
      <c r="F57" s="12" t="s">
        <v>461</v>
      </c>
    </row>
    <row r="58" spans="1:43" ht="15" customHeight="1">
      <c r="E58" s="7"/>
      <c r="F58" s="12"/>
    </row>
    <row r="59" spans="1:43" ht="15" customHeight="1">
      <c r="B59" s="56" t="s">
        <v>463</v>
      </c>
      <c r="E59" s="7"/>
      <c r="F59" s="12"/>
    </row>
    <row r="60" spans="1:43" ht="15" customHeight="1">
      <c r="C60" s="58" t="s">
        <v>710</v>
      </c>
      <c r="E60" s="35" t="str">
        <f>X30&amp;":"&amp;C30&amp;"APIを使用してユーザーの権限を取得"</f>
        <v>KKA00230:ユーザー権限検索APIを使用してユーザーの権限を取得</v>
      </c>
      <c r="F60" s="12"/>
    </row>
    <row r="61" spans="1:43" ht="15" customHeight="1">
      <c r="C61" s="58" t="s">
        <v>464</v>
      </c>
      <c r="E61" s="56" t="s">
        <v>465</v>
      </c>
    </row>
    <row r="62" spans="1:43" ht="15" customHeight="1">
      <c r="E62" s="7" t="s">
        <v>695</v>
      </c>
      <c r="F62" s="56" t="s">
        <v>556</v>
      </c>
    </row>
    <row r="63" spans="1:43" ht="15" customHeight="1">
      <c r="E63" s="7" t="s">
        <v>695</v>
      </c>
      <c r="F63" s="56" t="s">
        <v>557</v>
      </c>
    </row>
    <row r="65" spans="3:15" ht="15" customHeight="1">
      <c r="C65" s="58" t="s">
        <v>466</v>
      </c>
      <c r="E65" s="56" t="s">
        <v>467</v>
      </c>
    </row>
    <row r="66" spans="3:15" ht="15" customHeight="1">
      <c r="E66" s="7" t="s">
        <v>706</v>
      </c>
      <c r="F66" s="56" t="s">
        <v>387</v>
      </c>
    </row>
    <row r="68" spans="3:15" ht="15" customHeight="1">
      <c r="C68" s="58" t="s">
        <v>559</v>
      </c>
      <c r="E68" s="56" t="s">
        <v>560</v>
      </c>
    </row>
    <row r="69" spans="3:15" ht="15" customHeight="1">
      <c r="E69" s="7" t="s">
        <v>711</v>
      </c>
      <c r="F69" s="56" t="s">
        <v>561</v>
      </c>
    </row>
    <row r="71" spans="3:15" ht="15" customHeight="1">
      <c r="C71" s="58" t="s">
        <v>604</v>
      </c>
      <c r="E71" s="56" t="s">
        <v>605</v>
      </c>
    </row>
    <row r="72" spans="3:15" ht="15" customHeight="1">
      <c r="E72" s="7" t="s">
        <v>712</v>
      </c>
      <c r="F72" s="56" t="s">
        <v>528</v>
      </c>
    </row>
    <row r="73" spans="3:15" ht="15" customHeight="1">
      <c r="E73" s="7" t="s">
        <v>712</v>
      </c>
      <c r="F73" s="56" t="s">
        <v>530</v>
      </c>
    </row>
    <row r="74" spans="3:15" ht="15" customHeight="1">
      <c r="F74" s="56" t="s">
        <v>713</v>
      </c>
      <c r="G74" s="56" t="s">
        <v>606</v>
      </c>
      <c r="N74" s="3" t="s">
        <v>525</v>
      </c>
      <c r="O74" s="56" t="s">
        <v>608</v>
      </c>
    </row>
    <row r="75" spans="3:15" ht="15" customHeight="1">
      <c r="G75" s="56" t="s">
        <v>607</v>
      </c>
      <c r="N75" s="3" t="s">
        <v>525</v>
      </c>
      <c r="O75" s="56" t="s">
        <v>609</v>
      </c>
    </row>
  </sheetData>
  <mergeCells count="20">
    <mergeCell ref="A1:BD2"/>
    <mergeCell ref="A4:G4"/>
    <mergeCell ref="H4:Q4"/>
    <mergeCell ref="R4:X4"/>
    <mergeCell ref="Y4:AH4"/>
    <mergeCell ref="X22:AB22"/>
    <mergeCell ref="X28:AB28"/>
    <mergeCell ref="X30:AB30"/>
    <mergeCell ref="A5:G5"/>
    <mergeCell ref="H5:AH5"/>
    <mergeCell ref="X23:AB23"/>
    <mergeCell ref="X24:AB24"/>
    <mergeCell ref="X29:AB29"/>
    <mergeCell ref="A6:G6"/>
    <mergeCell ref="H6:AH6"/>
    <mergeCell ref="K9:L9"/>
    <mergeCell ref="M9:N9"/>
    <mergeCell ref="X25:AB25"/>
    <mergeCell ref="X26:AB26"/>
    <mergeCell ref="X27:AB2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Sheet2!$A$1:$A$52</xm:f>
          </x14:formula1>
          <xm:sqref>X22:AB31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BD2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表示期間変更(次へ)</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320</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v>1</v>
      </c>
      <c r="B10" s="38"/>
      <c r="C10" s="40" t="s">
        <v>670</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7" t="s">
        <v>57</v>
      </c>
      <c r="AD10" s="39"/>
      <c r="AE10" s="39"/>
      <c r="AF10" s="38"/>
      <c r="AG10" s="43"/>
      <c r="AH10" s="44"/>
      <c r="AI10" s="45"/>
      <c r="AJ10" s="44"/>
      <c r="AK10" s="44"/>
      <c r="AL10" s="44"/>
      <c r="AM10" s="44"/>
      <c r="AN10" s="44"/>
      <c r="AO10" s="44"/>
      <c r="AP10" s="44"/>
      <c r="AQ10" s="44"/>
      <c r="AR10" s="44"/>
      <c r="AS10" s="44"/>
      <c r="AT10" s="44"/>
      <c r="AU10" s="44"/>
      <c r="AV10" s="44"/>
      <c r="AW10" s="39"/>
      <c r="AX10" s="39"/>
      <c r="AY10" s="39"/>
      <c r="AZ10" s="39"/>
      <c r="BA10" s="39"/>
      <c r="BB10" s="39"/>
      <c r="BC10" s="39"/>
      <c r="BD10" s="38"/>
    </row>
    <row r="11" spans="1:56" ht="15" customHeight="1">
      <c r="A11" s="20">
        <f>A10+1</f>
        <v>2</v>
      </c>
      <c r="B11" s="21"/>
      <c r="C11" s="22" t="s">
        <v>655</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0" t="s">
        <v>246</v>
      </c>
      <c r="AD11" s="23"/>
      <c r="AE11" s="23"/>
      <c r="AF11" s="21"/>
      <c r="AG11" s="36"/>
      <c r="AH11" s="27"/>
      <c r="AI11" s="28"/>
      <c r="AJ11" s="27"/>
      <c r="AK11" s="27"/>
      <c r="AL11" s="27"/>
      <c r="AM11" s="27"/>
      <c r="AN11" s="27"/>
      <c r="AO11" s="27"/>
      <c r="AP11" s="27"/>
      <c r="AQ11" s="27"/>
      <c r="AR11" s="27"/>
      <c r="AS11" s="27"/>
      <c r="AT11" s="27"/>
      <c r="AU11" s="27"/>
      <c r="AV11" s="27"/>
      <c r="AW11" s="23"/>
      <c r="AX11" s="23"/>
      <c r="AY11" s="23"/>
      <c r="AZ11" s="23"/>
      <c r="BA11" s="23"/>
      <c r="BB11" s="23"/>
      <c r="BC11" s="23"/>
      <c r="BD11" s="21"/>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3"/>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57" t="s">
        <v>233</v>
      </c>
      <c r="AI13" s="12"/>
    </row>
    <row r="14" spans="1:56" ht="15" customHeight="1">
      <c r="A14" s="8" t="s">
        <v>657</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4" t="s">
        <v>53</v>
      </c>
      <c r="AD14" s="10"/>
      <c r="AE14" s="10"/>
      <c r="AF14" s="9"/>
      <c r="AG14" s="10" t="s">
        <v>47</v>
      </c>
      <c r="AH14" s="10"/>
      <c r="AI14" s="33"/>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29">
        <v>1</v>
      </c>
      <c r="B15" s="30"/>
      <c r="C15" s="29" t="str">
        <f>VLOOKUP(X15,Sheet2!$A:$C,3,FALSE)</f>
        <v>カーシェア予約スケジュール検索</v>
      </c>
      <c r="D15" s="31"/>
      <c r="E15" s="31"/>
      <c r="F15" s="31"/>
      <c r="G15" s="31"/>
      <c r="H15" s="31"/>
      <c r="I15" s="31"/>
      <c r="J15" s="31"/>
      <c r="K15" s="31"/>
      <c r="L15" s="31"/>
      <c r="M15" s="31"/>
      <c r="N15" s="31"/>
      <c r="O15" s="31"/>
      <c r="P15" s="31"/>
      <c r="Q15" s="31"/>
      <c r="R15" s="31"/>
      <c r="S15" s="31"/>
      <c r="T15" s="31"/>
      <c r="U15" s="31"/>
      <c r="V15" s="31"/>
      <c r="W15" s="31"/>
      <c r="X15" s="106" t="s">
        <v>185</v>
      </c>
      <c r="Y15" s="107"/>
      <c r="Z15" s="107"/>
      <c r="AA15" s="107"/>
      <c r="AB15" s="108"/>
      <c r="AC15" s="32"/>
      <c r="AD15" s="31"/>
      <c r="AE15" s="31"/>
      <c r="AF15" s="30"/>
      <c r="AG15" s="31"/>
      <c r="AH15" s="31"/>
      <c r="AI15" s="34"/>
      <c r="AJ15" s="31"/>
      <c r="AK15" s="31"/>
      <c r="AL15" s="31"/>
      <c r="AM15" s="31"/>
      <c r="AN15" s="31"/>
      <c r="AO15" s="31"/>
      <c r="AP15" s="31"/>
      <c r="AQ15" s="31"/>
      <c r="AR15" s="31"/>
      <c r="AS15" s="31"/>
      <c r="AT15" s="31"/>
      <c r="AU15" s="31"/>
      <c r="AV15" s="31"/>
      <c r="AW15" s="31"/>
      <c r="AX15" s="31"/>
      <c r="AY15" s="31"/>
      <c r="AZ15" s="31"/>
      <c r="BA15" s="31"/>
      <c r="BB15" s="31"/>
      <c r="BC15" s="31"/>
      <c r="BD15" s="30"/>
    </row>
    <row r="17" spans="1:6" ht="15" customHeight="1">
      <c r="A17" s="57" t="s">
        <v>48</v>
      </c>
    </row>
    <row r="18" spans="1:6" ht="15" customHeight="1">
      <c r="A18" s="57"/>
      <c r="B18" s="58" t="s">
        <v>321</v>
      </c>
    </row>
    <row r="19" spans="1:6" ht="15" customHeight="1">
      <c r="A19" s="57"/>
      <c r="C19" s="11" t="s">
        <v>665</v>
      </c>
      <c r="E19" s="56" t="s">
        <v>469</v>
      </c>
    </row>
    <row r="20" spans="1:6" ht="15" customHeight="1">
      <c r="A20" s="57"/>
      <c r="C20" s="11" t="s">
        <v>246</v>
      </c>
      <c r="E20" s="35" t="str">
        <f>C15&amp;"APIを使用して1.1で設定した表示期間のカーシェアのスケジュールを取得して設定"</f>
        <v>カーシェア予約スケジュール検索APIを使用して1.1で設定した表示期間のカーシェアのスケジュールを取得して設定</v>
      </c>
      <c r="F20" s="12"/>
    </row>
    <row r="21" spans="1:6" ht="15" customHeight="1">
      <c r="E21" s="7"/>
      <c r="F21" s="12"/>
    </row>
    <row r="22" spans="1:6" ht="15" customHeight="1">
      <c r="E22" s="7"/>
      <c r="F22" s="12"/>
    </row>
    <row r="23" spans="1:6" ht="15" customHeight="1">
      <c r="E23" s="7"/>
      <c r="F23" s="12"/>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Sheet2!$A$1:$A$52</xm:f>
          </x14:formula1>
          <xm:sqref>X15:AB15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BD19"/>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442</v>
      </c>
    </row>
    <row r="18" spans="1:6" ht="15" customHeight="1">
      <c r="A18" s="57"/>
      <c r="C18" s="11" t="s">
        <v>629</v>
      </c>
      <c r="E18" s="35" t="s">
        <v>443</v>
      </c>
      <c r="F18" s="35"/>
    </row>
    <row r="19" spans="1:6" ht="15" customHeight="1">
      <c r="A19" s="57"/>
      <c r="C19" s="12"/>
      <c r="E19" s="56" t="s">
        <v>630</v>
      </c>
      <c r="F19" s="56" t="s">
        <v>444</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Sheet2!$A$1:$A$52</xm:f>
          </x14:formula1>
          <xm:sqref>X14:AB14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BD2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項目名ダブルクリック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316</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t="str">
        <f>VLOOKUP(X14,Sheet2!$A:$C,3,FALSE)</f>
        <v>カーシェア予約スケジュール項目検索</v>
      </c>
      <c r="D14" s="31"/>
      <c r="E14" s="31"/>
      <c r="F14" s="31"/>
      <c r="G14" s="31"/>
      <c r="H14" s="31"/>
      <c r="I14" s="31"/>
      <c r="J14" s="31"/>
      <c r="K14" s="31"/>
      <c r="L14" s="31"/>
      <c r="M14" s="31"/>
      <c r="N14" s="31"/>
      <c r="O14" s="31"/>
      <c r="P14" s="31"/>
      <c r="Q14" s="31"/>
      <c r="R14" s="31"/>
      <c r="S14" s="31"/>
      <c r="T14" s="31"/>
      <c r="U14" s="31"/>
      <c r="V14" s="31"/>
      <c r="W14" s="31"/>
      <c r="X14" s="110" t="s">
        <v>474</v>
      </c>
      <c r="Y14" s="117"/>
      <c r="Z14" s="117"/>
      <c r="AA14" s="117"/>
      <c r="AB14" s="118"/>
      <c r="AC14" s="32" t="s">
        <v>57</v>
      </c>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6" t="s">
        <v>317</v>
      </c>
      <c r="C17" s="12"/>
    </row>
    <row r="18" spans="1:6" ht="15" customHeight="1">
      <c r="A18" s="57"/>
      <c r="C18" s="58" t="s">
        <v>629</v>
      </c>
      <c r="E18" s="56" t="str">
        <f>X14&amp;":"&amp;C14&amp;"APIを使用して選択元とドロップ先のスケジュール項目を取得"</f>
        <v>KKA08010:カーシェア予約スケジュール項目検索APIを使用して選択元とドロップ先のスケジュール項目を取得</v>
      </c>
    </row>
    <row r="19" spans="1:6" ht="15" customHeight="1">
      <c r="A19" s="57"/>
      <c r="C19" s="58" t="s">
        <v>246</v>
      </c>
      <c r="E19" s="56" t="s">
        <v>412</v>
      </c>
    </row>
    <row r="20" spans="1:6" ht="15" customHeight="1">
      <c r="A20" s="57"/>
      <c r="E20" s="56" t="s">
        <v>636</v>
      </c>
      <c r="F20" s="56" t="s">
        <v>395</v>
      </c>
    </row>
    <row r="21" spans="1:6" ht="15" customHeight="1">
      <c r="A21" s="57"/>
    </row>
    <row r="22" spans="1:6" ht="15" customHeight="1">
      <c r="B22" s="56" t="s">
        <v>441</v>
      </c>
    </row>
    <row r="23" spans="1:6" ht="15" customHeight="1">
      <c r="C23" s="58" t="s">
        <v>638</v>
      </c>
      <c r="E23" s="56" t="s">
        <v>473</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Sheet2!$A$1:$A$52</xm:f>
          </x14:formula1>
          <xm:sqref>X14:AB14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BD27"/>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項目名移動</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667</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t="s">
        <v>253</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7">
        <v>1</v>
      </c>
      <c r="B14" s="38"/>
      <c r="C14" s="37" t="str">
        <f>VLOOKUP(X14,Sheet2!$A:$C,3,FALSE)</f>
        <v>カーシェア予約スケジュール項目検索</v>
      </c>
      <c r="D14" s="39"/>
      <c r="E14" s="39"/>
      <c r="F14" s="39"/>
      <c r="G14" s="39"/>
      <c r="H14" s="39"/>
      <c r="I14" s="39"/>
      <c r="J14" s="39"/>
      <c r="K14" s="39"/>
      <c r="L14" s="39"/>
      <c r="M14" s="39"/>
      <c r="N14" s="39"/>
      <c r="O14" s="39"/>
      <c r="P14" s="39"/>
      <c r="Q14" s="39"/>
      <c r="R14" s="39"/>
      <c r="S14" s="39"/>
      <c r="T14" s="39"/>
      <c r="U14" s="39"/>
      <c r="V14" s="39"/>
      <c r="W14" s="39"/>
      <c r="X14" s="100" t="s">
        <v>474</v>
      </c>
      <c r="Y14" s="101"/>
      <c r="Z14" s="101"/>
      <c r="AA14" s="101"/>
      <c r="AB14" s="102"/>
      <c r="AC14" s="40" t="s">
        <v>57</v>
      </c>
      <c r="AD14" s="39"/>
      <c r="AE14" s="39"/>
      <c r="AF14" s="38"/>
      <c r="AG14" s="39"/>
      <c r="AH14" s="39"/>
      <c r="AI14" s="41"/>
      <c r="AJ14" s="39"/>
      <c r="AK14" s="39"/>
      <c r="AL14" s="39"/>
      <c r="AM14" s="39"/>
      <c r="AN14" s="39"/>
      <c r="AO14" s="39"/>
      <c r="AP14" s="39"/>
      <c r="AQ14" s="39"/>
      <c r="AR14" s="39"/>
      <c r="AS14" s="39"/>
      <c r="AT14" s="39"/>
      <c r="AU14" s="39"/>
      <c r="AV14" s="39"/>
      <c r="AW14" s="39"/>
      <c r="AX14" s="39"/>
      <c r="AY14" s="39"/>
      <c r="AZ14" s="39"/>
      <c r="BA14" s="39"/>
      <c r="BB14" s="39"/>
      <c r="BC14" s="39"/>
      <c r="BD14" s="38"/>
    </row>
    <row r="15" spans="1:56" ht="15" customHeight="1">
      <c r="A15" s="20">
        <f>A14+1</f>
        <v>2</v>
      </c>
      <c r="B15" s="21"/>
      <c r="C15" s="20" t="str">
        <f>VLOOKUP(X15,Sheet2!$A:$C,3,FALSE)</f>
        <v>カーシェア予約スケジュール項目更新</v>
      </c>
      <c r="D15" s="23"/>
      <c r="E15" s="23"/>
      <c r="F15" s="23"/>
      <c r="G15" s="23"/>
      <c r="H15" s="23"/>
      <c r="I15" s="23"/>
      <c r="J15" s="23"/>
      <c r="K15" s="23"/>
      <c r="L15" s="23"/>
      <c r="M15" s="23"/>
      <c r="N15" s="23"/>
      <c r="O15" s="23"/>
      <c r="P15" s="23"/>
      <c r="Q15" s="23"/>
      <c r="R15" s="23"/>
      <c r="S15" s="23"/>
      <c r="T15" s="23"/>
      <c r="U15" s="23"/>
      <c r="V15" s="23"/>
      <c r="W15" s="23"/>
      <c r="X15" s="106" t="s">
        <v>668</v>
      </c>
      <c r="Y15" s="107"/>
      <c r="Z15" s="107"/>
      <c r="AA15" s="107"/>
      <c r="AB15" s="108"/>
      <c r="AC15" s="22" t="s">
        <v>286</v>
      </c>
      <c r="AD15" s="23"/>
      <c r="AE15" s="23"/>
      <c r="AF15" s="21"/>
      <c r="AG15" s="23"/>
      <c r="AH15" s="23"/>
      <c r="AI15" s="63"/>
      <c r="AJ15" s="23"/>
      <c r="AK15" s="23"/>
      <c r="AL15" s="23"/>
      <c r="AM15" s="23"/>
      <c r="AN15" s="23"/>
      <c r="AO15" s="23"/>
      <c r="AP15" s="23"/>
      <c r="AQ15" s="23"/>
      <c r="AR15" s="23"/>
      <c r="AS15" s="23"/>
      <c r="AT15" s="23"/>
      <c r="AU15" s="23"/>
      <c r="AV15" s="23"/>
      <c r="AW15" s="23"/>
      <c r="AX15" s="23"/>
      <c r="AY15" s="23"/>
      <c r="AZ15" s="23"/>
      <c r="BA15" s="23"/>
      <c r="BB15" s="23"/>
      <c r="BC15" s="23"/>
      <c r="BD15" s="21"/>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57" t="s">
        <v>48</v>
      </c>
    </row>
    <row r="18" spans="1:6" ht="15" customHeight="1">
      <c r="A18" s="57"/>
      <c r="B18" s="56" t="s">
        <v>424</v>
      </c>
      <c r="C18" s="12"/>
    </row>
    <row r="19" spans="1:6" ht="15" customHeight="1">
      <c r="A19" s="57"/>
      <c r="C19" s="58" t="s">
        <v>629</v>
      </c>
      <c r="E19" s="56" t="str">
        <f>X14&amp;":"&amp;C14&amp;"APIを使用して選択元とドロップ先のスケジュール項目を取得"</f>
        <v>KKA08010:カーシェア予約スケジュール項目検索APIを使用して選択元とドロップ先のスケジュール項目を取得</v>
      </c>
    </row>
    <row r="20" spans="1:6" ht="15" customHeight="1">
      <c r="A20" s="57"/>
      <c r="C20" s="58" t="s">
        <v>246</v>
      </c>
      <c r="E20" s="56" t="s">
        <v>412</v>
      </c>
    </row>
    <row r="21" spans="1:6" ht="15" customHeight="1">
      <c r="A21" s="57"/>
      <c r="E21" s="56" t="s">
        <v>636</v>
      </c>
      <c r="F21" s="56" t="s">
        <v>395</v>
      </c>
    </row>
    <row r="22" spans="1:6" ht="15" customHeight="1">
      <c r="A22" s="57"/>
    </row>
    <row r="23" spans="1:6" ht="15" customHeight="1">
      <c r="B23" s="56" t="s">
        <v>427</v>
      </c>
    </row>
    <row r="24" spans="1:6" ht="15" customHeight="1">
      <c r="C24" s="58" t="s">
        <v>638</v>
      </c>
      <c r="E24" s="56" t="str">
        <f>X15&amp;":"&amp;C15&amp;"APIを使用して選択元のスケジュール項目をドロップ先の次のソート順に更新"</f>
        <v>KKA08030:カーシェア予約スケジュール項目更新APIを使用して選択元のスケジュール項目をドロップ先の次のソート順に更新</v>
      </c>
    </row>
    <row r="26" spans="1:6" ht="15" customHeight="1">
      <c r="B26" s="56" t="s">
        <v>428</v>
      </c>
    </row>
    <row r="27" spans="1:6" ht="15" customHeight="1">
      <c r="C27" s="58" t="s">
        <v>669</v>
      </c>
      <c r="E27" s="56" t="s">
        <v>393</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Sheet2!$A$1:$A$138</xm:f>
          </x14:formula1>
          <xm:sqref>X14:AB15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dimension ref="A1:BD2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435</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436</v>
      </c>
    </row>
    <row r="18" spans="1:6" ht="15" customHeight="1">
      <c r="A18" s="57"/>
      <c r="C18" s="11" t="s">
        <v>629</v>
      </c>
      <c r="E18" s="35" t="s">
        <v>404</v>
      </c>
      <c r="F18" s="35"/>
    </row>
    <row r="19" spans="1:6" ht="15" customHeight="1">
      <c r="A19" s="57"/>
      <c r="C19" s="12"/>
      <c r="E19" s="56" t="s">
        <v>261</v>
      </c>
      <c r="F19" s="56" t="s">
        <v>437</v>
      </c>
    </row>
    <row r="20" spans="1:6" ht="15" customHeight="1">
      <c r="E20" s="56" t="s">
        <v>261</v>
      </c>
      <c r="F20" s="56" t="s">
        <v>438</v>
      </c>
    </row>
    <row r="21" spans="1:6" ht="15" customHeight="1">
      <c r="E21" s="56" t="s">
        <v>261</v>
      </c>
      <c r="F21" s="56" t="s">
        <v>405</v>
      </c>
    </row>
    <row r="22" spans="1:6" ht="15" customHeight="1">
      <c r="E22" s="56" t="s">
        <v>261</v>
      </c>
      <c r="F22" s="56" t="s">
        <v>439</v>
      </c>
    </row>
    <row r="23" spans="1:6" ht="15" customHeight="1">
      <c r="E23" s="56" t="s">
        <v>261</v>
      </c>
      <c r="F23" s="56" t="s">
        <v>440</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Sheet2!$A$1:$A$52</xm:f>
          </x14:formula1>
          <xm:sqref>X14:AB14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BD19"/>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項目名(右クリック-追加)</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666</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318</v>
      </c>
    </row>
    <row r="18" spans="1:6" ht="15" customHeight="1">
      <c r="A18" s="57"/>
      <c r="C18" s="11" t="s">
        <v>629</v>
      </c>
      <c r="E18" s="35" t="s">
        <v>433</v>
      </c>
      <c r="F18" s="35"/>
    </row>
    <row r="19" spans="1:6" ht="15" customHeight="1">
      <c r="A19" s="57"/>
      <c r="C19" s="12"/>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Sheet2!$A$1:$A$52</xm:f>
          </x14:formula1>
          <xm:sqref>X14:AB14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dimension ref="A1:BD24"/>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項目名(右クリック-編集)</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432</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t="str">
        <f>VLOOKUP(X14,Sheet2!$A:$C,3,FALSE)</f>
        <v>カーシェア予約スケジュール項目検索</v>
      </c>
      <c r="D14" s="31"/>
      <c r="E14" s="31"/>
      <c r="F14" s="31"/>
      <c r="G14" s="31"/>
      <c r="H14" s="31"/>
      <c r="I14" s="31"/>
      <c r="J14" s="31"/>
      <c r="K14" s="31"/>
      <c r="L14" s="31"/>
      <c r="M14" s="31"/>
      <c r="N14" s="31"/>
      <c r="O14" s="31"/>
      <c r="P14" s="31"/>
      <c r="Q14" s="31"/>
      <c r="R14" s="31"/>
      <c r="S14" s="31"/>
      <c r="T14" s="31"/>
      <c r="U14" s="31"/>
      <c r="V14" s="31"/>
      <c r="W14" s="31"/>
      <c r="X14" s="110" t="s">
        <v>474</v>
      </c>
      <c r="Y14" s="117"/>
      <c r="Z14" s="117"/>
      <c r="AA14" s="117"/>
      <c r="AB14" s="118"/>
      <c r="AC14" s="32" t="s">
        <v>629</v>
      </c>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6" t="s">
        <v>424</v>
      </c>
      <c r="C17" s="12"/>
    </row>
    <row r="18" spans="1:6" ht="15" customHeight="1">
      <c r="A18" s="57"/>
      <c r="C18" s="58" t="s">
        <v>629</v>
      </c>
      <c r="E18" s="56" t="str">
        <f>X14&amp;":"&amp;C14&amp;"APIを使用して選択されたスケジュール項目を取得"</f>
        <v>KKA08010:カーシェア予約スケジュール項目検索APIを使用して選択されたスケジュール項目を取得</v>
      </c>
    </row>
    <row r="19" spans="1:6" ht="15" customHeight="1">
      <c r="A19" s="57"/>
      <c r="C19" s="58" t="s">
        <v>246</v>
      </c>
      <c r="E19" s="56" t="s">
        <v>412</v>
      </c>
    </row>
    <row r="20" spans="1:6" ht="15" customHeight="1">
      <c r="A20" s="57"/>
      <c r="E20" s="56" t="s">
        <v>636</v>
      </c>
      <c r="F20" s="56" t="s">
        <v>395</v>
      </c>
    </row>
    <row r="22" spans="1:6" ht="15" customHeight="1">
      <c r="A22" s="57"/>
      <c r="B22" s="58" t="s">
        <v>434</v>
      </c>
    </row>
    <row r="23" spans="1:6" ht="15" customHeight="1">
      <c r="A23" s="57"/>
      <c r="C23" s="11" t="s">
        <v>665</v>
      </c>
      <c r="E23" s="35" t="s">
        <v>433</v>
      </c>
      <c r="F23" s="35"/>
    </row>
    <row r="24" spans="1:6" ht="15" customHeight="1">
      <c r="A24" s="57"/>
      <c r="C24" s="11" t="s">
        <v>246</v>
      </c>
      <c r="E24" s="56" t="s">
        <v>471</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Sheet2!$A$1:$A$52</xm:f>
          </x14:formula1>
          <xm:sqref>X14:AB14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BD41"/>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項目名(右クリック-削除)</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413</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7">
        <v>1</v>
      </c>
      <c r="B14" s="38"/>
      <c r="C14" s="37" t="str">
        <f>VLOOKUP(X14,Sheet2!$A:$C,3,FALSE)</f>
        <v>カーシェア予約スケジュール項目検索</v>
      </c>
      <c r="D14" s="39"/>
      <c r="E14" s="39"/>
      <c r="F14" s="39"/>
      <c r="G14" s="39"/>
      <c r="H14" s="39"/>
      <c r="I14" s="39"/>
      <c r="J14" s="39"/>
      <c r="K14" s="39"/>
      <c r="L14" s="39"/>
      <c r="M14" s="39"/>
      <c r="N14" s="39"/>
      <c r="O14" s="39"/>
      <c r="P14" s="39"/>
      <c r="Q14" s="39"/>
      <c r="R14" s="39"/>
      <c r="S14" s="39"/>
      <c r="T14" s="39"/>
      <c r="U14" s="39"/>
      <c r="V14" s="39"/>
      <c r="W14" s="39"/>
      <c r="X14" s="100" t="s">
        <v>474</v>
      </c>
      <c r="Y14" s="101"/>
      <c r="Z14" s="101"/>
      <c r="AA14" s="101"/>
      <c r="AB14" s="102"/>
      <c r="AC14" s="40" t="s">
        <v>286</v>
      </c>
      <c r="AD14" s="39"/>
      <c r="AE14" s="39"/>
      <c r="AF14" s="38"/>
      <c r="AG14" s="39"/>
      <c r="AH14" s="39"/>
      <c r="AI14" s="41"/>
      <c r="AJ14" s="39"/>
      <c r="AK14" s="39"/>
      <c r="AL14" s="39"/>
      <c r="AM14" s="39"/>
      <c r="AN14" s="39"/>
      <c r="AO14" s="39"/>
      <c r="AP14" s="39"/>
      <c r="AQ14" s="39"/>
      <c r="AR14" s="39"/>
      <c r="AS14" s="39"/>
      <c r="AT14" s="39"/>
      <c r="AU14" s="39"/>
      <c r="AV14" s="39"/>
      <c r="AW14" s="39"/>
      <c r="AX14" s="39"/>
      <c r="AY14" s="39"/>
      <c r="AZ14" s="39"/>
      <c r="BA14" s="39"/>
      <c r="BB14" s="39"/>
      <c r="BC14" s="39"/>
      <c r="BD14" s="38"/>
    </row>
    <row r="15" spans="1:56" ht="15" customHeight="1">
      <c r="A15" s="16">
        <f>A14+1</f>
        <v>2</v>
      </c>
      <c r="B15" s="17"/>
      <c r="C15" s="16" t="str">
        <f>VLOOKUP(X15,Sheet2!$A:$C,3,FALSE)</f>
        <v>カーシェア予約スケジュール検索</v>
      </c>
      <c r="D15" s="19"/>
      <c r="E15" s="19"/>
      <c r="F15" s="19"/>
      <c r="G15" s="19"/>
      <c r="H15" s="19"/>
      <c r="I15" s="19"/>
      <c r="J15" s="19"/>
      <c r="K15" s="19"/>
      <c r="L15" s="19"/>
      <c r="M15" s="19"/>
      <c r="N15" s="19"/>
      <c r="O15" s="19"/>
      <c r="P15" s="19"/>
      <c r="Q15" s="19"/>
      <c r="R15" s="19"/>
      <c r="S15" s="19"/>
      <c r="T15" s="19"/>
      <c r="U15" s="19"/>
      <c r="V15" s="19"/>
      <c r="W15" s="19"/>
      <c r="X15" s="103" t="s">
        <v>185</v>
      </c>
      <c r="Y15" s="104"/>
      <c r="Z15" s="104"/>
      <c r="AA15" s="104"/>
      <c r="AB15" s="105"/>
      <c r="AC15" s="18" t="s">
        <v>329</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カーシェア予約スケジュール項目削除</v>
      </c>
      <c r="D16" s="23"/>
      <c r="E16" s="23"/>
      <c r="F16" s="23"/>
      <c r="G16" s="23"/>
      <c r="H16" s="23"/>
      <c r="I16" s="23"/>
      <c r="J16" s="23"/>
      <c r="K16" s="23"/>
      <c r="L16" s="23"/>
      <c r="M16" s="23"/>
      <c r="N16" s="23"/>
      <c r="O16" s="23"/>
      <c r="P16" s="23"/>
      <c r="Q16" s="23"/>
      <c r="R16" s="23"/>
      <c r="S16" s="23"/>
      <c r="T16" s="23"/>
      <c r="U16" s="23"/>
      <c r="V16" s="23"/>
      <c r="W16" s="23"/>
      <c r="X16" s="106" t="s">
        <v>664</v>
      </c>
      <c r="Y16" s="107"/>
      <c r="Z16" s="107"/>
      <c r="AA16" s="107"/>
      <c r="AB16" s="108"/>
      <c r="AC16" s="22" t="s">
        <v>287</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57" t="s">
        <v>48</v>
      </c>
    </row>
    <row r="19" spans="1:34" ht="15" customHeight="1">
      <c r="A19" s="57"/>
      <c r="B19" s="56" t="s">
        <v>396</v>
      </c>
    </row>
    <row r="20" spans="1:34" ht="15" customHeight="1">
      <c r="A20" s="57"/>
      <c r="C20" s="58" t="s">
        <v>629</v>
      </c>
      <c r="E20" s="56" t="s">
        <v>415</v>
      </c>
    </row>
    <row r="21" spans="1:34" ht="15" customHeight="1">
      <c r="A21" s="57"/>
      <c r="E21" s="56" t="s">
        <v>643</v>
      </c>
      <c r="F21" s="56" t="s">
        <v>397</v>
      </c>
    </row>
    <row r="22" spans="1:34" ht="15" customHeight="1">
      <c r="A22" s="57"/>
      <c r="C22" s="58"/>
    </row>
    <row r="23" spans="1:34" ht="15" customHeight="1">
      <c r="A23" s="57"/>
      <c r="C23" s="58" t="s">
        <v>246</v>
      </c>
      <c r="E23" s="56" t="s">
        <v>399</v>
      </c>
    </row>
    <row r="24" spans="1:34" ht="15" customHeight="1">
      <c r="A24" s="57"/>
    </row>
    <row r="25" spans="1:34" ht="15" customHeight="1">
      <c r="A25" s="57"/>
      <c r="B25" s="56" t="s">
        <v>416</v>
      </c>
      <c r="C25" s="12"/>
    </row>
    <row r="26" spans="1:34" ht="15" customHeight="1">
      <c r="A26" s="57"/>
      <c r="C26" s="58" t="s">
        <v>638</v>
      </c>
      <c r="E26" s="56" t="str">
        <f>X14&amp;":"&amp;C14&amp;"APIを使用して選択されたスケジュール項目を取得"</f>
        <v>KKA08010:カーシェア予約スケジュール項目検索APIを使用して選択されたスケジュール項目を取得</v>
      </c>
    </row>
    <row r="27" spans="1:34" ht="15" customHeight="1">
      <c r="A27" s="57"/>
      <c r="C27" s="58" t="s">
        <v>247</v>
      </c>
      <c r="E27" s="56" t="s">
        <v>394</v>
      </c>
    </row>
    <row r="28" spans="1:34" ht="15" customHeight="1">
      <c r="A28" s="57"/>
      <c r="E28" s="56" t="s">
        <v>636</v>
      </c>
      <c r="F28" s="56" t="s">
        <v>395</v>
      </c>
    </row>
    <row r="29" spans="1:34" ht="15" customHeight="1">
      <c r="A29" s="57"/>
    </row>
    <row r="30" spans="1:34" ht="15" customHeight="1">
      <c r="A30" s="57"/>
      <c r="C30" s="58" t="s">
        <v>329</v>
      </c>
      <c r="E30" s="56" t="str">
        <f>X15&amp;":"&amp;C15&amp;"APIを使用して選択されたスケジュール項目のスケジュール項目を取得"</f>
        <v>KKA08050:カーシェア予約スケジュール検索APIを使用して選択されたスケジュール項目のスケジュール項目を取得</v>
      </c>
    </row>
    <row r="31" spans="1:34" ht="15" customHeight="1">
      <c r="A31" s="57"/>
      <c r="C31" s="58" t="s">
        <v>390</v>
      </c>
      <c r="E31" s="56" t="s">
        <v>429</v>
      </c>
    </row>
    <row r="32" spans="1:34" ht="15" customHeight="1">
      <c r="A32" s="57"/>
      <c r="E32" s="56" t="s">
        <v>639</v>
      </c>
      <c r="F32" s="56" t="s">
        <v>417</v>
      </c>
    </row>
    <row r="33" spans="1:6" ht="15" customHeight="1">
      <c r="A33" s="57"/>
      <c r="C33" s="58"/>
    </row>
    <row r="34" spans="1:6" ht="15" customHeight="1">
      <c r="B34" s="56" t="s">
        <v>421</v>
      </c>
    </row>
    <row r="35" spans="1:6" ht="15" customHeight="1">
      <c r="C35" s="56" t="s">
        <v>287</v>
      </c>
      <c r="E35" s="56" t="str">
        <f>X16&amp;":"&amp;C16&amp;"APIを使用して選択したスケジュール項目を削除"</f>
        <v>KKA08040:カーシェア予約スケジュール項目削除APIを使用して選択したスケジュール項目を削除</v>
      </c>
    </row>
    <row r="37" spans="1:6" ht="15" customHeight="1">
      <c r="B37" s="56" t="s">
        <v>422</v>
      </c>
    </row>
    <row r="38" spans="1:6" ht="15" customHeight="1">
      <c r="C38" s="58" t="s">
        <v>640</v>
      </c>
      <c r="E38" s="56" t="s">
        <v>431</v>
      </c>
    </row>
    <row r="39" spans="1:6" ht="15" customHeight="1">
      <c r="C39" s="58"/>
      <c r="E39" s="56" t="s">
        <v>643</v>
      </c>
      <c r="F39" s="56" t="s">
        <v>430</v>
      </c>
    </row>
    <row r="40" spans="1:6" ht="15" customHeight="1">
      <c r="C40" s="58"/>
    </row>
    <row r="41" spans="1:6" ht="15" customHeight="1">
      <c r="C41" s="58" t="s">
        <v>328</v>
      </c>
      <c r="E41" s="56" t="s">
        <v>393</v>
      </c>
    </row>
  </sheetData>
  <mergeCells count="14">
    <mergeCell ref="X15:AB15"/>
    <mergeCell ref="X16:AB16"/>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Sheet2!$A$1:$A$138</xm:f>
          </x14:formula1>
          <xm:sqref>X14:AB16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A1:BD30"/>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項目名(右クリック-行追加)</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319</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7">
        <v>1</v>
      </c>
      <c r="B14" s="38"/>
      <c r="C14" s="37" t="str">
        <f>VLOOKUP(X14,Sheet2!$A:$C,3,FALSE)</f>
        <v>カーシェア予約スケジュール項目検索</v>
      </c>
      <c r="D14" s="39"/>
      <c r="E14" s="39"/>
      <c r="F14" s="39"/>
      <c r="G14" s="39"/>
      <c r="H14" s="39"/>
      <c r="I14" s="39"/>
      <c r="J14" s="39"/>
      <c r="K14" s="39"/>
      <c r="L14" s="39"/>
      <c r="M14" s="39"/>
      <c r="N14" s="39"/>
      <c r="O14" s="39"/>
      <c r="P14" s="39"/>
      <c r="Q14" s="39"/>
      <c r="R14" s="39"/>
      <c r="S14" s="39"/>
      <c r="T14" s="39"/>
      <c r="U14" s="39"/>
      <c r="V14" s="39"/>
      <c r="W14" s="39"/>
      <c r="X14" s="100" t="s">
        <v>474</v>
      </c>
      <c r="Y14" s="101"/>
      <c r="Z14" s="101"/>
      <c r="AA14" s="101"/>
      <c r="AB14" s="102"/>
      <c r="AC14" s="40" t="s">
        <v>57</v>
      </c>
      <c r="AD14" s="39"/>
      <c r="AE14" s="39"/>
      <c r="AF14" s="38"/>
      <c r="AG14" s="39"/>
      <c r="AH14" s="39"/>
      <c r="AI14" s="41"/>
      <c r="AJ14" s="39"/>
      <c r="AK14" s="39"/>
      <c r="AL14" s="39"/>
      <c r="AM14" s="39"/>
      <c r="AN14" s="39"/>
      <c r="AO14" s="39"/>
      <c r="AP14" s="39"/>
      <c r="AQ14" s="39"/>
      <c r="AR14" s="39"/>
      <c r="AS14" s="39"/>
      <c r="AT14" s="39"/>
      <c r="AU14" s="39"/>
      <c r="AV14" s="39"/>
      <c r="AW14" s="39"/>
      <c r="AX14" s="39"/>
      <c r="AY14" s="39"/>
      <c r="AZ14" s="39"/>
      <c r="BA14" s="39"/>
      <c r="BB14" s="39"/>
      <c r="BC14" s="39"/>
      <c r="BD14" s="38"/>
    </row>
    <row r="15" spans="1:56" ht="15" customHeight="1">
      <c r="A15" s="20">
        <f>A14+1</f>
        <v>2</v>
      </c>
      <c r="B15" s="21"/>
      <c r="C15" s="20" t="str">
        <f>VLOOKUP(X15,Sheet2!$A:$C,3,FALSE)</f>
        <v>カーシェア予約スケジュール項目登録</v>
      </c>
      <c r="D15" s="23"/>
      <c r="E15" s="23"/>
      <c r="F15" s="23"/>
      <c r="G15" s="23"/>
      <c r="H15" s="23"/>
      <c r="I15" s="23"/>
      <c r="J15" s="23"/>
      <c r="K15" s="23"/>
      <c r="L15" s="23"/>
      <c r="M15" s="23"/>
      <c r="N15" s="23"/>
      <c r="O15" s="23"/>
      <c r="P15" s="23"/>
      <c r="Q15" s="23"/>
      <c r="R15" s="23"/>
      <c r="S15" s="23"/>
      <c r="T15" s="23"/>
      <c r="U15" s="23"/>
      <c r="V15" s="23"/>
      <c r="W15" s="23"/>
      <c r="X15" s="106" t="s">
        <v>499</v>
      </c>
      <c r="Y15" s="107"/>
      <c r="Z15" s="107"/>
      <c r="AA15" s="107"/>
      <c r="AB15" s="108"/>
      <c r="AC15" s="22" t="s">
        <v>286</v>
      </c>
      <c r="AD15" s="23"/>
      <c r="AE15" s="23"/>
      <c r="AF15" s="21"/>
      <c r="AG15" s="23"/>
      <c r="AH15" s="23"/>
      <c r="AI15" s="63"/>
      <c r="AJ15" s="23"/>
      <c r="AK15" s="23"/>
      <c r="AL15" s="23"/>
      <c r="AM15" s="23"/>
      <c r="AN15" s="23"/>
      <c r="AO15" s="23"/>
      <c r="AP15" s="23"/>
      <c r="AQ15" s="23"/>
      <c r="AR15" s="23"/>
      <c r="AS15" s="23"/>
      <c r="AT15" s="23"/>
      <c r="AU15" s="23"/>
      <c r="AV15" s="23"/>
      <c r="AW15" s="23"/>
      <c r="AX15" s="23"/>
      <c r="AY15" s="23"/>
      <c r="AZ15" s="23"/>
      <c r="BA15" s="23"/>
      <c r="BB15" s="23"/>
      <c r="BC15" s="23"/>
      <c r="BD15" s="21"/>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57" t="s">
        <v>48</v>
      </c>
    </row>
    <row r="18" spans="1:6" ht="15" customHeight="1">
      <c r="A18" s="57"/>
      <c r="B18" s="56" t="s">
        <v>424</v>
      </c>
      <c r="C18" s="12"/>
    </row>
    <row r="19" spans="1:6" ht="15" customHeight="1">
      <c r="A19" s="57"/>
      <c r="C19" s="58" t="s">
        <v>629</v>
      </c>
      <c r="E19" s="56" t="str">
        <f>X14&amp;":"&amp;C14&amp;"APIを使用して選択されたスケジュール項目を取得"</f>
        <v>KKA08010:カーシェア予約スケジュール項目検索APIを使用して選択されたスケジュール項目を取得</v>
      </c>
    </row>
    <row r="20" spans="1:6" ht="15" customHeight="1">
      <c r="A20" s="57"/>
      <c r="C20" s="58" t="s">
        <v>246</v>
      </c>
      <c r="E20" s="56" t="s">
        <v>412</v>
      </c>
    </row>
    <row r="21" spans="1:6" ht="15" customHeight="1">
      <c r="A21" s="57"/>
      <c r="E21" s="56" t="s">
        <v>636</v>
      </c>
      <c r="F21" s="56" t="s">
        <v>395</v>
      </c>
    </row>
    <row r="22" spans="1:6" ht="15" customHeight="1">
      <c r="A22" s="57"/>
    </row>
    <row r="23" spans="1:6" ht="15" customHeight="1">
      <c r="A23" s="57"/>
      <c r="C23" s="58" t="s">
        <v>323</v>
      </c>
      <c r="E23" s="56" t="s">
        <v>425</v>
      </c>
    </row>
    <row r="24" spans="1:6" ht="15" customHeight="1">
      <c r="A24" s="57"/>
      <c r="C24" s="58"/>
      <c r="E24" s="56" t="s">
        <v>647</v>
      </c>
      <c r="F24" s="56" t="s">
        <v>426</v>
      </c>
    </row>
    <row r="25" spans="1:6" ht="15" customHeight="1">
      <c r="A25" s="57"/>
      <c r="C25" s="58"/>
    </row>
    <row r="26" spans="1:6" ht="15" customHeight="1">
      <c r="B26" s="56" t="s">
        <v>427</v>
      </c>
    </row>
    <row r="27" spans="1:6" ht="15" customHeight="1">
      <c r="C27" s="58" t="s">
        <v>649</v>
      </c>
      <c r="E27" s="56" t="str">
        <f>X15&amp;":"&amp;C15&amp;"APIを使用してスケジュール項目の行数を1行追加して更新"</f>
        <v>KKA08020:カーシェア予約スケジュール項目登録APIを使用してスケジュール項目の行数を1行追加して更新</v>
      </c>
    </row>
    <row r="29" spans="1:6" ht="15" customHeight="1">
      <c r="B29" s="56" t="s">
        <v>428</v>
      </c>
    </row>
    <row r="30" spans="1:6" ht="15" customHeight="1">
      <c r="C30" s="58" t="s">
        <v>663</v>
      </c>
      <c r="E30" s="56" t="s">
        <v>393</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Sheet2!$A$1:$A$138</xm:f>
          </x14:formula1>
          <xm:sqref>X14:AB15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BD44"/>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項目名(右クリック-行削除)</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413</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0"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7">
        <v>1</v>
      </c>
      <c r="B14" s="38"/>
      <c r="C14" s="37" t="str">
        <f>VLOOKUP(X14,Sheet2!$A:$C,3,FALSE)</f>
        <v>カーシェア予約スケジュール項目検索</v>
      </c>
      <c r="D14" s="39"/>
      <c r="E14" s="39"/>
      <c r="F14" s="39"/>
      <c r="G14" s="39"/>
      <c r="H14" s="39"/>
      <c r="I14" s="39"/>
      <c r="J14" s="39"/>
      <c r="K14" s="39"/>
      <c r="L14" s="39"/>
      <c r="M14" s="39"/>
      <c r="N14" s="39"/>
      <c r="O14" s="39"/>
      <c r="P14" s="39"/>
      <c r="Q14" s="39"/>
      <c r="R14" s="39"/>
      <c r="S14" s="39"/>
      <c r="T14" s="39"/>
      <c r="U14" s="39"/>
      <c r="V14" s="39"/>
      <c r="W14" s="39"/>
      <c r="X14" s="100" t="s">
        <v>474</v>
      </c>
      <c r="Y14" s="101"/>
      <c r="Z14" s="101"/>
      <c r="AA14" s="101"/>
      <c r="AB14" s="102"/>
      <c r="AC14" s="40" t="s">
        <v>286</v>
      </c>
      <c r="AD14" s="39"/>
      <c r="AE14" s="39"/>
      <c r="AF14" s="38"/>
      <c r="AG14" s="39"/>
      <c r="AH14" s="39"/>
      <c r="AI14" s="41"/>
      <c r="AJ14" s="39"/>
      <c r="AK14" s="39"/>
      <c r="AL14" s="39"/>
      <c r="AM14" s="39"/>
      <c r="AN14" s="39"/>
      <c r="AO14" s="39"/>
      <c r="AP14" s="39"/>
      <c r="AQ14" s="39"/>
      <c r="AR14" s="39"/>
      <c r="AS14" s="39"/>
      <c r="AT14" s="39"/>
      <c r="AU14" s="39"/>
      <c r="AV14" s="39"/>
      <c r="AW14" s="39"/>
      <c r="AX14" s="39"/>
      <c r="AY14" s="39"/>
      <c r="AZ14" s="39"/>
      <c r="BA14" s="39"/>
      <c r="BB14" s="39"/>
      <c r="BC14" s="39"/>
      <c r="BD14" s="38"/>
    </row>
    <row r="15" spans="1:56" ht="15" customHeight="1">
      <c r="A15" s="16">
        <f>A14+1</f>
        <v>2</v>
      </c>
      <c r="B15" s="17"/>
      <c r="C15" s="16" t="str">
        <f>VLOOKUP(X15,Sheet2!$A:$C,3,FALSE)</f>
        <v>カーシェア予約スケジュール検索</v>
      </c>
      <c r="D15" s="19"/>
      <c r="E15" s="19"/>
      <c r="F15" s="19"/>
      <c r="G15" s="19"/>
      <c r="H15" s="19"/>
      <c r="I15" s="19"/>
      <c r="J15" s="19"/>
      <c r="K15" s="19"/>
      <c r="L15" s="19"/>
      <c r="M15" s="19"/>
      <c r="N15" s="19"/>
      <c r="O15" s="19"/>
      <c r="P15" s="19"/>
      <c r="Q15" s="19"/>
      <c r="R15" s="19"/>
      <c r="S15" s="19"/>
      <c r="T15" s="19"/>
      <c r="U15" s="19"/>
      <c r="V15" s="19"/>
      <c r="W15" s="19"/>
      <c r="X15" s="103" t="s">
        <v>185</v>
      </c>
      <c r="Y15" s="104"/>
      <c r="Z15" s="104"/>
      <c r="AA15" s="104"/>
      <c r="AB15" s="105"/>
      <c r="AC15" s="18" t="s">
        <v>329</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カーシェア予約スケジュール項目登録</v>
      </c>
      <c r="D16" s="23"/>
      <c r="E16" s="23"/>
      <c r="F16" s="23"/>
      <c r="G16" s="23"/>
      <c r="H16" s="23"/>
      <c r="I16" s="23"/>
      <c r="J16" s="23"/>
      <c r="K16" s="23"/>
      <c r="L16" s="23"/>
      <c r="M16" s="23"/>
      <c r="N16" s="23"/>
      <c r="O16" s="23"/>
      <c r="P16" s="23"/>
      <c r="Q16" s="23"/>
      <c r="R16" s="23"/>
      <c r="S16" s="23"/>
      <c r="T16" s="23"/>
      <c r="U16" s="23"/>
      <c r="V16" s="23"/>
      <c r="W16" s="23"/>
      <c r="X16" s="106" t="s">
        <v>499</v>
      </c>
      <c r="Y16" s="107"/>
      <c r="Z16" s="107"/>
      <c r="AA16" s="107"/>
      <c r="AB16" s="108"/>
      <c r="AC16" s="22" t="s">
        <v>287</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57" t="s">
        <v>48</v>
      </c>
    </row>
    <row r="19" spans="1:34" ht="15" customHeight="1">
      <c r="A19" s="57"/>
      <c r="B19" s="56" t="s">
        <v>396</v>
      </c>
    </row>
    <row r="20" spans="1:34" ht="15" customHeight="1">
      <c r="A20" s="57"/>
      <c r="C20" s="58" t="s">
        <v>629</v>
      </c>
      <c r="E20" s="56" t="s">
        <v>415</v>
      </c>
    </row>
    <row r="21" spans="1:34" ht="15" customHeight="1">
      <c r="A21" s="57"/>
      <c r="E21" s="56" t="s">
        <v>643</v>
      </c>
      <c r="F21" s="56" t="s">
        <v>397</v>
      </c>
    </row>
    <row r="22" spans="1:34" ht="15" customHeight="1">
      <c r="A22" s="57"/>
      <c r="C22" s="58"/>
    </row>
    <row r="23" spans="1:34" ht="15" customHeight="1">
      <c r="A23" s="57"/>
      <c r="C23" s="58" t="s">
        <v>246</v>
      </c>
      <c r="E23" s="56" t="s">
        <v>399</v>
      </c>
    </row>
    <row r="24" spans="1:34" ht="15" customHeight="1">
      <c r="A24" s="57"/>
    </row>
    <row r="25" spans="1:34" ht="15" customHeight="1">
      <c r="A25" s="57"/>
      <c r="B25" s="56" t="s">
        <v>416</v>
      </c>
      <c r="C25" s="12"/>
    </row>
    <row r="26" spans="1:34" ht="15" customHeight="1">
      <c r="A26" s="57"/>
      <c r="C26" s="58" t="s">
        <v>638</v>
      </c>
      <c r="E26" s="56" t="str">
        <f>X14&amp;":"&amp;C14&amp;"APIを使用して選択されたスケジュール項目を取得"</f>
        <v>KKA08010:カーシェア予約スケジュール項目検索APIを使用して選択されたスケジュール項目を取得</v>
      </c>
    </row>
    <row r="27" spans="1:34" ht="15" customHeight="1">
      <c r="A27" s="57"/>
      <c r="C27" s="58" t="s">
        <v>247</v>
      </c>
      <c r="E27" s="56" t="s">
        <v>394</v>
      </c>
    </row>
    <row r="28" spans="1:34" ht="15" customHeight="1">
      <c r="A28" s="57"/>
      <c r="E28" s="56" t="s">
        <v>636</v>
      </c>
      <c r="F28" s="56" t="s">
        <v>395</v>
      </c>
    </row>
    <row r="29" spans="1:34" ht="15" customHeight="1">
      <c r="A29" s="57"/>
    </row>
    <row r="30" spans="1:34" ht="15" customHeight="1">
      <c r="A30" s="57"/>
      <c r="C30" s="58" t="s">
        <v>329</v>
      </c>
      <c r="E30" s="56" t="str">
        <f>X15&amp;":"&amp;C15&amp;"APIを使用して選択されたスケジュール項目の最終行のスケジュールを取得"</f>
        <v>KKA08050:カーシェア予約スケジュール検索APIを使用して選択されたスケジュール項目の最終行のスケジュールを取得</v>
      </c>
    </row>
    <row r="31" spans="1:34" ht="15" customHeight="1">
      <c r="A31" s="57"/>
      <c r="C31" s="58" t="s">
        <v>390</v>
      </c>
      <c r="E31" s="56" t="s">
        <v>429</v>
      </c>
    </row>
    <row r="32" spans="1:34" ht="15" customHeight="1">
      <c r="A32" s="57"/>
      <c r="E32" s="56" t="s">
        <v>639</v>
      </c>
      <c r="F32" s="56" t="s">
        <v>417</v>
      </c>
    </row>
    <row r="33" spans="1:6" ht="15" customHeight="1">
      <c r="A33" s="57"/>
      <c r="C33" s="58"/>
    </row>
    <row r="34" spans="1:6" ht="15" customHeight="1">
      <c r="A34" s="57"/>
      <c r="C34" s="58" t="s">
        <v>418</v>
      </c>
      <c r="E34" s="56" t="s">
        <v>419</v>
      </c>
    </row>
    <row r="35" spans="1:6" ht="15" customHeight="1">
      <c r="A35" s="57"/>
      <c r="C35" s="58"/>
      <c r="E35" s="56" t="s">
        <v>650</v>
      </c>
      <c r="F35" s="56" t="s">
        <v>420</v>
      </c>
    </row>
    <row r="36" spans="1:6" ht="15" customHeight="1">
      <c r="A36" s="57"/>
      <c r="C36" s="58"/>
    </row>
    <row r="37" spans="1:6" ht="15" customHeight="1">
      <c r="B37" s="56" t="s">
        <v>423</v>
      </c>
    </row>
    <row r="38" spans="1:6" ht="15" customHeight="1">
      <c r="C38" s="56" t="s">
        <v>287</v>
      </c>
      <c r="E38" s="56" t="str">
        <f>X16&amp;":"&amp;C16&amp;"APIを使用してスケジュール項目の行数を1行減らして更新"</f>
        <v>KKA08020:カーシェア予約スケジュール項目登録APIを使用してスケジュール項目の行数を1行減らして更新</v>
      </c>
    </row>
    <row r="40" spans="1:6" ht="15" customHeight="1">
      <c r="B40" s="56" t="s">
        <v>422</v>
      </c>
    </row>
    <row r="41" spans="1:6" ht="15" customHeight="1">
      <c r="C41" s="58" t="s">
        <v>640</v>
      </c>
      <c r="E41" s="56" t="s">
        <v>431</v>
      </c>
    </row>
    <row r="42" spans="1:6" ht="15" customHeight="1">
      <c r="C42" s="58"/>
      <c r="E42" s="56" t="s">
        <v>643</v>
      </c>
      <c r="F42" s="56" t="s">
        <v>430</v>
      </c>
    </row>
    <row r="43" spans="1:6" ht="15" customHeight="1">
      <c r="C43" s="58"/>
    </row>
    <row r="44" spans="1:6" ht="15" customHeight="1">
      <c r="C44" s="58" t="s">
        <v>328</v>
      </c>
      <c r="E44" s="56" t="s">
        <v>393</v>
      </c>
    </row>
  </sheetData>
  <mergeCells count="14">
    <mergeCell ref="X16:AB16"/>
    <mergeCell ref="X15:AB15"/>
    <mergeCell ref="A1:BD2"/>
    <mergeCell ref="A4:G4"/>
    <mergeCell ref="H4:Q4"/>
    <mergeCell ref="R4:X4"/>
    <mergeCell ref="Y4:AH4"/>
    <mergeCell ref="A5:G5"/>
    <mergeCell ref="H5:AH5"/>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Sheet2!$A$1:$A$138</xm:f>
          </x14:formula1>
          <xm:sqref>X14:AB16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2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編集</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698</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32" t="s">
        <v>267</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5" ht="15" customHeight="1">
      <c r="A17" s="57"/>
      <c r="B17" s="58" t="s">
        <v>268</v>
      </c>
    </row>
    <row r="18" spans="1:5" ht="15" customHeight="1">
      <c r="A18" s="57"/>
      <c r="C18" s="11" t="s">
        <v>629</v>
      </c>
      <c r="E18" s="56" t="s">
        <v>269</v>
      </c>
    </row>
    <row r="19" spans="1:5" ht="15" customHeight="1">
      <c r="A19" s="57"/>
      <c r="C19" s="11" t="s">
        <v>246</v>
      </c>
      <c r="E19" s="56" t="s">
        <v>470</v>
      </c>
    </row>
    <row r="20" spans="1:5" ht="15" customHeight="1">
      <c r="A20" s="57"/>
      <c r="C20" s="11"/>
    </row>
    <row r="21" spans="1:5" ht="15" customHeight="1">
      <c r="A21" s="57"/>
      <c r="C21" s="12"/>
    </row>
    <row r="22" spans="1:5" ht="15" customHeight="1">
      <c r="A22" s="57"/>
    </row>
    <row r="23" spans="1:5" ht="15" customHeight="1">
      <c r="B23"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Sheet2!$A$1:$A$52</xm:f>
          </x14:formula1>
          <xm:sqref>X14:AB14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A1:BD3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スケジュールセルダブルクリック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660</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6">
        <v>1</v>
      </c>
      <c r="B10" s="47"/>
      <c r="C10" s="48" t="s">
        <v>654</v>
      </c>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37" t="s">
        <v>57</v>
      </c>
      <c r="AD10" s="49"/>
      <c r="AE10" s="49"/>
      <c r="AF10" s="47"/>
      <c r="AG10" s="51" t="s">
        <v>304</v>
      </c>
      <c r="AH10" s="52"/>
      <c r="AI10" s="53"/>
      <c r="AJ10" s="52"/>
      <c r="AK10" s="52"/>
      <c r="AL10" s="52"/>
      <c r="AM10" s="52"/>
      <c r="AN10" s="52"/>
      <c r="AO10" s="52"/>
      <c r="AP10" s="52"/>
      <c r="AQ10" s="52"/>
      <c r="AR10" s="52"/>
      <c r="AS10" s="52"/>
      <c r="AT10" s="52"/>
      <c r="AU10" s="52"/>
      <c r="AV10" s="52"/>
      <c r="AW10" s="49"/>
      <c r="AX10" s="49"/>
      <c r="AY10" s="49"/>
      <c r="AZ10" s="49"/>
      <c r="BA10" s="49"/>
      <c r="BB10" s="49"/>
      <c r="BC10" s="49"/>
      <c r="BD10" s="47"/>
    </row>
    <row r="11" spans="1:56" ht="15" customHeight="1">
      <c r="A11" s="46">
        <f t="shared" ref="A11:A13" si="0">A10+1</f>
        <v>2</v>
      </c>
      <c r="B11" s="47"/>
      <c r="C11" s="48" t="s">
        <v>655</v>
      </c>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55" t="s">
        <v>653</v>
      </c>
      <c r="AD11" s="49"/>
      <c r="AE11" s="49"/>
      <c r="AF11" s="47"/>
      <c r="AG11" s="51"/>
      <c r="AH11" s="52"/>
      <c r="AI11" s="53"/>
      <c r="AJ11" s="52"/>
      <c r="AK11" s="52"/>
      <c r="AL11" s="52"/>
      <c r="AM11" s="52"/>
      <c r="AN11" s="52"/>
      <c r="AO11" s="52"/>
      <c r="AP11" s="52"/>
      <c r="AQ11" s="52"/>
      <c r="AR11" s="52"/>
      <c r="AS11" s="52"/>
      <c r="AT11" s="52"/>
      <c r="AU11" s="52"/>
      <c r="AV11" s="52"/>
      <c r="AW11" s="49"/>
      <c r="AX11" s="49"/>
      <c r="AY11" s="49"/>
      <c r="AZ11" s="49"/>
      <c r="BA11" s="49"/>
      <c r="BB11" s="49"/>
      <c r="BC11" s="49"/>
      <c r="BD11" s="47"/>
    </row>
    <row r="12" spans="1:56" ht="15" customHeight="1">
      <c r="A12" s="46">
        <f t="shared" si="0"/>
        <v>3</v>
      </c>
      <c r="B12" s="47"/>
      <c r="C12" s="48" t="s">
        <v>313</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55" t="s">
        <v>247</v>
      </c>
      <c r="AD12" s="19"/>
      <c r="AE12" s="19"/>
      <c r="AF12" s="17"/>
      <c r="AG12" s="24" t="s">
        <v>303</v>
      </c>
      <c r="AH12" s="25"/>
      <c r="AI12" s="26"/>
      <c r="AJ12" s="52"/>
      <c r="AK12" s="52"/>
      <c r="AL12" s="52"/>
      <c r="AM12" s="52"/>
      <c r="AN12" s="52"/>
      <c r="AO12" s="52"/>
      <c r="AP12" s="52"/>
      <c r="AQ12" s="52"/>
      <c r="AR12" s="52"/>
      <c r="AS12" s="52"/>
      <c r="AT12" s="52"/>
      <c r="AU12" s="52"/>
      <c r="AV12" s="52"/>
      <c r="AW12" s="49"/>
      <c r="AX12" s="49"/>
      <c r="AY12" s="49"/>
      <c r="AZ12" s="49"/>
      <c r="BA12" s="49"/>
      <c r="BB12" s="49"/>
      <c r="BC12" s="49"/>
      <c r="BD12" s="47"/>
    </row>
    <row r="13" spans="1:56" ht="15" customHeight="1">
      <c r="A13" s="46">
        <f t="shared" si="0"/>
        <v>4</v>
      </c>
      <c r="B13" s="17"/>
      <c r="C13" s="18" t="s">
        <v>661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55" t="s">
        <v>247</v>
      </c>
      <c r="AD13" s="19"/>
      <c r="AE13" s="19"/>
      <c r="AF13" s="17"/>
      <c r="AG13" s="24" t="s">
        <v>303</v>
      </c>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20">
        <f>A13+1</f>
        <v>5</v>
      </c>
      <c r="B14" s="21"/>
      <c r="C14" s="22" t="s">
        <v>302</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0" t="s">
        <v>247</v>
      </c>
      <c r="AD14" s="23"/>
      <c r="AE14" s="23"/>
      <c r="AF14" s="21"/>
      <c r="AG14" s="36" t="s">
        <v>303</v>
      </c>
      <c r="AH14" s="27"/>
      <c r="AI14" s="28"/>
      <c r="AJ14" s="27"/>
      <c r="AK14" s="27"/>
      <c r="AL14" s="27"/>
      <c r="AM14" s="27"/>
      <c r="AN14" s="27"/>
      <c r="AO14" s="27"/>
      <c r="AP14" s="27"/>
      <c r="AQ14" s="27"/>
      <c r="AR14" s="27"/>
      <c r="AS14" s="27"/>
      <c r="AT14" s="27"/>
      <c r="AU14" s="27"/>
      <c r="AV14" s="27"/>
      <c r="AW14" s="23"/>
      <c r="AX14" s="23"/>
      <c r="AY14" s="23"/>
      <c r="AZ14" s="23"/>
      <c r="BA14" s="23"/>
      <c r="BB14" s="23"/>
      <c r="BC14" s="23"/>
      <c r="BD14" s="21"/>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3"/>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57" t="s">
        <v>233</v>
      </c>
      <c r="AI16" s="12"/>
    </row>
    <row r="17" spans="1:56" ht="15" customHeight="1">
      <c r="A17" s="8" t="s">
        <v>657</v>
      </c>
      <c r="B17" s="9"/>
      <c r="C17" s="8" t="s">
        <v>54</v>
      </c>
      <c r="D17" s="10"/>
      <c r="E17" s="10"/>
      <c r="F17" s="10"/>
      <c r="G17" s="10"/>
      <c r="H17" s="10"/>
      <c r="I17" s="10"/>
      <c r="J17" s="10"/>
      <c r="K17" s="10"/>
      <c r="L17" s="10"/>
      <c r="M17" s="10"/>
      <c r="N17" s="10"/>
      <c r="O17" s="10"/>
      <c r="P17" s="10"/>
      <c r="Q17" s="10"/>
      <c r="R17" s="10"/>
      <c r="S17" s="10"/>
      <c r="T17" s="10"/>
      <c r="U17" s="10"/>
      <c r="V17" s="10"/>
      <c r="W17" s="10"/>
      <c r="X17" s="8" t="s">
        <v>58</v>
      </c>
      <c r="Y17" s="10"/>
      <c r="Z17" s="10"/>
      <c r="AA17" s="10"/>
      <c r="AB17" s="9"/>
      <c r="AC17" s="14" t="s">
        <v>53</v>
      </c>
      <c r="AD17" s="10"/>
      <c r="AE17" s="10"/>
      <c r="AF17" s="9"/>
      <c r="AG17" s="10" t="s">
        <v>47</v>
      </c>
      <c r="AH17" s="10"/>
      <c r="AI17" s="33"/>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c r="A18" s="29">
        <v>1</v>
      </c>
      <c r="B18" s="30"/>
      <c r="C18" s="29" t="str">
        <f>VLOOKUP(X18,Sheet2!$A:$C,3,FALSE)</f>
        <v>カーシェア予約スケジュール項目検索</v>
      </c>
      <c r="D18" s="31"/>
      <c r="E18" s="31"/>
      <c r="F18" s="31"/>
      <c r="G18" s="31"/>
      <c r="H18" s="31"/>
      <c r="I18" s="31"/>
      <c r="J18" s="31"/>
      <c r="K18" s="31"/>
      <c r="L18" s="31"/>
      <c r="M18" s="31"/>
      <c r="N18" s="31"/>
      <c r="O18" s="31"/>
      <c r="P18" s="31"/>
      <c r="Q18" s="31"/>
      <c r="R18" s="31"/>
      <c r="S18" s="31"/>
      <c r="T18" s="31"/>
      <c r="U18" s="31"/>
      <c r="V18" s="31"/>
      <c r="W18" s="31"/>
      <c r="X18" s="110" t="s">
        <v>474</v>
      </c>
      <c r="Y18" s="117"/>
      <c r="Z18" s="117"/>
      <c r="AA18" s="117"/>
      <c r="AB18" s="118"/>
      <c r="AC18" s="32" t="s">
        <v>57</v>
      </c>
      <c r="AD18" s="31"/>
      <c r="AE18" s="31"/>
      <c r="AF18" s="30"/>
      <c r="AG18" s="31"/>
      <c r="AH18" s="31"/>
      <c r="AI18" s="34"/>
      <c r="AJ18" s="31"/>
      <c r="AK18" s="31"/>
      <c r="AL18" s="31"/>
      <c r="AM18" s="31"/>
      <c r="AN18" s="31"/>
      <c r="AO18" s="31"/>
      <c r="AP18" s="31"/>
      <c r="AQ18" s="31"/>
      <c r="AR18" s="31"/>
      <c r="AS18" s="31"/>
      <c r="AT18" s="31"/>
      <c r="AU18" s="31"/>
      <c r="AV18" s="31"/>
      <c r="AW18" s="31"/>
      <c r="AX18" s="31"/>
      <c r="AY18" s="31"/>
      <c r="AZ18" s="31"/>
      <c r="BA18" s="31"/>
      <c r="BB18" s="31"/>
      <c r="BC18" s="31"/>
      <c r="BD18" s="30"/>
    </row>
    <row r="20" spans="1:56" ht="15" customHeight="1">
      <c r="A20" s="57" t="s">
        <v>48</v>
      </c>
    </row>
    <row r="21" spans="1:56" ht="15" customHeight="1">
      <c r="A21" s="57"/>
      <c r="B21" s="58" t="s">
        <v>662</v>
      </c>
    </row>
    <row r="22" spans="1:56" ht="15" customHeight="1">
      <c r="A22" s="57"/>
      <c r="B22" s="58"/>
      <c r="C22" s="58" t="s">
        <v>629</v>
      </c>
      <c r="E22" s="56" t="str">
        <f>X18&amp;":"&amp;C18&amp;"APIを使用して選択された行のスケジュール項目を取得"</f>
        <v>KKA08010:カーシェア予約スケジュール項目検索APIを使用して選択された行のスケジュール項目を取得</v>
      </c>
    </row>
    <row r="23" spans="1:56" ht="15" customHeight="1">
      <c r="A23" s="57"/>
      <c r="B23" s="58"/>
      <c r="C23" s="58" t="s">
        <v>659</v>
      </c>
      <c r="E23" s="56" t="s">
        <v>580</v>
      </c>
    </row>
    <row r="24" spans="1:56" ht="15" customHeight="1">
      <c r="A24" s="57"/>
      <c r="B24" s="58"/>
      <c r="E24" s="56" t="s">
        <v>525</v>
      </c>
      <c r="F24" s="56" t="s">
        <v>395</v>
      </c>
    </row>
    <row r="25" spans="1:56" ht="15" customHeight="1">
      <c r="A25" s="57"/>
      <c r="B25" s="58"/>
    </row>
    <row r="26" spans="1:56" ht="15" customHeight="1">
      <c r="A26" s="57"/>
      <c r="B26" s="58"/>
      <c r="C26" s="58" t="s">
        <v>323</v>
      </c>
      <c r="E26" s="56" t="s">
        <v>581</v>
      </c>
    </row>
    <row r="27" spans="1:56" ht="15" customHeight="1">
      <c r="A27" s="57"/>
      <c r="C27" s="11"/>
    </row>
    <row r="28" spans="1:56" ht="15" customHeight="1">
      <c r="A28" s="57"/>
      <c r="B28" s="56" t="s">
        <v>306</v>
      </c>
      <c r="C28" s="12"/>
    </row>
    <row r="29" spans="1:56" ht="15" customHeight="1">
      <c r="A29" s="57"/>
      <c r="C29" s="11" t="s">
        <v>649</v>
      </c>
      <c r="E29" s="35" t="s">
        <v>526</v>
      </c>
      <c r="F29" s="35"/>
    </row>
    <row r="31" spans="1:56" ht="15" customHeight="1">
      <c r="C31" s="11" t="s">
        <v>247</v>
      </c>
      <c r="E31" s="56" t="s">
        <v>310</v>
      </c>
    </row>
    <row r="32" spans="1:56" ht="15" customHeight="1">
      <c r="E32" s="56" t="s">
        <v>261</v>
      </c>
      <c r="F32" s="56" t="s">
        <v>301</v>
      </c>
      <c r="K32" s="56" t="s">
        <v>636</v>
      </c>
      <c r="L32" s="56" t="s">
        <v>315</v>
      </c>
    </row>
    <row r="33" spans="5:12" ht="15" customHeight="1">
      <c r="E33" s="56" t="s">
        <v>261</v>
      </c>
      <c r="F33" s="56" t="s">
        <v>302</v>
      </c>
      <c r="K33" s="56" t="s">
        <v>636</v>
      </c>
      <c r="L33" s="56" t="s">
        <v>315</v>
      </c>
    </row>
  </sheetData>
  <mergeCells count="12">
    <mergeCell ref="A6:G6"/>
    <mergeCell ref="H6:AH6"/>
    <mergeCell ref="K9:L9"/>
    <mergeCell ref="M9:N9"/>
    <mergeCell ref="X18:AB18"/>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Sheet2!$A$1:$A$52</xm:f>
          </x14:formula1>
          <xm:sqref>X18:AB18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A1:BD32"/>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スケジュールセルドラッグ</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314</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6">
        <v>1</v>
      </c>
      <c r="B10" s="47"/>
      <c r="C10" s="48" t="s">
        <v>654</v>
      </c>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50" t="s">
        <v>57</v>
      </c>
      <c r="AD10" s="49"/>
      <c r="AE10" s="49"/>
      <c r="AF10" s="47"/>
      <c r="AG10" s="51" t="s">
        <v>304</v>
      </c>
      <c r="AH10" s="52"/>
      <c r="AI10" s="53"/>
      <c r="AJ10" s="52"/>
      <c r="AK10" s="52"/>
      <c r="AL10" s="52"/>
      <c r="AM10" s="52"/>
      <c r="AN10" s="52"/>
      <c r="AO10" s="52"/>
      <c r="AP10" s="52"/>
      <c r="AQ10" s="52"/>
      <c r="AR10" s="52"/>
      <c r="AS10" s="52"/>
      <c r="AT10" s="52"/>
      <c r="AU10" s="52"/>
      <c r="AV10" s="52"/>
      <c r="AW10" s="49"/>
      <c r="AX10" s="49"/>
      <c r="AY10" s="49"/>
      <c r="AZ10" s="49"/>
      <c r="BA10" s="49"/>
      <c r="BB10" s="49"/>
      <c r="BC10" s="49"/>
      <c r="BD10" s="47"/>
    </row>
    <row r="11" spans="1:56" ht="15" customHeight="1">
      <c r="A11" s="46">
        <f t="shared" ref="A11:A12" si="0">A10+1</f>
        <v>2</v>
      </c>
      <c r="B11" s="47"/>
      <c r="C11" s="48" t="s">
        <v>655</v>
      </c>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54" t="s">
        <v>653</v>
      </c>
      <c r="AD11" s="49"/>
      <c r="AE11" s="49"/>
      <c r="AF11" s="47"/>
      <c r="AG11" s="51"/>
      <c r="AH11" s="52"/>
      <c r="AI11" s="53"/>
      <c r="AJ11" s="52"/>
      <c r="AK11" s="52"/>
      <c r="AL11" s="52"/>
      <c r="AM11" s="52"/>
      <c r="AN11" s="52"/>
      <c r="AO11" s="52"/>
      <c r="AP11" s="52"/>
      <c r="AQ11" s="52"/>
      <c r="AR11" s="52"/>
      <c r="AS11" s="52"/>
      <c r="AT11" s="52"/>
      <c r="AU11" s="52"/>
      <c r="AV11" s="52"/>
      <c r="AW11" s="49"/>
      <c r="AX11" s="49"/>
      <c r="AY11" s="49"/>
      <c r="AZ11" s="49"/>
      <c r="BA11" s="49"/>
      <c r="BB11" s="49"/>
      <c r="BC11" s="49"/>
      <c r="BD11" s="47"/>
    </row>
    <row r="12" spans="1:56" ht="15" customHeight="1">
      <c r="A12" s="16">
        <f t="shared" si="0"/>
        <v>3</v>
      </c>
      <c r="B12" s="17"/>
      <c r="C12" s="18" t="s">
        <v>656</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54" t="s">
        <v>247</v>
      </c>
      <c r="AD12" s="19"/>
      <c r="AE12" s="19"/>
      <c r="AF12" s="17"/>
      <c r="AG12" s="24" t="s">
        <v>303</v>
      </c>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20">
        <f>A12+1</f>
        <v>4</v>
      </c>
      <c r="B13" s="21"/>
      <c r="C13" s="22" t="s">
        <v>302</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0" t="s">
        <v>247</v>
      </c>
      <c r="AD13" s="23"/>
      <c r="AE13" s="23"/>
      <c r="AF13" s="21"/>
      <c r="AG13" s="36" t="s">
        <v>303</v>
      </c>
      <c r="AH13" s="27"/>
      <c r="AI13" s="28"/>
      <c r="AJ13" s="27"/>
      <c r="AK13" s="27"/>
      <c r="AL13" s="27"/>
      <c r="AM13" s="27"/>
      <c r="AN13" s="27"/>
      <c r="AO13" s="27"/>
      <c r="AP13" s="27"/>
      <c r="AQ13" s="27"/>
      <c r="AR13" s="27"/>
      <c r="AS13" s="27"/>
      <c r="AT13" s="27"/>
      <c r="AU13" s="27"/>
      <c r="AV13" s="27"/>
      <c r="AW13" s="23"/>
      <c r="AX13" s="23"/>
      <c r="AY13" s="23"/>
      <c r="AZ13" s="23"/>
      <c r="BA13" s="23"/>
      <c r="BB13" s="23"/>
      <c r="BC13" s="23"/>
      <c r="BD13" s="21"/>
    </row>
    <row r="14" spans="1:5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13"/>
      <c r="AJ14" s="3"/>
      <c r="AK14" s="3"/>
      <c r="AL14" s="3"/>
      <c r="AM14" s="3"/>
      <c r="AN14" s="3"/>
      <c r="AO14" s="3"/>
      <c r="AP14" s="3"/>
      <c r="AQ14" s="3"/>
      <c r="AR14" s="3"/>
      <c r="AS14" s="3"/>
      <c r="AT14" s="3"/>
      <c r="AU14" s="3"/>
      <c r="AV14" s="3"/>
      <c r="AW14" s="3"/>
      <c r="AX14" s="3"/>
      <c r="AY14" s="3"/>
      <c r="AZ14" s="3"/>
      <c r="BA14" s="3"/>
      <c r="BB14" s="3"/>
      <c r="BC14" s="3"/>
      <c r="BD14" s="3"/>
    </row>
    <row r="15" spans="1:56" ht="15" customHeight="1">
      <c r="A15" s="57" t="s">
        <v>233</v>
      </c>
      <c r="AI15" s="12"/>
    </row>
    <row r="16" spans="1:56" ht="15" customHeight="1">
      <c r="A16" s="8" t="s">
        <v>657</v>
      </c>
      <c r="B16" s="9"/>
      <c r="C16" s="8" t="s">
        <v>54</v>
      </c>
      <c r="D16" s="10"/>
      <c r="E16" s="10"/>
      <c r="F16" s="10"/>
      <c r="G16" s="10"/>
      <c r="H16" s="10"/>
      <c r="I16" s="10"/>
      <c r="J16" s="10"/>
      <c r="K16" s="10"/>
      <c r="L16" s="10"/>
      <c r="M16" s="10"/>
      <c r="N16" s="10"/>
      <c r="O16" s="10"/>
      <c r="P16" s="10"/>
      <c r="Q16" s="10"/>
      <c r="R16" s="10"/>
      <c r="S16" s="10"/>
      <c r="T16" s="10"/>
      <c r="U16" s="10"/>
      <c r="V16" s="10"/>
      <c r="W16" s="10"/>
      <c r="X16" s="8" t="s">
        <v>58</v>
      </c>
      <c r="Y16" s="10"/>
      <c r="Z16" s="10"/>
      <c r="AA16" s="10"/>
      <c r="AB16" s="9"/>
      <c r="AC16" s="14" t="s">
        <v>53</v>
      </c>
      <c r="AD16" s="10"/>
      <c r="AE16" s="10"/>
      <c r="AF16" s="9"/>
      <c r="AG16" s="10" t="s">
        <v>47</v>
      </c>
      <c r="AH16" s="10"/>
      <c r="AI16" s="33"/>
      <c r="AJ16" s="10"/>
      <c r="AK16" s="10"/>
      <c r="AL16" s="10"/>
      <c r="AM16" s="10"/>
      <c r="AN16" s="10"/>
      <c r="AO16" s="10"/>
      <c r="AP16" s="10"/>
      <c r="AQ16" s="10"/>
      <c r="AR16" s="10"/>
      <c r="AS16" s="10"/>
      <c r="AT16" s="10"/>
      <c r="AU16" s="10"/>
      <c r="AV16" s="10"/>
      <c r="AW16" s="10"/>
      <c r="AX16" s="10"/>
      <c r="AY16" s="10"/>
      <c r="AZ16" s="10"/>
      <c r="BA16" s="10"/>
      <c r="BB16" s="10"/>
      <c r="BC16" s="10"/>
      <c r="BD16" s="9"/>
    </row>
    <row r="17" spans="1:56" ht="15" customHeight="1">
      <c r="A17" s="29">
        <v>1</v>
      </c>
      <c r="B17" s="30"/>
      <c r="C17" s="29" t="str">
        <f>VLOOKUP(X17,Sheet2!$A:$C,3,FALSE)</f>
        <v>カーシェア予約スケジュール項目検索</v>
      </c>
      <c r="D17" s="31"/>
      <c r="E17" s="31"/>
      <c r="F17" s="31"/>
      <c r="G17" s="31"/>
      <c r="H17" s="31"/>
      <c r="I17" s="31"/>
      <c r="J17" s="31"/>
      <c r="K17" s="31"/>
      <c r="L17" s="31"/>
      <c r="M17" s="31"/>
      <c r="N17" s="31"/>
      <c r="O17" s="31"/>
      <c r="P17" s="31"/>
      <c r="Q17" s="31"/>
      <c r="R17" s="31"/>
      <c r="S17" s="31"/>
      <c r="T17" s="31"/>
      <c r="U17" s="31"/>
      <c r="V17" s="31"/>
      <c r="W17" s="31"/>
      <c r="X17" s="110" t="s">
        <v>474</v>
      </c>
      <c r="Y17" s="117"/>
      <c r="Z17" s="117"/>
      <c r="AA17" s="117"/>
      <c r="AB17" s="118"/>
      <c r="AC17" s="32" t="s">
        <v>57</v>
      </c>
      <c r="AD17" s="31"/>
      <c r="AE17" s="31"/>
      <c r="AF17" s="30"/>
      <c r="AG17" s="31"/>
      <c r="AH17" s="31"/>
      <c r="AI17" s="34"/>
      <c r="AJ17" s="31"/>
      <c r="AK17" s="31"/>
      <c r="AL17" s="31"/>
      <c r="AM17" s="31"/>
      <c r="AN17" s="31"/>
      <c r="AO17" s="31"/>
      <c r="AP17" s="31"/>
      <c r="AQ17" s="31"/>
      <c r="AR17" s="31"/>
      <c r="AS17" s="31"/>
      <c r="AT17" s="31"/>
      <c r="AU17" s="31"/>
      <c r="AV17" s="31"/>
      <c r="AW17" s="31"/>
      <c r="AX17" s="31"/>
      <c r="AY17" s="31"/>
      <c r="AZ17" s="31"/>
      <c r="BA17" s="31"/>
      <c r="BB17" s="31"/>
      <c r="BC17" s="31"/>
      <c r="BD17" s="30"/>
    </row>
    <row r="19" spans="1:56" ht="15" customHeight="1">
      <c r="A19" s="57" t="s">
        <v>48</v>
      </c>
    </row>
    <row r="20" spans="1:56" ht="15" customHeight="1">
      <c r="A20" s="57"/>
      <c r="B20" s="58" t="s">
        <v>658</v>
      </c>
    </row>
    <row r="21" spans="1:56" ht="15" customHeight="1">
      <c r="A21" s="57"/>
      <c r="B21" s="58"/>
      <c r="C21" s="58" t="s">
        <v>629</v>
      </c>
      <c r="E21" s="56" t="str">
        <f>X17&amp;":"&amp;C17&amp;"APIを使用して選択された行のスケジュール項目を取得"</f>
        <v>KKA08010:カーシェア予約スケジュール項目検索APIを使用して選択された行のスケジュール項目を取得</v>
      </c>
    </row>
    <row r="22" spans="1:56" ht="15" customHeight="1">
      <c r="A22" s="57"/>
      <c r="B22" s="58"/>
      <c r="C22" s="58" t="s">
        <v>659</v>
      </c>
      <c r="E22" s="56" t="s">
        <v>580</v>
      </c>
    </row>
    <row r="23" spans="1:56" ht="15" customHeight="1">
      <c r="A23" s="57"/>
      <c r="B23" s="58"/>
      <c r="E23" s="56" t="s">
        <v>525</v>
      </c>
      <c r="F23" s="56" t="s">
        <v>395</v>
      </c>
    </row>
    <row r="24" spans="1:56" ht="15" customHeight="1">
      <c r="A24" s="57"/>
      <c r="B24" s="58"/>
    </row>
    <row r="25" spans="1:56" ht="15" customHeight="1">
      <c r="A25" s="57"/>
      <c r="C25" s="58" t="s">
        <v>323</v>
      </c>
      <c r="E25" s="35" t="s">
        <v>305</v>
      </c>
      <c r="F25" s="35"/>
    </row>
    <row r="26" spans="1:56" ht="15" customHeight="1">
      <c r="A26" s="57"/>
      <c r="C26" s="11"/>
    </row>
    <row r="27" spans="1:56" ht="15" customHeight="1">
      <c r="A27" s="57"/>
      <c r="B27" s="56" t="s">
        <v>306</v>
      </c>
      <c r="C27" s="12"/>
    </row>
    <row r="28" spans="1:56" ht="15" customHeight="1">
      <c r="A28" s="57"/>
      <c r="C28" s="11" t="s">
        <v>649</v>
      </c>
      <c r="E28" s="35" t="s">
        <v>526</v>
      </c>
      <c r="F28" s="35"/>
    </row>
    <row r="30" spans="1:56" ht="15" customHeight="1">
      <c r="C30" s="11" t="s">
        <v>247</v>
      </c>
      <c r="E30" s="56" t="s">
        <v>310</v>
      </c>
    </row>
    <row r="31" spans="1:56" ht="15" customHeight="1">
      <c r="E31" s="56" t="s">
        <v>261</v>
      </c>
      <c r="F31" s="56" t="s">
        <v>301</v>
      </c>
      <c r="K31" s="56" t="s">
        <v>636</v>
      </c>
      <c r="L31" s="56" t="s">
        <v>311</v>
      </c>
    </row>
    <row r="32" spans="1:56" ht="15" customHeight="1">
      <c r="E32" s="56" t="s">
        <v>261</v>
      </c>
      <c r="F32" s="56" t="s">
        <v>302</v>
      </c>
      <c r="K32" s="56" t="s">
        <v>636</v>
      </c>
      <c r="L32" s="56" t="s">
        <v>312</v>
      </c>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Sheet2!$A$1:$A$52</xm:f>
          </x14:formula1>
          <xm:sqref>X17:AB17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A1:BD22"/>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299</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300</v>
      </c>
    </row>
    <row r="18" spans="1:6" ht="15" customHeight="1">
      <c r="A18" s="57"/>
      <c r="C18" s="11" t="s">
        <v>629</v>
      </c>
      <c r="E18" s="56" t="s">
        <v>527</v>
      </c>
      <c r="F18" s="35"/>
    </row>
    <row r="19" spans="1:6" ht="15" customHeight="1">
      <c r="A19" s="57"/>
      <c r="C19" s="12"/>
      <c r="E19" s="56" t="s">
        <v>630</v>
      </c>
      <c r="F19" s="56" t="s">
        <v>444</v>
      </c>
    </row>
    <row r="20" spans="1:6" ht="15" customHeight="1">
      <c r="A20" s="57"/>
      <c r="C20" s="12"/>
    </row>
    <row r="21" spans="1:6" ht="15" customHeight="1">
      <c r="A21" s="57"/>
    </row>
    <row r="22" spans="1:6" ht="15" customHeight="1">
      <c r="B22" s="58"/>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Sheet2!$A$1:$A$52</xm:f>
          </x14:formula1>
          <xm:sqref>X14:AB14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A1:BD36"/>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スケジュール左ハンドル</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265</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253</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50">
        <v>1</v>
      </c>
      <c r="B14" s="59"/>
      <c r="C14" s="50" t="str">
        <f>VLOOKUP(X14,Sheet2!$A:$C,3,FALSE)</f>
        <v>カーシェア予約スケジュール検索</v>
      </c>
      <c r="D14" s="60"/>
      <c r="E14" s="60"/>
      <c r="F14" s="60"/>
      <c r="G14" s="60"/>
      <c r="H14" s="60"/>
      <c r="I14" s="60"/>
      <c r="J14" s="60"/>
      <c r="K14" s="60"/>
      <c r="L14" s="60"/>
      <c r="M14" s="60"/>
      <c r="N14" s="60"/>
      <c r="O14" s="60"/>
      <c r="P14" s="60"/>
      <c r="Q14" s="60"/>
      <c r="R14" s="60"/>
      <c r="S14" s="60"/>
      <c r="T14" s="60"/>
      <c r="U14" s="60"/>
      <c r="V14" s="60"/>
      <c r="W14" s="60"/>
      <c r="X14" s="147" t="s">
        <v>185</v>
      </c>
      <c r="Y14" s="148"/>
      <c r="Z14" s="148"/>
      <c r="AA14" s="148"/>
      <c r="AB14" s="149"/>
      <c r="AC14" s="61" t="s">
        <v>286</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6">
        <f>A14+1</f>
        <v>2</v>
      </c>
      <c r="B15" s="17"/>
      <c r="C15" s="16" t="str">
        <f>VLOOKUP(X15,Sheet2!$A:$C,3,FALSE)</f>
        <v>カーシェア予約スケジュール項目検索</v>
      </c>
      <c r="D15" s="19"/>
      <c r="E15" s="19"/>
      <c r="F15" s="19"/>
      <c r="G15" s="19"/>
      <c r="H15" s="19"/>
      <c r="I15" s="19"/>
      <c r="J15" s="19"/>
      <c r="K15" s="19"/>
      <c r="L15" s="19"/>
      <c r="M15" s="19"/>
      <c r="N15" s="19"/>
      <c r="O15" s="19"/>
      <c r="P15" s="19"/>
      <c r="Q15" s="19"/>
      <c r="R15" s="19"/>
      <c r="S15" s="19"/>
      <c r="T15" s="19"/>
      <c r="U15" s="19"/>
      <c r="V15" s="19"/>
      <c r="W15" s="19"/>
      <c r="X15" s="103" t="s">
        <v>632</v>
      </c>
      <c r="Y15" s="104"/>
      <c r="Z15" s="104"/>
      <c r="AA15" s="104"/>
      <c r="AB15" s="105"/>
      <c r="AC15" s="18" t="s">
        <v>633</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カーシェア予約スケジュール更新</v>
      </c>
      <c r="D16" s="23"/>
      <c r="E16" s="23"/>
      <c r="F16" s="23"/>
      <c r="G16" s="23"/>
      <c r="H16" s="23"/>
      <c r="I16" s="23"/>
      <c r="J16" s="23"/>
      <c r="K16" s="23"/>
      <c r="L16" s="23"/>
      <c r="M16" s="23"/>
      <c r="N16" s="23"/>
      <c r="O16" s="23"/>
      <c r="P16" s="23"/>
      <c r="Q16" s="23"/>
      <c r="R16" s="23"/>
      <c r="S16" s="23"/>
      <c r="T16" s="23"/>
      <c r="U16" s="23"/>
      <c r="V16" s="23"/>
      <c r="W16" s="23"/>
      <c r="X16" s="106" t="s">
        <v>189</v>
      </c>
      <c r="Y16" s="107"/>
      <c r="Z16" s="107"/>
      <c r="AA16" s="107"/>
      <c r="AB16" s="108"/>
      <c r="AC16" s="22" t="s">
        <v>634</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8" spans="1:6" ht="15" customHeight="1">
      <c r="A18" s="57" t="s">
        <v>48</v>
      </c>
    </row>
    <row r="19" spans="1:6" ht="15" customHeight="1">
      <c r="A19" s="57"/>
      <c r="B19" s="58" t="s">
        <v>266</v>
      </c>
    </row>
    <row r="20" spans="1:6" ht="15" customHeight="1">
      <c r="A20" s="57"/>
      <c r="C20" s="11" t="s">
        <v>629</v>
      </c>
      <c r="E20" s="35" t="s">
        <v>264</v>
      </c>
      <c r="F20" s="35"/>
    </row>
    <row r="21" spans="1:6" ht="15" customHeight="1">
      <c r="A21" s="57"/>
      <c r="C21" s="12"/>
    </row>
    <row r="22" spans="1:6" ht="15" customHeight="1">
      <c r="A22" s="57"/>
      <c r="B22" s="56" t="s">
        <v>652</v>
      </c>
      <c r="C22" s="12"/>
    </row>
    <row r="23" spans="1:6" ht="15" customHeight="1">
      <c r="A23" s="57"/>
      <c r="C23" s="58" t="s">
        <v>653</v>
      </c>
      <c r="E23" s="56" t="str">
        <f>X14&amp;":"&amp;C14&amp;"APIを使用して選択しているスケジュールを取得"</f>
        <v>KKA08050:カーシェア予約スケジュール検索APIを使用して選択しているスケジュールを取得</v>
      </c>
    </row>
    <row r="24" spans="1:6" ht="15" customHeight="1">
      <c r="A24" s="57"/>
      <c r="C24" s="58" t="s">
        <v>247</v>
      </c>
      <c r="E24" s="56" t="s">
        <v>394</v>
      </c>
    </row>
    <row r="25" spans="1:6" ht="15" customHeight="1">
      <c r="A25" s="57"/>
      <c r="C25" s="58"/>
      <c r="E25" s="56" t="s">
        <v>636</v>
      </c>
      <c r="F25" s="56" t="s">
        <v>395</v>
      </c>
    </row>
    <row r="26" spans="1:6" ht="15" customHeight="1">
      <c r="A26" s="57"/>
      <c r="C26" s="58"/>
    </row>
    <row r="27" spans="1:6" ht="15" customHeight="1">
      <c r="A27" s="57"/>
      <c r="C27" s="58" t="s">
        <v>329</v>
      </c>
      <c r="E27" s="56" t="str">
        <f>X15&amp;":"&amp;C15&amp;"APIを使用して貼り付けした行のスケジュール項目を取得"</f>
        <v>KKA08010:カーシェア予約スケジュール項目検索APIを使用して貼り付けした行のスケジュール項目を取得</v>
      </c>
    </row>
    <row r="28" spans="1:6" ht="15" customHeight="1">
      <c r="A28" s="57"/>
      <c r="C28" s="58" t="s">
        <v>390</v>
      </c>
      <c r="E28" s="56" t="s">
        <v>521</v>
      </c>
    </row>
    <row r="29" spans="1:6" ht="15" customHeight="1">
      <c r="A29" s="57"/>
      <c r="C29" s="58"/>
      <c r="E29" s="56" t="s">
        <v>639</v>
      </c>
      <c r="F29" s="56" t="s">
        <v>522</v>
      </c>
    </row>
    <row r="30" spans="1:6" ht="15" customHeight="1">
      <c r="A30" s="57"/>
      <c r="C30" s="58"/>
      <c r="F30" s="56" t="s">
        <v>523</v>
      </c>
    </row>
    <row r="31" spans="1:6" ht="15" customHeight="1">
      <c r="A31" s="57"/>
      <c r="C31" s="58"/>
    </row>
    <row r="32" spans="1:6" ht="15" customHeight="1">
      <c r="B32" s="56" t="s">
        <v>389</v>
      </c>
    </row>
    <row r="33" spans="2:5" ht="15" customHeight="1">
      <c r="C33" s="56" t="s">
        <v>287</v>
      </c>
      <c r="E33" s="56" t="str">
        <f>X16&amp;":"&amp;C16&amp;"APIを使用してスケジュールを更新"</f>
        <v>KKA08070:カーシェア予約スケジュール更新APIを使用してスケジュールを更新</v>
      </c>
    </row>
    <row r="35" spans="2:5" ht="15" customHeight="1">
      <c r="B35" s="56" t="s">
        <v>392</v>
      </c>
    </row>
    <row r="36" spans="2:5" ht="15" customHeight="1">
      <c r="C36" s="58" t="s">
        <v>640</v>
      </c>
      <c r="E36" s="56" t="s">
        <v>393</v>
      </c>
    </row>
  </sheetData>
  <mergeCells count="14">
    <mergeCell ref="X16:AB16"/>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Sheet2!$A$1:$A$138</xm:f>
          </x14:formula1>
          <xm:sqref>X14:AB16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A1:BD36"/>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スケジュール右ハンドル</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262</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253</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50">
        <v>1</v>
      </c>
      <c r="B14" s="59"/>
      <c r="C14" s="50" t="str">
        <f>VLOOKUP(X14,Sheet2!$A:$C,3,FALSE)</f>
        <v>カーシェア予約スケジュール検索</v>
      </c>
      <c r="D14" s="60"/>
      <c r="E14" s="60"/>
      <c r="F14" s="60"/>
      <c r="G14" s="60"/>
      <c r="H14" s="60"/>
      <c r="I14" s="60"/>
      <c r="J14" s="60"/>
      <c r="K14" s="60"/>
      <c r="L14" s="60"/>
      <c r="M14" s="60"/>
      <c r="N14" s="60"/>
      <c r="O14" s="60"/>
      <c r="P14" s="60"/>
      <c r="Q14" s="60"/>
      <c r="R14" s="60"/>
      <c r="S14" s="60"/>
      <c r="T14" s="60"/>
      <c r="U14" s="60"/>
      <c r="V14" s="60"/>
      <c r="W14" s="60"/>
      <c r="X14" s="147" t="s">
        <v>185</v>
      </c>
      <c r="Y14" s="148"/>
      <c r="Z14" s="148"/>
      <c r="AA14" s="148"/>
      <c r="AB14" s="149"/>
      <c r="AC14" s="61" t="s">
        <v>286</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6">
        <f>A14+1</f>
        <v>2</v>
      </c>
      <c r="B15" s="17"/>
      <c r="C15" s="16" t="str">
        <f>VLOOKUP(X15,Sheet2!$A:$C,3,FALSE)</f>
        <v>カーシェア予約スケジュール項目検索</v>
      </c>
      <c r="D15" s="19"/>
      <c r="E15" s="19"/>
      <c r="F15" s="19"/>
      <c r="G15" s="19"/>
      <c r="H15" s="19"/>
      <c r="I15" s="19"/>
      <c r="J15" s="19"/>
      <c r="K15" s="19"/>
      <c r="L15" s="19"/>
      <c r="M15" s="19"/>
      <c r="N15" s="19"/>
      <c r="O15" s="19"/>
      <c r="P15" s="19"/>
      <c r="Q15" s="19"/>
      <c r="R15" s="19"/>
      <c r="S15" s="19"/>
      <c r="T15" s="19"/>
      <c r="U15" s="19"/>
      <c r="V15" s="19"/>
      <c r="W15" s="19"/>
      <c r="X15" s="103" t="s">
        <v>632</v>
      </c>
      <c r="Y15" s="104"/>
      <c r="Z15" s="104"/>
      <c r="AA15" s="104"/>
      <c r="AB15" s="105"/>
      <c r="AC15" s="18" t="s">
        <v>633</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カーシェア予約スケジュール更新</v>
      </c>
      <c r="D16" s="23"/>
      <c r="E16" s="23"/>
      <c r="F16" s="23"/>
      <c r="G16" s="23"/>
      <c r="H16" s="23"/>
      <c r="I16" s="23"/>
      <c r="J16" s="23"/>
      <c r="K16" s="23"/>
      <c r="L16" s="23"/>
      <c r="M16" s="23"/>
      <c r="N16" s="23"/>
      <c r="O16" s="23"/>
      <c r="P16" s="23"/>
      <c r="Q16" s="23"/>
      <c r="R16" s="23"/>
      <c r="S16" s="23"/>
      <c r="T16" s="23"/>
      <c r="U16" s="23"/>
      <c r="V16" s="23"/>
      <c r="W16" s="23"/>
      <c r="X16" s="106" t="s">
        <v>189</v>
      </c>
      <c r="Y16" s="107"/>
      <c r="Z16" s="107"/>
      <c r="AA16" s="107"/>
      <c r="AB16" s="108"/>
      <c r="AC16" s="22" t="s">
        <v>634</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8" spans="1:6" ht="15" customHeight="1">
      <c r="A18" s="57" t="s">
        <v>48</v>
      </c>
    </row>
    <row r="19" spans="1:6" ht="15" customHeight="1">
      <c r="A19" s="57"/>
      <c r="B19" s="58" t="s">
        <v>263</v>
      </c>
    </row>
    <row r="20" spans="1:6" ht="15" customHeight="1">
      <c r="A20" s="57"/>
      <c r="C20" s="11" t="s">
        <v>629</v>
      </c>
      <c r="E20" s="35" t="s">
        <v>264</v>
      </c>
      <c r="F20" s="35"/>
    </row>
    <row r="21" spans="1:6" ht="15" customHeight="1">
      <c r="A21" s="57"/>
      <c r="C21" s="12"/>
    </row>
    <row r="22" spans="1:6" ht="15" customHeight="1">
      <c r="A22" s="57"/>
      <c r="B22" s="56" t="s">
        <v>652</v>
      </c>
      <c r="C22" s="12"/>
    </row>
    <row r="23" spans="1:6" ht="15" customHeight="1">
      <c r="A23" s="57"/>
      <c r="C23" s="58" t="s">
        <v>653</v>
      </c>
      <c r="E23" s="56" t="str">
        <f>X14&amp;":"&amp;C14&amp;"APIを使用して選択しているスケジュールを取得"</f>
        <v>KKA08050:カーシェア予約スケジュール検索APIを使用して選択しているスケジュールを取得</v>
      </c>
    </row>
    <row r="24" spans="1:6" ht="15" customHeight="1">
      <c r="A24" s="57"/>
      <c r="C24" s="58" t="s">
        <v>247</v>
      </c>
      <c r="E24" s="56" t="s">
        <v>394</v>
      </c>
    </row>
    <row r="25" spans="1:6" ht="15" customHeight="1">
      <c r="A25" s="57"/>
      <c r="C25" s="58"/>
      <c r="E25" s="56" t="s">
        <v>636</v>
      </c>
      <c r="F25" s="56" t="s">
        <v>395</v>
      </c>
    </row>
    <row r="26" spans="1:6" ht="15" customHeight="1">
      <c r="A26" s="57"/>
      <c r="C26" s="58"/>
    </row>
    <row r="27" spans="1:6" ht="15" customHeight="1">
      <c r="A27" s="57"/>
      <c r="C27" s="58" t="s">
        <v>329</v>
      </c>
      <c r="E27" s="56" t="str">
        <f>X15&amp;":"&amp;C15&amp;"APIを使用して貼り付けした行のスケジュール項目を取得"</f>
        <v>KKA08010:カーシェア予約スケジュール項目検索APIを使用して貼り付けした行のスケジュール項目を取得</v>
      </c>
    </row>
    <row r="28" spans="1:6" ht="15" customHeight="1">
      <c r="A28" s="57"/>
      <c r="C28" s="58" t="s">
        <v>390</v>
      </c>
      <c r="E28" s="56" t="s">
        <v>521</v>
      </c>
    </row>
    <row r="29" spans="1:6" ht="15" customHeight="1">
      <c r="A29" s="57"/>
      <c r="C29" s="58"/>
      <c r="E29" s="56" t="s">
        <v>639</v>
      </c>
      <c r="F29" s="56" t="s">
        <v>522</v>
      </c>
    </row>
    <row r="30" spans="1:6" ht="15" customHeight="1">
      <c r="A30" s="57"/>
      <c r="C30" s="58"/>
      <c r="F30" s="56" t="s">
        <v>523</v>
      </c>
    </row>
    <row r="31" spans="1:6" ht="15" customHeight="1">
      <c r="A31" s="57"/>
      <c r="C31" s="58"/>
    </row>
    <row r="32" spans="1:6" ht="15" customHeight="1">
      <c r="B32" s="56" t="s">
        <v>389</v>
      </c>
    </row>
    <row r="33" spans="2:5" ht="15" customHeight="1">
      <c r="C33" s="56" t="s">
        <v>287</v>
      </c>
      <c r="E33" s="56" t="str">
        <f>X16&amp;":"&amp;C16&amp;"APIを使用してスケジュールを更新"</f>
        <v>KKA08070:カーシェア予約スケジュール更新APIを使用してスケジュールを更新</v>
      </c>
    </row>
    <row r="35" spans="2:5" ht="15" customHeight="1">
      <c r="B35" s="56" t="s">
        <v>392</v>
      </c>
    </row>
    <row r="36" spans="2:5" ht="15" customHeight="1">
      <c r="C36" s="58" t="s">
        <v>640</v>
      </c>
      <c r="E36" s="56" t="s">
        <v>393</v>
      </c>
    </row>
  </sheetData>
  <mergeCells count="14">
    <mergeCell ref="X16:AB16"/>
    <mergeCell ref="A5:G5"/>
    <mergeCell ref="H5:AH5"/>
    <mergeCell ref="A1:BD2"/>
    <mergeCell ref="A4:G4"/>
    <mergeCell ref="H4:Q4"/>
    <mergeCell ref="R4:X4"/>
    <mergeCell ref="Y4:AH4"/>
    <mergeCell ref="A6:G6"/>
    <mergeCell ref="H6:AH6"/>
    <mergeCell ref="K9:L9"/>
    <mergeCell ref="M9:N9"/>
    <mergeCell ref="X14:AB14"/>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Sheet2!$A$1:$A$138</xm:f>
          </x14:formula1>
          <xm:sqref>X14:AB16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dimension ref="A1:BD28"/>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スケジュールダブルクック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260</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2"/>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46</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t="str">
        <f>VLOOKUP(X14,Sheet2!$A:$C,3,FALSE)</f>
        <v>カーシェア予約スケジュール検索</v>
      </c>
      <c r="D14" s="31"/>
      <c r="E14" s="31"/>
      <c r="F14" s="31"/>
      <c r="G14" s="31"/>
      <c r="H14" s="31"/>
      <c r="I14" s="31"/>
      <c r="J14" s="31"/>
      <c r="K14" s="31"/>
      <c r="L14" s="31"/>
      <c r="M14" s="31"/>
      <c r="N14" s="31"/>
      <c r="O14" s="31"/>
      <c r="P14" s="31"/>
      <c r="Q14" s="31"/>
      <c r="R14" s="31"/>
      <c r="S14" s="31"/>
      <c r="T14" s="31"/>
      <c r="U14" s="31"/>
      <c r="V14" s="31"/>
      <c r="W14" s="31"/>
      <c r="X14" s="110" t="s">
        <v>185</v>
      </c>
      <c r="Y14" s="117"/>
      <c r="Z14" s="117"/>
      <c r="AA14" s="117"/>
      <c r="AB14" s="118"/>
      <c r="AC14" s="32" t="s">
        <v>57</v>
      </c>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651</v>
      </c>
    </row>
    <row r="18" spans="1:6" ht="15" customHeight="1">
      <c r="A18" s="57"/>
      <c r="C18" s="11" t="s">
        <v>57</v>
      </c>
      <c r="E18" s="56" t="str">
        <f>X14&amp;":"&amp;C14&amp;"APIを使用して選択されたスケジュールを取得"</f>
        <v>KKA08050:カーシェア予約スケジュール検索APIを使用して選択されたスケジュールを取得</v>
      </c>
    </row>
    <row r="19" spans="1:6" ht="15" customHeight="1">
      <c r="A19" s="57"/>
      <c r="C19" s="11" t="s">
        <v>246</v>
      </c>
      <c r="E19" s="56" t="s">
        <v>412</v>
      </c>
    </row>
    <row r="20" spans="1:6" ht="15" customHeight="1">
      <c r="A20" s="57"/>
      <c r="C20" s="58"/>
      <c r="E20" s="56" t="s">
        <v>636</v>
      </c>
      <c r="F20" s="56" t="s">
        <v>395</v>
      </c>
    </row>
    <row r="21" spans="1:6" ht="15" customHeight="1">
      <c r="A21" s="57"/>
    </row>
    <row r="22" spans="1:6" ht="15" customHeight="1">
      <c r="A22" s="57"/>
      <c r="C22" s="11" t="s">
        <v>323</v>
      </c>
      <c r="E22" s="35" t="s">
        <v>526</v>
      </c>
      <c r="F22" s="35"/>
    </row>
    <row r="23" spans="1:6" ht="15" customHeight="1">
      <c r="A23" s="57"/>
      <c r="B23" s="58"/>
      <c r="F23" s="35"/>
    </row>
    <row r="24" spans="1:6" ht="15" customHeight="1">
      <c r="A24" s="57"/>
      <c r="C24" s="12"/>
    </row>
    <row r="25" spans="1:6" ht="15" customHeight="1">
      <c r="A25" s="57"/>
      <c r="C25" s="12"/>
    </row>
    <row r="26" spans="1:6" ht="15" customHeight="1">
      <c r="A26" s="57"/>
      <c r="C26" s="12"/>
    </row>
    <row r="27" spans="1:6" ht="15" customHeight="1">
      <c r="A27" s="57"/>
    </row>
    <row r="28" spans="1:6" ht="15" customHeight="1">
      <c r="B28" s="58"/>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Sheet2!$A$1:$A$52</xm:f>
          </x14:formula1>
          <xm:sqref>X14:AB14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0"/>
  <dimension ref="A1:BD44"/>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スケジュール移動</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257</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253</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50">
        <v>1</v>
      </c>
      <c r="B14" s="59"/>
      <c r="C14" s="50" t="str">
        <f>VLOOKUP(X14,Sheet2!$A:$C,3,FALSE)</f>
        <v>カーシェア予約スケジュール検索</v>
      </c>
      <c r="D14" s="60"/>
      <c r="E14" s="60"/>
      <c r="F14" s="60"/>
      <c r="G14" s="60"/>
      <c r="H14" s="60"/>
      <c r="I14" s="60"/>
      <c r="J14" s="60"/>
      <c r="K14" s="60"/>
      <c r="L14" s="60"/>
      <c r="M14" s="60"/>
      <c r="N14" s="60"/>
      <c r="O14" s="60"/>
      <c r="P14" s="60"/>
      <c r="Q14" s="60"/>
      <c r="R14" s="60"/>
      <c r="S14" s="60"/>
      <c r="T14" s="60"/>
      <c r="U14" s="60"/>
      <c r="V14" s="60"/>
      <c r="W14" s="60"/>
      <c r="X14" s="147" t="s">
        <v>185</v>
      </c>
      <c r="Y14" s="148"/>
      <c r="Z14" s="148"/>
      <c r="AA14" s="148"/>
      <c r="AB14" s="149"/>
      <c r="AC14" s="61" t="s">
        <v>286</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6">
        <f>A14+1</f>
        <v>2</v>
      </c>
      <c r="B15" s="17"/>
      <c r="C15" s="16" t="str">
        <f>VLOOKUP(X15,Sheet2!$A:$C,3,FALSE)</f>
        <v>カーシェア予約スケジュール項目検索</v>
      </c>
      <c r="D15" s="19"/>
      <c r="E15" s="19"/>
      <c r="F15" s="19"/>
      <c r="G15" s="19"/>
      <c r="H15" s="19"/>
      <c r="I15" s="19"/>
      <c r="J15" s="19"/>
      <c r="K15" s="19"/>
      <c r="L15" s="19"/>
      <c r="M15" s="19"/>
      <c r="N15" s="19"/>
      <c r="O15" s="19"/>
      <c r="P15" s="19"/>
      <c r="Q15" s="19"/>
      <c r="R15" s="19"/>
      <c r="S15" s="19"/>
      <c r="T15" s="19"/>
      <c r="U15" s="19"/>
      <c r="V15" s="19"/>
      <c r="W15" s="19"/>
      <c r="X15" s="103" t="s">
        <v>632</v>
      </c>
      <c r="Y15" s="104"/>
      <c r="Z15" s="104"/>
      <c r="AA15" s="104"/>
      <c r="AB15" s="105"/>
      <c r="AC15" s="18" t="s">
        <v>633</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カーシェア予約スケジュール更新</v>
      </c>
      <c r="D16" s="23"/>
      <c r="E16" s="23"/>
      <c r="F16" s="23"/>
      <c r="G16" s="23"/>
      <c r="H16" s="23"/>
      <c r="I16" s="23"/>
      <c r="J16" s="23"/>
      <c r="K16" s="23"/>
      <c r="L16" s="23"/>
      <c r="M16" s="23"/>
      <c r="N16" s="23"/>
      <c r="O16" s="23"/>
      <c r="P16" s="23"/>
      <c r="Q16" s="23"/>
      <c r="R16" s="23"/>
      <c r="S16" s="23"/>
      <c r="T16" s="23"/>
      <c r="U16" s="23"/>
      <c r="V16" s="23"/>
      <c r="W16" s="23"/>
      <c r="X16" s="106" t="s">
        <v>189</v>
      </c>
      <c r="Y16" s="107"/>
      <c r="Z16" s="107"/>
      <c r="AA16" s="107"/>
      <c r="AB16" s="108"/>
      <c r="AC16" s="22" t="s">
        <v>634</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7" spans="1:56" ht="15" customHeight="1">
      <c r="A17" s="3"/>
      <c r="B17" s="3"/>
      <c r="C17" s="3"/>
      <c r="D17" s="3"/>
      <c r="E17" s="3"/>
      <c r="F17" s="3"/>
      <c r="G17" s="3"/>
      <c r="H17" s="3"/>
      <c r="I17" s="3"/>
      <c r="J17" s="3"/>
      <c r="K17" s="3"/>
      <c r="L17" s="3"/>
      <c r="M17" s="3"/>
      <c r="N17" s="3"/>
      <c r="O17" s="3"/>
      <c r="P17" s="3"/>
      <c r="Q17" s="3"/>
      <c r="R17" s="3"/>
      <c r="S17" s="3"/>
      <c r="T17" s="3"/>
      <c r="U17" s="3"/>
      <c r="V17" s="3"/>
      <c r="W17" s="3"/>
      <c r="X17" s="5"/>
      <c r="Y17" s="5"/>
      <c r="Z17" s="5"/>
      <c r="AA17" s="5"/>
      <c r="AB17" s="5"/>
      <c r="AC17" s="13"/>
      <c r="AD17" s="3"/>
      <c r="AE17" s="3"/>
      <c r="AF17" s="3"/>
      <c r="AG17" s="3"/>
      <c r="AH17" s="3"/>
      <c r="AI17" s="13"/>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57" t="s">
        <v>48</v>
      </c>
    </row>
    <row r="19" spans="1:56" ht="15" customHeight="1">
      <c r="A19" s="57"/>
      <c r="B19" s="58" t="s">
        <v>258</v>
      </c>
    </row>
    <row r="20" spans="1:56" ht="15" customHeight="1">
      <c r="A20" s="57"/>
      <c r="C20" s="11" t="s">
        <v>629</v>
      </c>
      <c r="E20" s="35" t="s">
        <v>259</v>
      </c>
      <c r="F20" s="35"/>
    </row>
    <row r="21" spans="1:56" ht="15" customHeight="1">
      <c r="A21" s="57"/>
      <c r="C21" s="11" t="s">
        <v>246</v>
      </c>
      <c r="E21" s="56" t="s">
        <v>409</v>
      </c>
    </row>
    <row r="22" spans="1:56" ht="15" customHeight="1">
      <c r="A22" s="57"/>
      <c r="C22" s="11"/>
      <c r="E22" s="56" t="s">
        <v>636</v>
      </c>
      <c r="F22" s="56" t="s">
        <v>410</v>
      </c>
    </row>
    <row r="23" spans="1:56" ht="15" customHeight="1">
      <c r="A23" s="57"/>
      <c r="C23" s="11"/>
    </row>
    <row r="24" spans="1:56" ht="15" customHeight="1">
      <c r="A24" s="57"/>
      <c r="C24" s="11" t="s">
        <v>323</v>
      </c>
      <c r="E24" s="56" t="s">
        <v>411</v>
      </c>
    </row>
    <row r="25" spans="1:56" ht="15" customHeight="1">
      <c r="A25" s="57"/>
      <c r="C25" s="12"/>
      <c r="E25" s="56" t="s">
        <v>647</v>
      </c>
      <c r="F25" s="56" t="s">
        <v>388</v>
      </c>
    </row>
    <row r="26" spans="1:56" ht="15" customHeight="1">
      <c r="A26" s="57"/>
    </row>
    <row r="27" spans="1:56" ht="15" customHeight="1">
      <c r="A27" s="57"/>
      <c r="B27" s="56" t="s">
        <v>648</v>
      </c>
      <c r="C27" s="12"/>
    </row>
    <row r="28" spans="1:56" ht="15" customHeight="1">
      <c r="A28" s="57"/>
      <c r="C28" s="58" t="s">
        <v>649</v>
      </c>
      <c r="E28" s="56" t="str">
        <f>X15&amp;":"&amp;C15&amp;"APIを使用して貼り付けした行のスケジュール項目を取得"</f>
        <v>KKA08010:カーシェア予約スケジュール項目検索APIを使用して貼り付けした行のスケジュール項目を取得</v>
      </c>
    </row>
    <row r="29" spans="1:56" ht="15" customHeight="1">
      <c r="A29" s="57"/>
      <c r="C29" s="58" t="s">
        <v>247</v>
      </c>
      <c r="E29" s="56" t="s">
        <v>521</v>
      </c>
    </row>
    <row r="30" spans="1:56" ht="15" customHeight="1">
      <c r="A30" s="57"/>
      <c r="C30" s="58"/>
      <c r="E30" s="56" t="s">
        <v>636</v>
      </c>
      <c r="F30" s="56" t="s">
        <v>522</v>
      </c>
    </row>
    <row r="31" spans="1:56" ht="15" customHeight="1">
      <c r="A31" s="57"/>
      <c r="C31" s="58"/>
      <c r="F31" s="56" t="s">
        <v>523</v>
      </c>
    </row>
    <row r="32" spans="1:56" ht="15" customHeight="1">
      <c r="A32" s="57"/>
      <c r="C32" s="58"/>
    </row>
    <row r="33" spans="1:6" ht="15" customHeight="1">
      <c r="A33" s="57"/>
      <c r="C33" s="58" t="s">
        <v>329</v>
      </c>
      <c r="E33" s="56" t="str">
        <f>X14&amp;":"&amp;C14&amp;"APIを使用して貼り付けした行に開始日時と終了日時が含まれるスケジュールを取得"</f>
        <v>KKA08050:カーシェア予約スケジュール検索APIを使用して貼り付けした行に開始日時と終了日時が含まれるスケジュールを取得</v>
      </c>
    </row>
    <row r="34" spans="1:6" ht="15" customHeight="1">
      <c r="A34" s="57"/>
      <c r="C34" s="58" t="s">
        <v>390</v>
      </c>
      <c r="E34" s="56" t="s">
        <v>391</v>
      </c>
    </row>
    <row r="35" spans="1:6" ht="15" customHeight="1">
      <c r="A35" s="57"/>
      <c r="E35" s="56" t="s">
        <v>639</v>
      </c>
      <c r="F35" s="56" t="s">
        <v>388</v>
      </c>
    </row>
    <row r="36" spans="1:6" ht="15" customHeight="1">
      <c r="A36" s="57"/>
    </row>
    <row r="37" spans="1:6" ht="15" customHeight="1">
      <c r="A37" s="57"/>
      <c r="C37" s="58" t="s">
        <v>418</v>
      </c>
      <c r="E37" s="56" t="s">
        <v>586</v>
      </c>
    </row>
    <row r="38" spans="1:6" ht="15" customHeight="1">
      <c r="A38" s="57"/>
      <c r="C38" s="58"/>
      <c r="E38" s="56" t="s">
        <v>650</v>
      </c>
      <c r="F38" s="56" t="s">
        <v>587</v>
      </c>
    </row>
    <row r="39" spans="1:6" ht="15" customHeight="1">
      <c r="A39" s="57"/>
      <c r="C39" s="58"/>
    </row>
    <row r="40" spans="1:6" ht="15" customHeight="1">
      <c r="B40" s="56" t="s">
        <v>389</v>
      </c>
    </row>
    <row r="41" spans="1:6" ht="15" customHeight="1">
      <c r="C41" s="56" t="s">
        <v>287</v>
      </c>
      <c r="E41" s="56" t="str">
        <f>X16&amp;":"&amp;C16&amp;"APIを使用してスケジュールを更新"</f>
        <v>KKA08070:カーシェア予約スケジュール更新APIを使用してスケジュールを更新</v>
      </c>
    </row>
    <row r="43" spans="1:6" ht="15" customHeight="1">
      <c r="B43" s="56" t="s">
        <v>392</v>
      </c>
    </row>
    <row r="44" spans="1:6" ht="15" customHeight="1">
      <c r="C44" s="58" t="s">
        <v>640</v>
      </c>
      <c r="E44" s="56" t="s">
        <v>393</v>
      </c>
    </row>
  </sheetData>
  <mergeCells count="14">
    <mergeCell ref="A5:G5"/>
    <mergeCell ref="H5:AH5"/>
    <mergeCell ref="A1:BD2"/>
    <mergeCell ref="A4:G4"/>
    <mergeCell ref="H4:Q4"/>
    <mergeCell ref="R4:X4"/>
    <mergeCell ref="Y4:AH4"/>
    <mergeCell ref="X16:AB16"/>
    <mergeCell ref="X15:AB15"/>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900-000000000000}">
          <x14:formula1>
            <xm:f>Sheet2!$A$1:$A$52</xm:f>
          </x14:formula1>
          <xm:sqref>X17:AB17</xm:sqref>
        </x14:dataValidation>
        <x14:dataValidation type="list" allowBlank="1" showInputMessage="1" showErrorMessage="1" xr:uid="{00000000-0002-0000-1900-000001000000}">
          <x14:formula1>
            <xm:f>Sheet2!$A$1:$A$138</xm:f>
          </x14:formula1>
          <xm:sqref>X14:AB16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1"/>
  <dimension ref="A1:BD32"/>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スケジュールマウスオーバー</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7" ht="15" customHeight="1">
      <c r="A17" s="57"/>
      <c r="B17" s="56" t="s">
        <v>403</v>
      </c>
    </row>
    <row r="18" spans="1:7" ht="15" customHeight="1">
      <c r="A18" s="57"/>
      <c r="C18" s="58" t="s">
        <v>629</v>
      </c>
      <c r="E18" s="56" t="s">
        <v>406</v>
      </c>
    </row>
    <row r="19" spans="1:7" ht="15" customHeight="1">
      <c r="A19" s="57"/>
      <c r="E19" s="7" t="s">
        <v>644</v>
      </c>
      <c r="F19" s="56" t="s">
        <v>407</v>
      </c>
    </row>
    <row r="20" spans="1:7" ht="15" customHeight="1">
      <c r="A20" s="57"/>
      <c r="C20" s="58"/>
      <c r="F20" s="56" t="s">
        <v>645</v>
      </c>
    </row>
    <row r="21" spans="1:7" ht="15" customHeight="1">
      <c r="A21" s="57"/>
      <c r="C21" s="58"/>
      <c r="F21" s="56" t="s">
        <v>646</v>
      </c>
    </row>
    <row r="22" spans="1:7" ht="15" customHeight="1">
      <c r="A22" s="57"/>
      <c r="F22" s="56" t="s">
        <v>630</v>
      </c>
      <c r="G22" s="56" t="s">
        <v>408</v>
      </c>
    </row>
    <row r="23" spans="1:7" ht="15" customHeight="1">
      <c r="A23" s="57"/>
      <c r="C23" s="12"/>
    </row>
    <row r="24" spans="1:7" ht="15" customHeight="1">
      <c r="A24" s="57"/>
      <c r="C24" s="58"/>
    </row>
    <row r="25" spans="1:7" ht="15" customHeight="1">
      <c r="A25" s="57"/>
      <c r="C25" s="58"/>
    </row>
    <row r="26" spans="1:7" ht="15" customHeight="1">
      <c r="A26" s="57"/>
      <c r="C26" s="58"/>
    </row>
    <row r="27" spans="1:7" ht="15" customHeight="1">
      <c r="A27" s="57"/>
      <c r="C27" s="58"/>
    </row>
    <row r="32" spans="1:7" ht="15" customHeight="1">
      <c r="C32"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Sheet2!$A$1:$A$52</xm:f>
          </x14:formula1>
          <xm:sqref>X14:AB14</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2"/>
  <dimension ref="A1:BD32"/>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スケジュール右クリック</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6" t="s">
        <v>403</v>
      </c>
    </row>
    <row r="18" spans="1:6" ht="15" customHeight="1">
      <c r="A18" s="57"/>
      <c r="C18" s="58" t="s">
        <v>629</v>
      </c>
      <c r="E18" s="56" t="s">
        <v>404</v>
      </c>
    </row>
    <row r="19" spans="1:6" ht="15" customHeight="1">
      <c r="A19" s="57"/>
      <c r="E19" s="7" t="s">
        <v>644</v>
      </c>
      <c r="F19" s="56" t="s">
        <v>405</v>
      </c>
    </row>
    <row r="20" spans="1:6" ht="15" customHeight="1">
      <c r="A20" s="57"/>
      <c r="C20" s="58"/>
    </row>
    <row r="21" spans="1:6" ht="15" customHeight="1">
      <c r="A21" s="57"/>
      <c r="C21" s="58"/>
    </row>
    <row r="22" spans="1:6" ht="15" customHeight="1">
      <c r="A22" s="57"/>
    </row>
    <row r="23" spans="1:6" ht="15" customHeight="1">
      <c r="A23" s="57"/>
      <c r="C23" s="12"/>
    </row>
    <row r="24" spans="1:6" ht="15" customHeight="1">
      <c r="A24" s="57"/>
      <c r="C24" s="58"/>
    </row>
    <row r="25" spans="1:6" ht="15" customHeight="1">
      <c r="A25" s="57"/>
      <c r="C25" s="58"/>
    </row>
    <row r="26" spans="1:6" ht="15" customHeight="1">
      <c r="A26" s="57"/>
      <c r="C26" s="58"/>
    </row>
    <row r="27" spans="1:6" ht="15" customHeight="1">
      <c r="A27" s="57"/>
      <c r="C27" s="58"/>
    </row>
    <row r="32" spans="1:6" ht="15" customHeight="1">
      <c r="C32"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Sheet2!$A$1:$A$52</xm:f>
          </x14:formula1>
          <xm:sqref>X14:AB14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3"/>
  <dimension ref="A1:BD32"/>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スケジュール右クリック(削除)</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252</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5" ht="15" customHeight="1">
      <c r="A17" s="57"/>
      <c r="B17" s="56" t="s">
        <v>401</v>
      </c>
    </row>
    <row r="18" spans="1:5" ht="15" customHeight="1">
      <c r="A18" s="57"/>
      <c r="C18" s="58" t="s">
        <v>629</v>
      </c>
      <c r="E18" s="64" t="s">
        <v>402</v>
      </c>
    </row>
    <row r="19" spans="1:5" ht="15" customHeight="1">
      <c r="A19" s="57"/>
    </row>
    <row r="20" spans="1:5" ht="15" customHeight="1">
      <c r="A20" s="57"/>
      <c r="C20" s="58"/>
    </row>
    <row r="21" spans="1:5" ht="15" customHeight="1">
      <c r="A21" s="57"/>
      <c r="C21" s="58"/>
    </row>
    <row r="22" spans="1:5" ht="15" customHeight="1">
      <c r="A22" s="57"/>
    </row>
    <row r="23" spans="1:5" ht="15" customHeight="1">
      <c r="A23" s="57"/>
      <c r="C23" s="12"/>
    </row>
    <row r="24" spans="1:5" ht="15" customHeight="1">
      <c r="A24" s="57"/>
      <c r="C24" s="58"/>
    </row>
    <row r="25" spans="1:5" ht="15" customHeight="1">
      <c r="A25" s="57"/>
      <c r="C25" s="58"/>
    </row>
    <row r="26" spans="1:5" ht="15" customHeight="1">
      <c r="A26" s="57"/>
      <c r="C26" s="58"/>
    </row>
    <row r="27" spans="1:5" ht="15" customHeight="1">
      <c r="A27" s="57"/>
      <c r="C27" s="58"/>
    </row>
    <row r="32" spans="1:5" ht="15" customHeight="1">
      <c r="C32"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hyperlinks>
    <hyperlink ref="E18" location="スケジュール削除!A1" display="スケジュール削除と同じ処理を実施" xr:uid="{00000000-0004-0000-1C00-000000000000}"/>
  </hyperlink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Sheet2!$A$1:$A$52</xm:f>
          </x14:formula1>
          <xm:sqref>X14:AB14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41"/>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お気に入り</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283</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v>1</v>
      </c>
      <c r="B10" s="38"/>
      <c r="C10" s="40" t="s">
        <v>539</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65" t="s">
        <v>307</v>
      </c>
      <c r="AD10" s="39"/>
      <c r="AE10" s="39"/>
      <c r="AF10" s="38"/>
      <c r="AG10" s="43"/>
      <c r="AH10" s="44"/>
      <c r="AI10" s="45"/>
      <c r="AJ10" s="44"/>
      <c r="AK10" s="44"/>
      <c r="AL10" s="44"/>
      <c r="AM10" s="44"/>
      <c r="AN10" s="44"/>
      <c r="AO10" s="44"/>
      <c r="AP10" s="44"/>
      <c r="AQ10" s="44"/>
      <c r="AR10" s="44"/>
      <c r="AS10" s="44"/>
      <c r="AT10" s="44"/>
      <c r="AU10" s="44"/>
      <c r="AV10" s="44"/>
      <c r="AW10" s="39"/>
      <c r="AX10" s="39"/>
      <c r="AY10" s="39"/>
      <c r="AZ10" s="39"/>
      <c r="BA10" s="39"/>
      <c r="BB10" s="39"/>
      <c r="BC10" s="39"/>
      <c r="BD10" s="38"/>
    </row>
    <row r="11" spans="1:56" ht="15" customHeight="1">
      <c r="A11" s="16">
        <f>A10+1</f>
        <v>2</v>
      </c>
      <c r="B11" s="17"/>
      <c r="C11" s="18" t="s">
        <v>532</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6" t="s">
        <v>286</v>
      </c>
      <c r="AD11" s="19"/>
      <c r="AE11" s="19"/>
      <c r="AF11" s="17"/>
      <c r="AG11" s="24"/>
      <c r="AH11" s="25"/>
      <c r="AI11" s="26"/>
      <c r="AJ11" s="25"/>
      <c r="AK11" s="25"/>
      <c r="AL11" s="25"/>
      <c r="AM11" s="25"/>
      <c r="AN11" s="25"/>
      <c r="AO11" s="25"/>
      <c r="AP11" s="25"/>
      <c r="AQ11" s="25"/>
      <c r="AR11" s="25"/>
      <c r="AS11" s="25"/>
      <c r="AT11" s="25"/>
      <c r="AU11" s="25"/>
      <c r="AV11" s="25"/>
      <c r="AW11" s="19"/>
      <c r="AX11" s="19"/>
      <c r="AY11" s="19"/>
      <c r="AZ11" s="19"/>
      <c r="BA11" s="19"/>
      <c r="BB11" s="19"/>
      <c r="BC11" s="19"/>
      <c r="BD11" s="17"/>
    </row>
    <row r="12" spans="1:56" ht="15" customHeight="1">
      <c r="A12" s="16">
        <f t="shared" ref="A12:A16" si="0">A11+1</f>
        <v>3</v>
      </c>
      <c r="B12" s="17"/>
      <c r="C12" s="18" t="s">
        <v>533</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6" t="s">
        <v>286</v>
      </c>
      <c r="AD12" s="19"/>
      <c r="AE12" s="19"/>
      <c r="AF12" s="17"/>
      <c r="AG12" s="24"/>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16">
        <f t="shared" si="0"/>
        <v>4</v>
      </c>
      <c r="B13" s="17"/>
      <c r="C13" s="18" t="s">
        <v>534</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6" t="s">
        <v>286</v>
      </c>
      <c r="AD13" s="19"/>
      <c r="AE13" s="19"/>
      <c r="AF13" s="17"/>
      <c r="AG13" s="24"/>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16">
        <f t="shared" si="0"/>
        <v>5</v>
      </c>
      <c r="B14" s="17"/>
      <c r="C14" s="18" t="s">
        <v>535</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6" t="s">
        <v>286</v>
      </c>
      <c r="AD14" s="19"/>
      <c r="AE14" s="19"/>
      <c r="AF14" s="17"/>
      <c r="AG14" s="24"/>
      <c r="AH14" s="25"/>
      <c r="AI14" s="26"/>
      <c r="AJ14" s="25"/>
      <c r="AK14" s="25"/>
      <c r="AL14" s="25"/>
      <c r="AM14" s="25"/>
      <c r="AN14" s="25"/>
      <c r="AO14" s="25"/>
      <c r="AP14" s="25"/>
      <c r="AQ14" s="25"/>
      <c r="AR14" s="25"/>
      <c r="AS14" s="25"/>
      <c r="AT14" s="25"/>
      <c r="AU14" s="25"/>
      <c r="AV14" s="25"/>
      <c r="AW14" s="19"/>
      <c r="AX14" s="19"/>
      <c r="AY14" s="19"/>
      <c r="AZ14" s="19"/>
      <c r="BA14" s="19"/>
      <c r="BB14" s="19"/>
      <c r="BC14" s="19"/>
      <c r="BD14" s="17"/>
    </row>
    <row r="15" spans="1:56" ht="15" customHeight="1">
      <c r="A15" s="16">
        <f t="shared" si="0"/>
        <v>6</v>
      </c>
      <c r="B15" s="17"/>
      <c r="C15" s="18" t="s">
        <v>536</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6" t="s">
        <v>286</v>
      </c>
      <c r="AD15" s="19"/>
      <c r="AE15" s="19"/>
      <c r="AF15" s="17"/>
      <c r="AG15" s="24"/>
      <c r="AH15" s="25"/>
      <c r="AI15" s="26"/>
      <c r="AJ15" s="25"/>
      <c r="AK15" s="25"/>
      <c r="AL15" s="25"/>
      <c r="AM15" s="25"/>
      <c r="AN15" s="25"/>
      <c r="AO15" s="25"/>
      <c r="AP15" s="25"/>
      <c r="AQ15" s="25"/>
      <c r="AR15" s="25"/>
      <c r="AS15" s="25"/>
      <c r="AT15" s="25"/>
      <c r="AU15" s="25"/>
      <c r="AV15" s="25"/>
      <c r="AW15" s="19"/>
      <c r="AX15" s="19"/>
      <c r="AY15" s="19"/>
      <c r="AZ15" s="19"/>
      <c r="BA15" s="19"/>
      <c r="BB15" s="19"/>
      <c r="BC15" s="19"/>
      <c r="BD15" s="17"/>
    </row>
    <row r="16" spans="1:56" ht="15" customHeight="1">
      <c r="A16" s="16">
        <f t="shared" si="0"/>
        <v>7</v>
      </c>
      <c r="B16" s="17"/>
      <c r="C16" s="18" t="s">
        <v>537</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6" t="s">
        <v>286</v>
      </c>
      <c r="AD16" s="19"/>
      <c r="AE16" s="19"/>
      <c r="AF16" s="17"/>
      <c r="AG16" s="24"/>
      <c r="AH16" s="25"/>
      <c r="AI16" s="26"/>
      <c r="AJ16" s="25"/>
      <c r="AK16" s="25"/>
      <c r="AL16" s="25"/>
      <c r="AM16" s="25"/>
      <c r="AN16" s="25"/>
      <c r="AO16" s="25"/>
      <c r="AP16" s="25"/>
      <c r="AQ16" s="25"/>
      <c r="AR16" s="25"/>
      <c r="AS16" s="25"/>
      <c r="AT16" s="25"/>
      <c r="AU16" s="25"/>
      <c r="AV16" s="25"/>
      <c r="AW16" s="19"/>
      <c r="AX16" s="19"/>
      <c r="AY16" s="19"/>
      <c r="AZ16" s="19"/>
      <c r="BA16" s="19"/>
      <c r="BB16" s="19"/>
      <c r="BC16" s="19"/>
      <c r="BD16" s="17"/>
    </row>
    <row r="17" spans="1:56" ht="15" customHeight="1">
      <c r="A17" s="20">
        <f t="shared" ref="A17" si="1">A16+1</f>
        <v>8</v>
      </c>
      <c r="B17" s="21"/>
      <c r="C17" s="22" t="s">
        <v>538</v>
      </c>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0" t="s">
        <v>286</v>
      </c>
      <c r="AD17" s="23"/>
      <c r="AE17" s="23"/>
      <c r="AF17" s="21"/>
      <c r="AG17" s="36"/>
      <c r="AH17" s="27"/>
      <c r="AI17" s="28"/>
      <c r="AJ17" s="27"/>
      <c r="AK17" s="27"/>
      <c r="AL17" s="27"/>
      <c r="AM17" s="27"/>
      <c r="AN17" s="27"/>
      <c r="AO17" s="27"/>
      <c r="AP17" s="27"/>
      <c r="AQ17" s="27"/>
      <c r="AR17" s="27"/>
      <c r="AS17" s="27"/>
      <c r="AT17" s="27"/>
      <c r="AU17" s="27"/>
      <c r="AV17" s="27"/>
      <c r="AW17" s="23"/>
      <c r="AX17" s="23"/>
      <c r="AY17" s="23"/>
      <c r="AZ17" s="23"/>
      <c r="BA17" s="23"/>
      <c r="BB17" s="23"/>
      <c r="BC17" s="23"/>
      <c r="BD17" s="21"/>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13"/>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57" t="s">
        <v>233</v>
      </c>
      <c r="AI19" s="12"/>
    </row>
    <row r="20" spans="1:56" ht="15" customHeight="1">
      <c r="A20" s="8" t="s">
        <v>628</v>
      </c>
      <c r="B20" s="9"/>
      <c r="C20" s="8" t="s">
        <v>54</v>
      </c>
      <c r="D20" s="10"/>
      <c r="E20" s="10"/>
      <c r="F20" s="10"/>
      <c r="G20" s="10"/>
      <c r="H20" s="10"/>
      <c r="I20" s="10"/>
      <c r="J20" s="10"/>
      <c r="K20" s="10"/>
      <c r="L20" s="10"/>
      <c r="M20" s="10"/>
      <c r="N20" s="10"/>
      <c r="O20" s="10"/>
      <c r="P20" s="10"/>
      <c r="Q20" s="10"/>
      <c r="R20" s="10"/>
      <c r="S20" s="10"/>
      <c r="T20" s="10"/>
      <c r="U20" s="10"/>
      <c r="V20" s="10"/>
      <c r="W20" s="10"/>
      <c r="X20" s="8" t="s">
        <v>58</v>
      </c>
      <c r="Y20" s="10"/>
      <c r="Z20" s="10"/>
      <c r="AA20" s="10"/>
      <c r="AB20" s="9"/>
      <c r="AC20" s="14" t="s">
        <v>53</v>
      </c>
      <c r="AD20" s="10"/>
      <c r="AE20" s="10"/>
      <c r="AF20" s="9"/>
      <c r="AG20" s="10" t="s">
        <v>47</v>
      </c>
      <c r="AH20" s="10"/>
      <c r="AI20" s="33"/>
      <c r="AJ20" s="10"/>
      <c r="AK20" s="10"/>
      <c r="AL20" s="10"/>
      <c r="AM20" s="10"/>
      <c r="AN20" s="10"/>
      <c r="AO20" s="10"/>
      <c r="AP20" s="10"/>
      <c r="AQ20" s="10"/>
      <c r="AR20" s="10"/>
      <c r="AS20" s="10"/>
      <c r="AT20" s="10"/>
      <c r="AU20" s="10"/>
      <c r="AV20" s="10"/>
      <c r="AW20" s="10"/>
      <c r="AX20" s="10"/>
      <c r="AY20" s="10"/>
      <c r="AZ20" s="10"/>
      <c r="BA20" s="10"/>
      <c r="BB20" s="10"/>
      <c r="BC20" s="10"/>
      <c r="BD20" s="9"/>
    </row>
    <row r="21" spans="1:56" ht="15" customHeight="1">
      <c r="A21" s="20">
        <v>1</v>
      </c>
      <c r="B21" s="21"/>
      <c r="C21" s="20" t="str">
        <f>VLOOKUP(X21,Sheet2!$A:$C,3,FALSE)</f>
        <v>お気に入り（カーシェア）検索</v>
      </c>
      <c r="D21" s="23"/>
      <c r="E21" s="23"/>
      <c r="F21" s="23"/>
      <c r="G21" s="23"/>
      <c r="H21" s="23"/>
      <c r="I21" s="23"/>
      <c r="J21" s="23"/>
      <c r="K21" s="23"/>
      <c r="L21" s="23"/>
      <c r="M21" s="23"/>
      <c r="N21" s="23"/>
      <c r="O21" s="23"/>
      <c r="P21" s="23"/>
      <c r="Q21" s="23"/>
      <c r="R21" s="23"/>
      <c r="S21" s="23"/>
      <c r="T21" s="23"/>
      <c r="U21" s="23"/>
      <c r="V21" s="23"/>
      <c r="W21" s="23"/>
      <c r="X21" s="106" t="s">
        <v>697</v>
      </c>
      <c r="Y21" s="107"/>
      <c r="Z21" s="107"/>
      <c r="AA21" s="107"/>
      <c r="AB21" s="108"/>
      <c r="AC21" s="22" t="s">
        <v>629</v>
      </c>
      <c r="AD21" s="23"/>
      <c r="AE21" s="23"/>
      <c r="AF21" s="21"/>
      <c r="AG21" s="23"/>
      <c r="AH21" s="23"/>
      <c r="AI21" s="63"/>
      <c r="AJ21" s="23"/>
      <c r="AK21" s="23"/>
      <c r="AL21" s="23"/>
      <c r="AM21" s="23"/>
      <c r="AN21" s="23"/>
      <c r="AO21" s="23"/>
      <c r="AP21" s="23"/>
      <c r="AQ21" s="23"/>
      <c r="AR21" s="23"/>
      <c r="AS21" s="23"/>
      <c r="AT21" s="23"/>
      <c r="AU21" s="23"/>
      <c r="AV21" s="23"/>
      <c r="AW21" s="23"/>
      <c r="AX21" s="23"/>
      <c r="AY21" s="23"/>
      <c r="AZ21" s="23"/>
      <c r="BA21" s="23"/>
      <c r="BB21" s="23"/>
      <c r="BC21" s="23"/>
      <c r="BD21" s="21"/>
    </row>
    <row r="23" spans="1:56" ht="15" customHeight="1">
      <c r="A23" s="57" t="s">
        <v>48</v>
      </c>
    </row>
    <row r="24" spans="1:56" ht="15" customHeight="1">
      <c r="A24" s="57"/>
      <c r="B24" s="58" t="s">
        <v>290</v>
      </c>
    </row>
    <row r="25" spans="1:56" ht="15" customHeight="1">
      <c r="A25" s="57"/>
      <c r="B25" s="58"/>
      <c r="C25" s="11" t="s">
        <v>629</v>
      </c>
      <c r="E25" s="56" t="str">
        <f>X21&amp;":"&amp;$C$21&amp;"APIを使用してお気に入りを取得"</f>
        <v>KKA08150:お気に入り（カーシェア）検索APIを使用してお気に入りを取得</v>
      </c>
    </row>
    <row r="26" spans="1:56" ht="15" customHeight="1">
      <c r="A26" s="57"/>
      <c r="B26" s="58"/>
    </row>
    <row r="27" spans="1:56" ht="15" customHeight="1">
      <c r="A27" s="57"/>
      <c r="B27" s="58" t="s">
        <v>291</v>
      </c>
    </row>
    <row r="28" spans="1:56" ht="15" customHeight="1">
      <c r="A28" s="57"/>
      <c r="B28" s="58"/>
      <c r="C28" s="11" t="s">
        <v>653</v>
      </c>
      <c r="E28" s="56" t="s">
        <v>552</v>
      </c>
    </row>
    <row r="29" spans="1:56" ht="15" customHeight="1">
      <c r="A29" s="57"/>
      <c r="B29" s="58"/>
      <c r="C29" s="11"/>
      <c r="E29" s="56" t="s">
        <v>643</v>
      </c>
      <c r="F29" s="56" t="s">
        <v>553</v>
      </c>
    </row>
    <row r="30" spans="1:56" ht="15" customHeight="1">
      <c r="A30" s="57"/>
      <c r="B30" s="58"/>
      <c r="C30" s="11"/>
    </row>
    <row r="31" spans="1:56" ht="15" customHeight="1">
      <c r="A31" s="57"/>
      <c r="B31" s="58"/>
      <c r="C31" s="11" t="s">
        <v>247</v>
      </c>
      <c r="E31" s="56" t="s">
        <v>292</v>
      </c>
    </row>
    <row r="32" spans="1:56" ht="15" customHeight="1">
      <c r="A32" s="57"/>
    </row>
    <row r="33" spans="1:6" ht="15" customHeight="1">
      <c r="A33" s="57"/>
      <c r="B33" s="56" t="s">
        <v>455</v>
      </c>
      <c r="C33" s="11"/>
      <c r="F33" s="12"/>
    </row>
    <row r="34" spans="1:6" ht="15" customHeight="1">
      <c r="A34" s="57"/>
      <c r="C34" s="11" t="s">
        <v>669</v>
      </c>
      <c r="E34" s="56" t="s">
        <v>456</v>
      </c>
      <c r="F34" s="12"/>
    </row>
    <row r="35" spans="1:6" ht="15" customHeight="1">
      <c r="A35" s="57"/>
      <c r="C35" s="58"/>
    </row>
    <row r="36" spans="1:6" ht="15" customHeight="1">
      <c r="A36" s="57"/>
      <c r="E36" s="7"/>
      <c r="F36" s="12"/>
    </row>
    <row r="37" spans="1:6" ht="15" customHeight="1">
      <c r="B37" s="58"/>
      <c r="E37" s="7"/>
      <c r="F37" s="12"/>
    </row>
    <row r="38" spans="1:6" ht="15" customHeight="1">
      <c r="E38" s="7"/>
      <c r="F38" s="12"/>
    </row>
    <row r="39" spans="1:6" ht="15" customHeight="1">
      <c r="E39" s="7"/>
      <c r="F39" s="12"/>
    </row>
    <row r="40" spans="1:6" ht="15" customHeight="1">
      <c r="E40" s="7"/>
      <c r="F40" s="12"/>
    </row>
    <row r="41" spans="1:6" ht="15" customHeight="1">
      <c r="E41" s="7"/>
      <c r="F41" s="12"/>
    </row>
  </sheetData>
  <mergeCells count="12">
    <mergeCell ref="A5:G5"/>
    <mergeCell ref="H5:AH5"/>
    <mergeCell ref="A1:BD2"/>
    <mergeCell ref="A4:G4"/>
    <mergeCell ref="H4:Q4"/>
    <mergeCell ref="R4:X4"/>
    <mergeCell ref="Y4:AH4"/>
    <mergeCell ref="A6:G6"/>
    <mergeCell ref="H6:AH6"/>
    <mergeCell ref="K9:L9"/>
    <mergeCell ref="M9:N9"/>
    <mergeCell ref="X21:AB21"/>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Sheet2!$A$1:$A$138</xm:f>
          </x14:formula1>
          <xm:sqref>X21:AB21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4"/>
  <dimension ref="A1:BD36"/>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スケジュール削除</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252</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254</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7">
        <v>1</v>
      </c>
      <c r="B14" s="38"/>
      <c r="C14" s="37" t="str">
        <f>VLOOKUP(X14,Sheet2!$A:$C,3,FALSE)</f>
        <v>カーシェア予約スケジュール検索</v>
      </c>
      <c r="D14" s="39"/>
      <c r="E14" s="39"/>
      <c r="F14" s="39"/>
      <c r="G14" s="39"/>
      <c r="H14" s="39"/>
      <c r="I14" s="39"/>
      <c r="J14" s="39"/>
      <c r="K14" s="39"/>
      <c r="L14" s="39"/>
      <c r="M14" s="39"/>
      <c r="N14" s="39"/>
      <c r="O14" s="39"/>
      <c r="P14" s="39"/>
      <c r="Q14" s="39"/>
      <c r="R14" s="39"/>
      <c r="S14" s="39"/>
      <c r="T14" s="39"/>
      <c r="U14" s="39"/>
      <c r="V14" s="39"/>
      <c r="W14" s="39"/>
      <c r="X14" s="100" t="s">
        <v>185</v>
      </c>
      <c r="Y14" s="101"/>
      <c r="Z14" s="101"/>
      <c r="AA14" s="101"/>
      <c r="AB14" s="102"/>
      <c r="AC14" s="40" t="s">
        <v>286</v>
      </c>
      <c r="AD14" s="39"/>
      <c r="AE14" s="39"/>
      <c r="AF14" s="38"/>
      <c r="AG14" s="39"/>
      <c r="AH14" s="39"/>
      <c r="AI14" s="41"/>
      <c r="AJ14" s="39"/>
      <c r="AK14" s="39"/>
      <c r="AL14" s="39"/>
      <c r="AM14" s="39"/>
      <c r="AN14" s="39"/>
      <c r="AO14" s="39"/>
      <c r="AP14" s="39"/>
      <c r="AQ14" s="39"/>
      <c r="AR14" s="39"/>
      <c r="AS14" s="39"/>
      <c r="AT14" s="39"/>
      <c r="AU14" s="39"/>
      <c r="AV14" s="39"/>
      <c r="AW14" s="39"/>
      <c r="AX14" s="39"/>
      <c r="AY14" s="39"/>
      <c r="AZ14" s="39"/>
      <c r="BA14" s="39"/>
      <c r="BB14" s="39"/>
      <c r="BC14" s="39"/>
      <c r="BD14" s="38"/>
    </row>
    <row r="15" spans="1:56" ht="15" customHeight="1">
      <c r="A15" s="20">
        <f>A14+1</f>
        <v>2</v>
      </c>
      <c r="B15" s="21"/>
      <c r="C15" s="20" t="str">
        <f>VLOOKUP(X15,Sheet2!$A:$C,3,FALSE)</f>
        <v>カーシェア予約スケジュール削除</v>
      </c>
      <c r="D15" s="23"/>
      <c r="E15" s="23"/>
      <c r="F15" s="23"/>
      <c r="G15" s="23"/>
      <c r="H15" s="23"/>
      <c r="I15" s="23"/>
      <c r="J15" s="23"/>
      <c r="K15" s="23"/>
      <c r="L15" s="23"/>
      <c r="M15" s="23"/>
      <c r="N15" s="23"/>
      <c r="O15" s="23"/>
      <c r="P15" s="23"/>
      <c r="Q15" s="23"/>
      <c r="R15" s="23"/>
      <c r="S15" s="23"/>
      <c r="T15" s="23"/>
      <c r="U15" s="23"/>
      <c r="V15" s="23"/>
      <c r="W15" s="23"/>
      <c r="X15" s="106" t="s">
        <v>642</v>
      </c>
      <c r="Y15" s="107"/>
      <c r="Z15" s="107"/>
      <c r="AA15" s="107"/>
      <c r="AB15" s="108"/>
      <c r="AC15" s="22" t="s">
        <v>634</v>
      </c>
      <c r="AD15" s="23"/>
      <c r="AE15" s="23"/>
      <c r="AF15" s="21"/>
      <c r="AG15" s="23"/>
      <c r="AH15" s="23"/>
      <c r="AI15" s="63"/>
      <c r="AJ15" s="23"/>
      <c r="AK15" s="23"/>
      <c r="AL15" s="23"/>
      <c r="AM15" s="23"/>
      <c r="AN15" s="23"/>
      <c r="AO15" s="23"/>
      <c r="AP15" s="23"/>
      <c r="AQ15" s="23"/>
      <c r="AR15" s="23"/>
      <c r="AS15" s="23"/>
      <c r="AT15" s="23"/>
      <c r="AU15" s="23"/>
      <c r="AV15" s="23"/>
      <c r="AW15" s="23"/>
      <c r="AX15" s="23"/>
      <c r="AY15" s="23"/>
      <c r="AZ15" s="23"/>
      <c r="BA15" s="23"/>
      <c r="BB15" s="23"/>
      <c r="BC15" s="23"/>
      <c r="BD15" s="21"/>
    </row>
    <row r="17" spans="1:6" ht="15" customHeight="1">
      <c r="A17" s="57" t="s">
        <v>48</v>
      </c>
    </row>
    <row r="18" spans="1:6" ht="15" customHeight="1">
      <c r="A18" s="57"/>
      <c r="B18" s="56" t="s">
        <v>396</v>
      </c>
    </row>
    <row r="19" spans="1:6" ht="15" customHeight="1">
      <c r="A19" s="57"/>
      <c r="C19" s="58" t="s">
        <v>629</v>
      </c>
      <c r="E19" s="56" t="s">
        <v>398</v>
      </c>
    </row>
    <row r="20" spans="1:6" ht="15" customHeight="1">
      <c r="A20" s="57"/>
      <c r="E20" s="56" t="s">
        <v>643</v>
      </c>
      <c r="F20" s="56" t="s">
        <v>397</v>
      </c>
    </row>
    <row r="21" spans="1:6" ht="15" customHeight="1">
      <c r="A21" s="57"/>
      <c r="C21" s="58"/>
    </row>
    <row r="22" spans="1:6" ht="15" customHeight="1">
      <c r="A22" s="57"/>
      <c r="C22" s="58" t="s">
        <v>246</v>
      </c>
      <c r="E22" s="56" t="s">
        <v>399</v>
      </c>
    </row>
    <row r="23" spans="1:6" ht="15" customHeight="1">
      <c r="A23" s="57"/>
    </row>
    <row r="24" spans="1:6" ht="15" customHeight="1">
      <c r="A24" s="57"/>
      <c r="B24" s="56" t="s">
        <v>637</v>
      </c>
      <c r="C24" s="12"/>
    </row>
    <row r="25" spans="1:6" ht="15" customHeight="1">
      <c r="A25" s="57"/>
      <c r="C25" s="58" t="s">
        <v>638</v>
      </c>
      <c r="E25" s="56" t="str">
        <f>X14&amp;":"&amp;C14&amp;"APIを使用して選択されたスケジュールを取得"</f>
        <v>KKA08050:カーシェア予約スケジュール検索APIを使用して選択されたスケジュールを取得</v>
      </c>
    </row>
    <row r="26" spans="1:6" ht="15" customHeight="1">
      <c r="A26" s="57"/>
      <c r="C26" s="58" t="s">
        <v>247</v>
      </c>
      <c r="E26" s="56" t="s">
        <v>394</v>
      </c>
    </row>
    <row r="27" spans="1:6" ht="15" customHeight="1">
      <c r="A27" s="57"/>
      <c r="C27" s="58"/>
      <c r="E27" s="56" t="s">
        <v>636</v>
      </c>
      <c r="F27" s="56" t="s">
        <v>395</v>
      </c>
    </row>
    <row r="28" spans="1:6" ht="15" customHeight="1">
      <c r="A28" s="57"/>
      <c r="C28" s="58"/>
    </row>
    <row r="29" spans="1:6" ht="15" customHeight="1">
      <c r="B29" s="56" t="s">
        <v>400</v>
      </c>
    </row>
    <row r="30" spans="1:6" ht="15" customHeight="1">
      <c r="C30" s="56" t="s">
        <v>287</v>
      </c>
      <c r="E30" s="56" t="str">
        <f>X15&amp;":"&amp;C15&amp;"APIを使用してスケジュールを削除"</f>
        <v>KKA08080:カーシェア予約スケジュール削除APIを使用してスケジュールを削除</v>
      </c>
    </row>
    <row r="32" spans="1:6" ht="15" customHeight="1">
      <c r="B32" s="56" t="s">
        <v>414</v>
      </c>
    </row>
    <row r="33" spans="3:6" ht="15" customHeight="1">
      <c r="C33" s="58" t="s">
        <v>640</v>
      </c>
      <c r="E33" s="56" t="s">
        <v>524</v>
      </c>
    </row>
    <row r="34" spans="3:6" ht="15" customHeight="1">
      <c r="C34" s="58"/>
      <c r="E34" s="56" t="s">
        <v>643</v>
      </c>
      <c r="F34" s="56" t="s">
        <v>430</v>
      </c>
    </row>
    <row r="35" spans="3:6" ht="15" customHeight="1">
      <c r="C35" s="58"/>
    </row>
    <row r="36" spans="3:6" ht="15" customHeight="1">
      <c r="C36" s="58" t="s">
        <v>328</v>
      </c>
      <c r="E36" s="56" t="s">
        <v>393</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Sheet2!$A$1:$A$138</xm:f>
          </x14:formula1>
          <xm:sqref>X14:AB15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5"/>
  <dimension ref="A1:BD25"/>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 xml:space="preserve">スケジュールコピー </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248</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255</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6" ht="15" customHeight="1">
      <c r="A17" s="57"/>
      <c r="B17" s="58" t="s">
        <v>641</v>
      </c>
    </row>
    <row r="18" spans="1:6" ht="15" customHeight="1">
      <c r="A18" s="57"/>
      <c r="C18" s="11" t="s">
        <v>629</v>
      </c>
      <c r="E18" s="35" t="s">
        <v>249</v>
      </c>
      <c r="F18" s="35"/>
    </row>
    <row r="19" spans="1:6" ht="15" customHeight="1">
      <c r="A19" s="57"/>
      <c r="C19" s="12"/>
      <c r="F19" s="35"/>
    </row>
    <row r="20" spans="1:6" ht="15" customHeight="1">
      <c r="A20" s="57"/>
      <c r="B20" s="58"/>
      <c r="C20" s="12"/>
    </row>
    <row r="21" spans="1:6" ht="15" customHeight="1">
      <c r="A21" s="57"/>
      <c r="C21" s="12"/>
    </row>
    <row r="22" spans="1:6" ht="15" customHeight="1">
      <c r="A22" s="57"/>
      <c r="C22" s="12"/>
    </row>
    <row r="23" spans="1:6" ht="15" customHeight="1">
      <c r="A23" s="57"/>
      <c r="C23" s="12"/>
    </row>
    <row r="24" spans="1:6" ht="15" customHeight="1">
      <c r="A24" s="57"/>
    </row>
    <row r="25" spans="1:6" ht="15" customHeight="1">
      <c r="B25"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Sheet2!$A$1:$A$52</xm:f>
          </x14:formula1>
          <xm:sqref>X14:AB14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6"/>
  <dimension ref="A1:BD40"/>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スケジュールペースト</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631</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22" t="s">
        <v>309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t="s">
        <v>256</v>
      </c>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50">
        <v>1</v>
      </c>
      <c r="B14" s="59"/>
      <c r="C14" s="50" t="str">
        <f>VLOOKUP(X14,Sheet2!$A:$C,3,FALSE)</f>
        <v>カーシェア予約スケジュール検索</v>
      </c>
      <c r="D14" s="60"/>
      <c r="E14" s="60"/>
      <c r="F14" s="60"/>
      <c r="G14" s="60"/>
      <c r="H14" s="60"/>
      <c r="I14" s="60"/>
      <c r="J14" s="60"/>
      <c r="K14" s="60"/>
      <c r="L14" s="60"/>
      <c r="M14" s="60"/>
      <c r="N14" s="60"/>
      <c r="O14" s="60"/>
      <c r="P14" s="60"/>
      <c r="Q14" s="60"/>
      <c r="R14" s="60"/>
      <c r="S14" s="60"/>
      <c r="T14" s="60"/>
      <c r="U14" s="60"/>
      <c r="V14" s="60"/>
      <c r="W14" s="60"/>
      <c r="X14" s="147" t="s">
        <v>185</v>
      </c>
      <c r="Y14" s="148"/>
      <c r="Z14" s="148"/>
      <c r="AA14" s="148"/>
      <c r="AB14" s="149"/>
      <c r="AC14" s="61" t="s">
        <v>286</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6">
        <f>A14+1</f>
        <v>2</v>
      </c>
      <c r="B15" s="17"/>
      <c r="C15" s="16" t="str">
        <f>VLOOKUP(X15,Sheet2!$A:$C,3,FALSE)</f>
        <v>カーシェア予約スケジュール項目検索</v>
      </c>
      <c r="D15" s="19"/>
      <c r="E15" s="19"/>
      <c r="F15" s="19"/>
      <c r="G15" s="19"/>
      <c r="H15" s="19"/>
      <c r="I15" s="19"/>
      <c r="J15" s="19"/>
      <c r="K15" s="19"/>
      <c r="L15" s="19"/>
      <c r="M15" s="19"/>
      <c r="N15" s="19"/>
      <c r="O15" s="19"/>
      <c r="P15" s="19"/>
      <c r="Q15" s="19"/>
      <c r="R15" s="19"/>
      <c r="S15" s="19"/>
      <c r="T15" s="19"/>
      <c r="U15" s="19"/>
      <c r="V15" s="19"/>
      <c r="W15" s="19"/>
      <c r="X15" s="103" t="s">
        <v>632</v>
      </c>
      <c r="Y15" s="104"/>
      <c r="Z15" s="104"/>
      <c r="AA15" s="104"/>
      <c r="AB15" s="105"/>
      <c r="AC15" s="18" t="s">
        <v>633</v>
      </c>
      <c r="AD15" s="19"/>
      <c r="AE15" s="19"/>
      <c r="AF15" s="17"/>
      <c r="AG15" s="19"/>
      <c r="AH15" s="19"/>
      <c r="AI15" s="42"/>
      <c r="AJ15" s="19"/>
      <c r="AK15" s="19"/>
      <c r="AL15" s="19"/>
      <c r="AM15" s="19"/>
      <c r="AN15" s="19"/>
      <c r="AO15" s="19"/>
      <c r="AP15" s="19"/>
      <c r="AQ15" s="19"/>
      <c r="AR15" s="19"/>
      <c r="AS15" s="19"/>
      <c r="AT15" s="19"/>
      <c r="AU15" s="19"/>
      <c r="AV15" s="19"/>
      <c r="AW15" s="19"/>
      <c r="AX15" s="19"/>
      <c r="AY15" s="19"/>
      <c r="AZ15" s="19"/>
      <c r="BA15" s="19"/>
      <c r="BB15" s="19"/>
      <c r="BC15" s="19"/>
      <c r="BD15" s="17"/>
    </row>
    <row r="16" spans="1:56" ht="15" customHeight="1">
      <c r="A16" s="20">
        <f>A15+1</f>
        <v>3</v>
      </c>
      <c r="B16" s="21"/>
      <c r="C16" s="20" t="str">
        <f>VLOOKUP(X16,Sheet2!$A:$C,3,FALSE)</f>
        <v>カーシェア予約スケジュール登録</v>
      </c>
      <c r="D16" s="23"/>
      <c r="E16" s="23"/>
      <c r="F16" s="23"/>
      <c r="G16" s="23"/>
      <c r="H16" s="23"/>
      <c r="I16" s="23"/>
      <c r="J16" s="23"/>
      <c r="K16" s="23"/>
      <c r="L16" s="23"/>
      <c r="M16" s="23"/>
      <c r="N16" s="23"/>
      <c r="O16" s="23"/>
      <c r="P16" s="23"/>
      <c r="Q16" s="23"/>
      <c r="R16" s="23"/>
      <c r="S16" s="23"/>
      <c r="T16" s="23"/>
      <c r="U16" s="23"/>
      <c r="V16" s="23"/>
      <c r="W16" s="23"/>
      <c r="X16" s="106" t="s">
        <v>187</v>
      </c>
      <c r="Y16" s="107"/>
      <c r="Z16" s="107"/>
      <c r="AA16" s="107"/>
      <c r="AB16" s="108"/>
      <c r="AC16" s="22" t="s">
        <v>634</v>
      </c>
      <c r="AD16" s="23"/>
      <c r="AE16" s="23"/>
      <c r="AF16" s="21"/>
      <c r="AG16" s="23"/>
      <c r="AH16" s="23"/>
      <c r="AI16" s="63"/>
      <c r="AJ16" s="23"/>
      <c r="AK16" s="23"/>
      <c r="AL16" s="23"/>
      <c r="AM16" s="23"/>
      <c r="AN16" s="23"/>
      <c r="AO16" s="23"/>
      <c r="AP16" s="23"/>
      <c r="AQ16" s="23"/>
      <c r="AR16" s="23"/>
      <c r="AS16" s="23"/>
      <c r="AT16" s="23"/>
      <c r="AU16" s="23"/>
      <c r="AV16" s="23"/>
      <c r="AW16" s="23"/>
      <c r="AX16" s="23"/>
      <c r="AY16" s="23"/>
      <c r="AZ16" s="23"/>
      <c r="BA16" s="23"/>
      <c r="BB16" s="23"/>
      <c r="BC16" s="23"/>
      <c r="BD16" s="21"/>
    </row>
    <row r="18" spans="1:6" ht="15" customHeight="1">
      <c r="A18" s="57" t="s">
        <v>48</v>
      </c>
    </row>
    <row r="19" spans="1:6" ht="15" customHeight="1">
      <c r="A19" s="57"/>
      <c r="B19" s="58" t="s">
        <v>635</v>
      </c>
    </row>
    <row r="20" spans="1:6" ht="15" customHeight="1">
      <c r="A20" s="57"/>
      <c r="C20" s="11" t="s">
        <v>629</v>
      </c>
      <c r="E20" s="35" t="s">
        <v>250</v>
      </c>
      <c r="F20" s="35"/>
    </row>
    <row r="21" spans="1:6" ht="15" customHeight="1">
      <c r="A21" s="57"/>
      <c r="E21" s="56" t="s">
        <v>630</v>
      </c>
      <c r="F21" s="35" t="s">
        <v>251</v>
      </c>
    </row>
    <row r="22" spans="1:6" ht="15" customHeight="1">
      <c r="A22" s="57"/>
      <c r="B22" s="58"/>
    </row>
    <row r="23" spans="1:6" ht="15" customHeight="1">
      <c r="A23" s="57"/>
      <c r="C23" s="11" t="s">
        <v>246</v>
      </c>
      <c r="E23" s="56" t="s">
        <v>519</v>
      </c>
    </row>
    <row r="24" spans="1:6" ht="15" customHeight="1">
      <c r="A24" s="57"/>
      <c r="C24" s="12"/>
      <c r="E24" s="56" t="s">
        <v>636</v>
      </c>
      <c r="F24" s="56" t="s">
        <v>388</v>
      </c>
    </row>
    <row r="25" spans="1:6" ht="15" customHeight="1">
      <c r="A25" s="57"/>
      <c r="C25" s="12"/>
    </row>
    <row r="26" spans="1:6" ht="15" customHeight="1">
      <c r="A26" s="57"/>
      <c r="B26" s="56" t="s">
        <v>637</v>
      </c>
      <c r="C26" s="12"/>
    </row>
    <row r="27" spans="1:6" ht="15" customHeight="1">
      <c r="A27" s="57"/>
      <c r="C27" s="58" t="s">
        <v>638</v>
      </c>
      <c r="E27" s="56" t="str">
        <f>X14&amp;":"&amp;C14&amp;"APIを使用して貼り付けした行に開始日と終了日が含まれるスケジュールを取得"</f>
        <v>KKA08050:カーシェア予約スケジュール検索APIを使用して貼り付けした行に開始日と終了日が含まれるスケジュールを取得</v>
      </c>
    </row>
    <row r="28" spans="1:6" ht="15" customHeight="1">
      <c r="A28" s="57"/>
      <c r="C28" s="58" t="s">
        <v>247</v>
      </c>
      <c r="E28" s="56" t="s">
        <v>391</v>
      </c>
    </row>
    <row r="29" spans="1:6" ht="15" customHeight="1">
      <c r="A29" s="57"/>
      <c r="E29" s="56" t="s">
        <v>636</v>
      </c>
      <c r="F29" s="56" t="s">
        <v>388</v>
      </c>
    </row>
    <row r="30" spans="1:6" ht="15" customHeight="1">
      <c r="A30" s="57"/>
    </row>
    <row r="31" spans="1:6" ht="15" customHeight="1">
      <c r="A31" s="57"/>
      <c r="C31" s="58" t="s">
        <v>329</v>
      </c>
      <c r="E31" s="56" t="str">
        <f>X15&amp;":"&amp;C15&amp;"APIを使用して貼り付けした行のスケジュール項目を取得"</f>
        <v>KKA08010:カーシェア予約スケジュール項目検索APIを使用して貼り付けした行のスケジュール項目を取得</v>
      </c>
    </row>
    <row r="32" spans="1:6" ht="15" customHeight="1">
      <c r="A32" s="57"/>
      <c r="C32" s="58" t="s">
        <v>390</v>
      </c>
      <c r="E32" s="56" t="s">
        <v>521</v>
      </c>
    </row>
    <row r="33" spans="1:6" ht="15" customHeight="1">
      <c r="A33" s="57"/>
      <c r="C33" s="58"/>
      <c r="E33" s="56" t="s">
        <v>639</v>
      </c>
      <c r="F33" s="56" t="s">
        <v>522</v>
      </c>
    </row>
    <row r="34" spans="1:6" ht="15" customHeight="1">
      <c r="A34" s="57"/>
      <c r="C34" s="58"/>
      <c r="F34" s="56" t="s">
        <v>523</v>
      </c>
    </row>
    <row r="35" spans="1:6" ht="15" customHeight="1">
      <c r="A35" s="57"/>
      <c r="C35" s="58"/>
    </row>
    <row r="36" spans="1:6" ht="15" customHeight="1">
      <c r="B36" s="56" t="s">
        <v>389</v>
      </c>
    </row>
    <row r="37" spans="1:6" ht="15" customHeight="1">
      <c r="C37" s="56" t="s">
        <v>287</v>
      </c>
      <c r="E37" s="56" t="str">
        <f>X16&amp;":"&amp;C16&amp;"APIを使用してコピー元のスケジュールを登録"</f>
        <v>KKA08060:カーシェア予約スケジュール登録APIを使用してコピー元のスケジュールを登録</v>
      </c>
    </row>
    <row r="39" spans="1:6" ht="15" customHeight="1">
      <c r="B39" s="56" t="s">
        <v>392</v>
      </c>
    </row>
    <row r="40" spans="1:6" ht="15" customHeight="1">
      <c r="C40" s="58" t="s">
        <v>640</v>
      </c>
      <c r="E40" s="56" t="s">
        <v>393</v>
      </c>
    </row>
  </sheetData>
  <mergeCells count="14">
    <mergeCell ref="A5:G5"/>
    <mergeCell ref="H5:AH5"/>
    <mergeCell ref="A1:BD2"/>
    <mergeCell ref="A4:G4"/>
    <mergeCell ref="H4:Q4"/>
    <mergeCell ref="R4:X4"/>
    <mergeCell ref="Y4:AH4"/>
    <mergeCell ref="X16:AB16"/>
    <mergeCell ref="A6:G6"/>
    <mergeCell ref="H6:AH6"/>
    <mergeCell ref="K9:L9"/>
    <mergeCell ref="M9:N9"/>
    <mergeCell ref="X14:AB14"/>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Sheet2!$A$1:$A$138</xm:f>
          </x14:formula1>
          <xm:sqref>X14:AB16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9"/>
  <dimension ref="A1:BD24"/>
  <sheetViews>
    <sheetView zoomScaleNormal="100" workbookViewId="0">
      <selection sqref="A1:BD2"/>
    </sheetView>
  </sheetViews>
  <sheetFormatPr defaultColWidth="2.5" defaultRowHeight="15" customHeight="1"/>
  <cols>
    <col min="1"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Excel出力</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718</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626</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9">
        <v>1</v>
      </c>
      <c r="B10" s="30"/>
      <c r="C10" s="32" t="s">
        <v>719</v>
      </c>
      <c r="D10" s="31"/>
      <c r="E10" s="31"/>
      <c r="F10" s="31"/>
      <c r="G10" s="31"/>
      <c r="H10" s="31"/>
      <c r="I10" s="31"/>
      <c r="J10" s="31"/>
      <c r="K10" s="31"/>
      <c r="L10" s="31"/>
      <c r="M10" s="31"/>
      <c r="N10" s="31"/>
      <c r="O10" s="31"/>
      <c r="P10" s="31"/>
      <c r="Q10" s="31"/>
      <c r="R10" s="31"/>
      <c r="S10" s="31"/>
      <c r="T10" s="31"/>
      <c r="U10" s="31"/>
      <c r="V10" s="31"/>
      <c r="W10" s="31"/>
      <c r="X10" s="31"/>
      <c r="Y10" s="31"/>
      <c r="Z10" s="31"/>
      <c r="AA10" s="31"/>
      <c r="AB10" s="30"/>
      <c r="AC10" s="29" t="s">
        <v>57</v>
      </c>
      <c r="AD10" s="31"/>
      <c r="AE10" s="31"/>
      <c r="AF10" s="30"/>
      <c r="AG10" s="29"/>
      <c r="AH10" s="31"/>
      <c r="AI10" s="34"/>
      <c r="AJ10" s="31"/>
      <c r="AK10" s="31"/>
      <c r="AL10" s="31"/>
      <c r="AM10" s="31"/>
      <c r="AN10" s="31"/>
      <c r="AO10" s="31"/>
      <c r="AP10" s="31"/>
      <c r="AQ10" s="31"/>
      <c r="AR10" s="31"/>
      <c r="AS10" s="31"/>
      <c r="AT10" s="31"/>
      <c r="AU10" s="31"/>
      <c r="AV10" s="31"/>
      <c r="AW10" s="31"/>
      <c r="AX10" s="31"/>
      <c r="AY10" s="31"/>
      <c r="AZ10" s="31"/>
      <c r="BA10" s="31"/>
      <c r="BB10" s="31"/>
      <c r="BC10" s="31"/>
      <c r="BD10" s="30"/>
    </row>
    <row r="11" spans="1:56" ht="15" customHeight="1">
      <c r="A11" s="3"/>
      <c r="B11" s="3"/>
      <c r="C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5" ht="15" customHeight="1">
      <c r="A17" s="57"/>
      <c r="B17" s="58" t="s">
        <v>720</v>
      </c>
    </row>
    <row r="18" spans="1:5" ht="15" customHeight="1">
      <c r="A18" s="57"/>
      <c r="B18" s="58" t="s">
        <v>721</v>
      </c>
      <c r="C18" s="11"/>
    </row>
    <row r="19" spans="1:5" ht="15" customHeight="1">
      <c r="A19" s="57"/>
      <c r="B19" s="58" t="s">
        <v>722</v>
      </c>
      <c r="C19" s="11"/>
    </row>
    <row r="20" spans="1:5" ht="15" customHeight="1">
      <c r="A20" s="57"/>
      <c r="C20" s="11"/>
    </row>
    <row r="21" spans="1:5" ht="15" customHeight="1">
      <c r="A21" s="57"/>
      <c r="C21" s="11"/>
    </row>
    <row r="22" spans="1:5" ht="15" customHeight="1">
      <c r="A22" s="57"/>
      <c r="C22" s="12"/>
      <c r="E22" s="7"/>
    </row>
    <row r="23" spans="1:5" ht="15" customHeight="1">
      <c r="A23" s="57"/>
      <c r="C23" s="12"/>
    </row>
    <row r="24" spans="1:5" ht="15" customHeight="1">
      <c r="B24"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Sheet2!$A$1:$A$52</xm:f>
          </x14:formula1>
          <xm:sqref>X14:AB14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0"/>
  <dimension ref="A1:BD24"/>
  <sheetViews>
    <sheetView zoomScaleNormal="100" workbookViewId="0">
      <selection sqref="A1:BD2"/>
    </sheetView>
  </sheetViews>
  <sheetFormatPr defaultColWidth="2.5" defaultRowHeight="15" customHeight="1"/>
  <cols>
    <col min="1"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閉じる</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236</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626</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9">
        <v>1</v>
      </c>
      <c r="B10" s="30"/>
      <c r="C10" s="32" t="s">
        <v>627</v>
      </c>
      <c r="D10" s="31"/>
      <c r="E10" s="31"/>
      <c r="F10" s="31"/>
      <c r="G10" s="31"/>
      <c r="H10" s="31"/>
      <c r="I10" s="31"/>
      <c r="J10" s="31"/>
      <c r="K10" s="31"/>
      <c r="L10" s="31"/>
      <c r="M10" s="31"/>
      <c r="N10" s="31"/>
      <c r="O10" s="31"/>
      <c r="P10" s="31"/>
      <c r="Q10" s="31"/>
      <c r="R10" s="31"/>
      <c r="S10" s="31"/>
      <c r="T10" s="31"/>
      <c r="U10" s="31"/>
      <c r="V10" s="31"/>
      <c r="W10" s="31"/>
      <c r="X10" s="31"/>
      <c r="Y10" s="31"/>
      <c r="Z10" s="31"/>
      <c r="AA10" s="31"/>
      <c r="AB10" s="30"/>
      <c r="AC10" s="29" t="s">
        <v>57</v>
      </c>
      <c r="AD10" s="31"/>
      <c r="AE10" s="31"/>
      <c r="AF10" s="30"/>
      <c r="AG10" s="29"/>
      <c r="AH10" s="31"/>
      <c r="AI10" s="34"/>
      <c r="AJ10" s="31"/>
      <c r="AK10" s="31"/>
      <c r="AL10" s="31"/>
      <c r="AM10" s="31"/>
      <c r="AN10" s="31"/>
      <c r="AO10" s="31"/>
      <c r="AP10" s="31"/>
      <c r="AQ10" s="31"/>
      <c r="AR10" s="31"/>
      <c r="AS10" s="31"/>
      <c r="AT10" s="31"/>
      <c r="AU10" s="31"/>
      <c r="AV10" s="31"/>
      <c r="AW10" s="31"/>
      <c r="AX10" s="31"/>
      <c r="AY10" s="31"/>
      <c r="AZ10" s="31"/>
      <c r="BA10" s="31"/>
      <c r="BB10" s="31"/>
      <c r="BC10" s="31"/>
      <c r="BD10" s="30"/>
    </row>
    <row r="11" spans="1:56" ht="15" customHeight="1">
      <c r="A11" s="3"/>
      <c r="B11" s="3"/>
      <c r="C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5" ht="15" customHeight="1">
      <c r="A17" s="57"/>
      <c r="B17" s="58" t="s">
        <v>234</v>
      </c>
    </row>
    <row r="18" spans="1:5" ht="15" customHeight="1">
      <c r="A18" s="57"/>
      <c r="C18" s="11" t="s">
        <v>629</v>
      </c>
      <c r="E18" s="56" t="s">
        <v>235</v>
      </c>
    </row>
    <row r="19" spans="1:5" ht="15" customHeight="1">
      <c r="A19" s="57"/>
      <c r="C19" s="11"/>
    </row>
    <row r="20" spans="1:5" ht="15" customHeight="1">
      <c r="A20" s="57"/>
      <c r="C20" s="11"/>
    </row>
    <row r="21" spans="1:5" ht="15" customHeight="1">
      <c r="A21" s="57"/>
      <c r="C21" s="11"/>
    </row>
    <row r="22" spans="1:5" ht="15" customHeight="1">
      <c r="A22" s="57"/>
      <c r="C22" s="12"/>
      <c r="E22" s="7"/>
    </row>
    <row r="23" spans="1:5" ht="15" customHeight="1">
      <c r="A23" s="57"/>
      <c r="C23" s="12"/>
    </row>
    <row r="24" spans="1:5" ht="15" customHeight="1">
      <c r="B24" s="58"/>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Sheet2!$A$1:$A$52</xm:f>
          </x14:formula1>
          <xm:sqref>X14:AB14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1"/>
  <dimension ref="A1:A3"/>
  <sheetViews>
    <sheetView workbookViewId="0"/>
  </sheetViews>
  <sheetFormatPr defaultRowHeight="11.25"/>
  <cols>
    <col min="1" max="16384" width="9" style="15"/>
  </cols>
  <sheetData>
    <row r="1" spans="1:1">
      <c r="A1" s="15" t="str">
        <f ca="1">REPLACE(LEFT(CELL("filename",$A$1),FIND("]",CELL("filename",$A$1))-1),1,FIND("[",CELL("filename",$A$1)),)</f>
        <v>KKF12010_カーシェア日程.xlsx</v>
      </c>
    </row>
    <row r="2" spans="1:1">
      <c r="A2" s="15" t="str">
        <f ca="1">MID(A1,1,8)</f>
        <v>KKF12010</v>
      </c>
    </row>
    <row r="3" spans="1:1">
      <c r="A3" s="15" t="str">
        <f ca="1">SUBSTITUTE(MID(A1,10,LEN(A1)),".xlsx","")</f>
        <v>カーシェア日程</v>
      </c>
    </row>
  </sheetData>
  <phoneticPr fontId="1"/>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15" t="s">
        <v>19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75" customHeight="1">
      <c r="A4" s="151" t="s">
        <v>5</v>
      </c>
      <c r="B4" s="151"/>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c r="AX4" s="151"/>
      <c r="AY4" s="151"/>
      <c r="AZ4" s="151"/>
      <c r="BA4" s="151"/>
      <c r="BB4" s="151"/>
      <c r="BC4" s="151"/>
      <c r="BD4" s="15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51" t="s">
        <v>4</v>
      </c>
      <c r="B11" s="151"/>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row>
    <row r="13" spans="1:56" ht="15" customHeight="1">
      <c r="A13" s="150" t="s">
        <v>10</v>
      </c>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52" t="s">
        <v>20</v>
      </c>
      <c r="B15" s="152"/>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52" t="s">
        <v>11</v>
      </c>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row>
    <row r="23" spans="1:56" ht="15" customHeight="1">
      <c r="A23" s="1" t="s">
        <v>12</v>
      </c>
    </row>
    <row r="24" spans="1:56" ht="15" customHeight="1">
      <c r="B24" s="1" t="s">
        <v>42</v>
      </c>
    </row>
    <row r="25" spans="1:56" ht="15" customHeight="1">
      <c r="B25" s="1" t="s">
        <v>43</v>
      </c>
    </row>
    <row r="27" spans="1:56" ht="15" customHeight="1">
      <c r="A27" s="152" t="s">
        <v>44</v>
      </c>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row>
    <row r="29" spans="1:56" ht="15" customHeight="1">
      <c r="A29" s="1" t="s">
        <v>13</v>
      </c>
    </row>
    <row r="31" spans="1:56" ht="15" customHeight="1">
      <c r="A31" s="150" t="s">
        <v>14</v>
      </c>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row>
    <row r="33" spans="1:56" ht="15" customHeight="1">
      <c r="A33" s="152" t="s">
        <v>15</v>
      </c>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row>
    <row r="35" spans="1:56" ht="15" customHeight="1">
      <c r="A35" s="1" t="s">
        <v>17</v>
      </c>
    </row>
    <row r="36" spans="1:56" ht="15" customHeight="1">
      <c r="A36" s="1" t="s">
        <v>45</v>
      </c>
    </row>
    <row r="38" spans="1:56" ht="15" customHeight="1">
      <c r="A38" s="152" t="s">
        <v>16</v>
      </c>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row>
    <row r="40" spans="1:56" ht="15" customHeight="1">
      <c r="A40" s="1" t="s">
        <v>18</v>
      </c>
    </row>
    <row r="42" spans="1:56" ht="15" customHeight="1">
      <c r="A42" s="150" t="s">
        <v>26</v>
      </c>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50" t="s">
        <v>38</v>
      </c>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2"/>
  <dimension ref="A1:C138"/>
  <sheetViews>
    <sheetView workbookViewId="0">
      <selection activeCell="C11" sqref="C11"/>
    </sheetView>
  </sheetViews>
  <sheetFormatPr defaultRowHeight="11.25"/>
  <cols>
    <col min="1" max="2" width="9" style="15"/>
    <col min="3" max="3" width="35" style="15" bestFit="1" customWidth="1"/>
    <col min="4" max="16384" width="9" style="15"/>
  </cols>
  <sheetData>
    <row r="1" spans="1:3">
      <c r="A1" s="15" t="s">
        <v>60</v>
      </c>
      <c r="B1" s="15" t="s">
        <v>59</v>
      </c>
      <c r="C1" s="15" t="s">
        <v>330</v>
      </c>
    </row>
    <row r="2" spans="1:3">
      <c r="A2" s="15" t="s">
        <v>62</v>
      </c>
      <c r="B2" s="15" t="s">
        <v>61</v>
      </c>
      <c r="C2" s="15" t="s">
        <v>63</v>
      </c>
    </row>
    <row r="3" spans="1:3">
      <c r="A3" s="15" t="s">
        <v>64</v>
      </c>
      <c r="B3" s="15" t="s">
        <v>61</v>
      </c>
      <c r="C3" s="15" t="s">
        <v>475</v>
      </c>
    </row>
    <row r="4" spans="1:3">
      <c r="A4" s="15" t="s">
        <v>65</v>
      </c>
      <c r="B4" s="15" t="s">
        <v>61</v>
      </c>
      <c r="C4" s="15" t="s">
        <v>66</v>
      </c>
    </row>
    <row r="5" spans="1:3">
      <c r="A5" s="15" t="s">
        <v>67</v>
      </c>
      <c r="B5" s="15" t="s">
        <v>61</v>
      </c>
      <c r="C5" s="15" t="s">
        <v>68</v>
      </c>
    </row>
    <row r="6" spans="1:3">
      <c r="A6" s="15" t="s">
        <v>70</v>
      </c>
      <c r="B6" s="15" t="s">
        <v>69</v>
      </c>
      <c r="C6" s="15" t="s">
        <v>71</v>
      </c>
    </row>
    <row r="7" spans="1:3">
      <c r="A7" s="15" t="s">
        <v>72</v>
      </c>
      <c r="B7" s="15" t="s">
        <v>69</v>
      </c>
      <c r="C7" s="15" t="s">
        <v>73</v>
      </c>
    </row>
    <row r="8" spans="1:3">
      <c r="A8" s="15" t="s">
        <v>74</v>
      </c>
      <c r="B8" s="15" t="s">
        <v>69</v>
      </c>
      <c r="C8" s="15" t="s">
        <v>75</v>
      </c>
    </row>
    <row r="9" spans="1:3">
      <c r="A9" s="15" t="s">
        <v>76</v>
      </c>
      <c r="B9" s="15" t="s">
        <v>69</v>
      </c>
      <c r="C9" s="15" t="s">
        <v>77</v>
      </c>
    </row>
    <row r="10" spans="1:3">
      <c r="A10" s="15" t="s">
        <v>78</v>
      </c>
      <c r="B10" s="15" t="s">
        <v>69</v>
      </c>
      <c r="C10" s="15" t="s">
        <v>554</v>
      </c>
    </row>
    <row r="11" spans="1:3">
      <c r="A11" s="15" t="s">
        <v>79</v>
      </c>
      <c r="B11" s="15" t="s">
        <v>69</v>
      </c>
      <c r="C11" s="15" t="s">
        <v>80</v>
      </c>
    </row>
    <row r="12" spans="1:3">
      <c r="A12" s="15" t="s">
        <v>81</v>
      </c>
      <c r="B12" s="15" t="s">
        <v>69</v>
      </c>
      <c r="C12" s="15" t="s">
        <v>82</v>
      </c>
    </row>
    <row r="13" spans="1:3">
      <c r="A13" s="15" t="s">
        <v>83</v>
      </c>
      <c r="B13" s="15" t="s">
        <v>69</v>
      </c>
      <c r="C13" s="15" t="s">
        <v>84</v>
      </c>
    </row>
    <row r="14" spans="1:3">
      <c r="A14" s="15" t="s">
        <v>85</v>
      </c>
      <c r="B14" s="15" t="s">
        <v>69</v>
      </c>
      <c r="C14" s="15" t="s">
        <v>86</v>
      </c>
    </row>
    <row r="15" spans="1:3">
      <c r="A15" s="15" t="s">
        <v>87</v>
      </c>
      <c r="B15" s="15" t="s">
        <v>69</v>
      </c>
      <c r="C15" s="15" t="s">
        <v>88</v>
      </c>
    </row>
    <row r="16" spans="1:3">
      <c r="A16" s="15" t="s">
        <v>89</v>
      </c>
      <c r="B16" s="15" t="s">
        <v>69</v>
      </c>
      <c r="C16" s="15" t="s">
        <v>90</v>
      </c>
    </row>
    <row r="17" spans="1:3">
      <c r="A17" s="15" t="s">
        <v>331</v>
      </c>
      <c r="B17" s="15" t="s">
        <v>69</v>
      </c>
      <c r="C17" s="15" t="s">
        <v>332</v>
      </c>
    </row>
    <row r="18" spans="1:3">
      <c r="A18" s="15" t="s">
        <v>333</v>
      </c>
      <c r="B18" s="15" t="s">
        <v>69</v>
      </c>
      <c r="C18" s="15" t="s">
        <v>334</v>
      </c>
    </row>
    <row r="19" spans="1:3">
      <c r="A19" s="15" t="s">
        <v>335</v>
      </c>
      <c r="B19" s="15" t="s">
        <v>69</v>
      </c>
      <c r="C19" s="15" t="s">
        <v>336</v>
      </c>
    </row>
    <row r="20" spans="1:3">
      <c r="A20" s="15" t="s">
        <v>337</v>
      </c>
      <c r="B20" s="15" t="s">
        <v>69</v>
      </c>
      <c r="C20" s="15" t="s">
        <v>338</v>
      </c>
    </row>
    <row r="21" spans="1:3">
      <c r="A21" s="15" t="s">
        <v>339</v>
      </c>
      <c r="B21" s="15" t="s">
        <v>69</v>
      </c>
      <c r="C21" s="15" t="s">
        <v>340</v>
      </c>
    </row>
    <row r="22" spans="1:3">
      <c r="A22" s="15" t="s">
        <v>341</v>
      </c>
      <c r="B22" s="15" t="s">
        <v>69</v>
      </c>
      <c r="C22" s="15" t="s">
        <v>476</v>
      </c>
    </row>
    <row r="23" spans="1:3">
      <c r="A23" s="15" t="s">
        <v>342</v>
      </c>
      <c r="B23" s="15" t="s">
        <v>69</v>
      </c>
      <c r="C23" s="15" t="s">
        <v>343</v>
      </c>
    </row>
    <row r="24" spans="1:3">
      <c r="A24" s="15" t="s">
        <v>344</v>
      </c>
      <c r="B24" s="15" t="s">
        <v>69</v>
      </c>
      <c r="C24" s="15" t="s">
        <v>345</v>
      </c>
    </row>
    <row r="25" spans="1:3">
      <c r="A25" s="15" t="s">
        <v>346</v>
      </c>
      <c r="B25" s="15" t="s">
        <v>69</v>
      </c>
      <c r="C25" s="15" t="s">
        <v>347</v>
      </c>
    </row>
    <row r="26" spans="1:3">
      <c r="A26" s="15" t="s">
        <v>477</v>
      </c>
      <c r="B26" s="15" t="s">
        <v>69</v>
      </c>
      <c r="C26" s="15" t="s">
        <v>478</v>
      </c>
    </row>
    <row r="27" spans="1:3">
      <c r="A27" s="15" t="s">
        <v>479</v>
      </c>
      <c r="B27" s="15" t="s">
        <v>69</v>
      </c>
      <c r="C27" s="15" t="s">
        <v>480</v>
      </c>
    </row>
    <row r="28" spans="1:3">
      <c r="A28" s="15" t="s">
        <v>481</v>
      </c>
      <c r="B28" s="15" t="s">
        <v>69</v>
      </c>
      <c r="C28" s="15" t="s">
        <v>472</v>
      </c>
    </row>
    <row r="29" spans="1:3">
      <c r="A29" s="15" t="s">
        <v>92</v>
      </c>
      <c r="B29" s="15" t="s">
        <v>91</v>
      </c>
      <c r="C29" s="15" t="s">
        <v>93</v>
      </c>
    </row>
    <row r="30" spans="1:3">
      <c r="A30" s="15" t="s">
        <v>94</v>
      </c>
      <c r="B30" s="15" t="s">
        <v>91</v>
      </c>
      <c r="C30" s="15" t="s">
        <v>95</v>
      </c>
    </row>
    <row r="31" spans="1:3">
      <c r="A31" s="15" t="s">
        <v>96</v>
      </c>
      <c r="B31" s="15" t="s">
        <v>91</v>
      </c>
      <c r="C31" s="15" t="s">
        <v>97</v>
      </c>
    </row>
    <row r="32" spans="1:3">
      <c r="A32" s="15" t="s">
        <v>98</v>
      </c>
      <c r="B32" s="15" t="s">
        <v>91</v>
      </c>
      <c r="C32" s="15" t="s">
        <v>99</v>
      </c>
    </row>
    <row r="33" spans="1:3">
      <c r="A33" s="15" t="s">
        <v>100</v>
      </c>
      <c r="B33" s="15" t="s">
        <v>91</v>
      </c>
      <c r="C33" s="15" t="s">
        <v>101</v>
      </c>
    </row>
    <row r="34" spans="1:3">
      <c r="A34" s="15" t="s">
        <v>102</v>
      </c>
      <c r="B34" s="15" t="s">
        <v>91</v>
      </c>
      <c r="C34" s="15" t="s">
        <v>103</v>
      </c>
    </row>
    <row r="35" spans="1:3">
      <c r="A35" s="15" t="s">
        <v>104</v>
      </c>
      <c r="B35" s="15" t="s">
        <v>91</v>
      </c>
      <c r="C35" s="15" t="s">
        <v>105</v>
      </c>
    </row>
    <row r="36" spans="1:3">
      <c r="A36" s="15" t="s">
        <v>106</v>
      </c>
      <c r="B36" s="15" t="s">
        <v>91</v>
      </c>
      <c r="C36" s="15" t="s">
        <v>107</v>
      </c>
    </row>
    <row r="37" spans="1:3">
      <c r="A37" s="15" t="s">
        <v>108</v>
      </c>
      <c r="B37" s="15" t="s">
        <v>91</v>
      </c>
      <c r="C37" s="15" t="s">
        <v>109</v>
      </c>
    </row>
    <row r="38" spans="1:3">
      <c r="A38" s="15" t="s">
        <v>110</v>
      </c>
      <c r="B38" s="15" t="s">
        <v>91</v>
      </c>
      <c r="C38" s="15" t="s">
        <v>348</v>
      </c>
    </row>
    <row r="39" spans="1:3">
      <c r="A39" s="15" t="s">
        <v>111</v>
      </c>
      <c r="B39" s="15" t="s">
        <v>91</v>
      </c>
      <c r="C39" s="15" t="s">
        <v>112</v>
      </c>
    </row>
    <row r="40" spans="1:3">
      <c r="A40" s="15" t="s">
        <v>113</v>
      </c>
      <c r="B40" s="15" t="s">
        <v>91</v>
      </c>
      <c r="C40" s="15" t="s">
        <v>114</v>
      </c>
    </row>
    <row r="41" spans="1:3">
      <c r="A41" s="15" t="s">
        <v>115</v>
      </c>
      <c r="B41" s="15" t="s">
        <v>91</v>
      </c>
      <c r="C41" s="15" t="s">
        <v>116</v>
      </c>
    </row>
    <row r="42" spans="1:3">
      <c r="A42" s="15" t="s">
        <v>117</v>
      </c>
      <c r="B42" s="15" t="s">
        <v>91</v>
      </c>
      <c r="C42" s="15" t="s">
        <v>118</v>
      </c>
    </row>
    <row r="43" spans="1:3">
      <c r="A43" s="15" t="s">
        <v>119</v>
      </c>
      <c r="B43" s="15" t="s">
        <v>91</v>
      </c>
      <c r="C43" s="15" t="s">
        <v>120</v>
      </c>
    </row>
    <row r="44" spans="1:3">
      <c r="A44" s="15" t="s">
        <v>121</v>
      </c>
      <c r="B44" s="15" t="s">
        <v>91</v>
      </c>
      <c r="C44" s="15" t="s">
        <v>122</v>
      </c>
    </row>
    <row r="45" spans="1:3">
      <c r="A45" s="15" t="s">
        <v>123</v>
      </c>
      <c r="B45" s="15" t="s">
        <v>91</v>
      </c>
      <c r="C45" s="15" t="s">
        <v>124</v>
      </c>
    </row>
    <row r="46" spans="1:3">
      <c r="A46" s="15" t="s">
        <v>125</v>
      </c>
      <c r="B46" s="15" t="s">
        <v>91</v>
      </c>
      <c r="C46" s="15" t="s">
        <v>126</v>
      </c>
    </row>
    <row r="47" spans="1:3">
      <c r="A47" s="15" t="s">
        <v>127</v>
      </c>
      <c r="B47" s="15" t="s">
        <v>91</v>
      </c>
      <c r="C47" s="15" t="s">
        <v>128</v>
      </c>
    </row>
    <row r="48" spans="1:3">
      <c r="A48" s="15" t="s">
        <v>129</v>
      </c>
      <c r="B48" s="15" t="s">
        <v>91</v>
      </c>
      <c r="C48" s="15" t="s">
        <v>349</v>
      </c>
    </row>
    <row r="49" spans="1:3">
      <c r="A49" s="15" t="s">
        <v>350</v>
      </c>
      <c r="B49" s="15" t="s">
        <v>91</v>
      </c>
      <c r="C49" s="15" t="s">
        <v>482</v>
      </c>
    </row>
    <row r="50" spans="1:3">
      <c r="A50" s="15" t="s">
        <v>351</v>
      </c>
      <c r="B50" s="15" t="s">
        <v>91</v>
      </c>
      <c r="C50" s="15" t="s">
        <v>483</v>
      </c>
    </row>
    <row r="51" spans="1:3">
      <c r="A51" s="15" t="s">
        <v>131</v>
      </c>
      <c r="B51" s="15" t="s">
        <v>130</v>
      </c>
      <c r="C51" s="15" t="s">
        <v>132</v>
      </c>
    </row>
    <row r="52" spans="1:3">
      <c r="A52" s="15" t="s">
        <v>133</v>
      </c>
      <c r="B52" s="15" t="s">
        <v>130</v>
      </c>
      <c r="C52" s="15" t="s">
        <v>134</v>
      </c>
    </row>
    <row r="53" spans="1:3">
      <c r="A53" s="15" t="s">
        <v>135</v>
      </c>
      <c r="B53" s="15" t="s">
        <v>130</v>
      </c>
      <c r="C53" s="15" t="s">
        <v>136</v>
      </c>
    </row>
    <row r="54" spans="1:3">
      <c r="A54" s="15" t="s">
        <v>137</v>
      </c>
      <c r="B54" s="15" t="s">
        <v>130</v>
      </c>
      <c r="C54" s="15" t="s">
        <v>138</v>
      </c>
    </row>
    <row r="55" spans="1:3">
      <c r="A55" s="15" t="s">
        <v>139</v>
      </c>
      <c r="B55" s="15" t="s">
        <v>130</v>
      </c>
      <c r="C55" s="15" t="s">
        <v>484</v>
      </c>
    </row>
    <row r="56" spans="1:3">
      <c r="A56" s="15" t="s">
        <v>352</v>
      </c>
      <c r="B56" s="15" t="s">
        <v>130</v>
      </c>
      <c r="C56" s="15" t="s">
        <v>485</v>
      </c>
    </row>
    <row r="57" spans="1:3">
      <c r="A57" s="15" t="s">
        <v>140</v>
      </c>
      <c r="B57" s="15" t="s">
        <v>130</v>
      </c>
      <c r="C57" s="15" t="s">
        <v>486</v>
      </c>
    </row>
    <row r="58" spans="1:3">
      <c r="A58" s="15" t="s">
        <v>141</v>
      </c>
      <c r="B58" s="15" t="s">
        <v>130</v>
      </c>
      <c r="C58" s="15" t="s">
        <v>487</v>
      </c>
    </row>
    <row r="59" spans="1:3">
      <c r="A59" s="15" t="s">
        <v>142</v>
      </c>
      <c r="B59" s="15" t="s">
        <v>130</v>
      </c>
      <c r="C59" s="15" t="s">
        <v>488</v>
      </c>
    </row>
    <row r="60" spans="1:3">
      <c r="A60" s="15" t="s">
        <v>143</v>
      </c>
      <c r="B60" s="15" t="s">
        <v>130</v>
      </c>
      <c r="C60" s="15" t="s">
        <v>489</v>
      </c>
    </row>
    <row r="61" spans="1:3">
      <c r="A61" s="15" t="s">
        <v>353</v>
      </c>
      <c r="B61" s="15" t="s">
        <v>130</v>
      </c>
      <c r="C61" s="15" t="s">
        <v>354</v>
      </c>
    </row>
    <row r="62" spans="1:3">
      <c r="A62" s="15" t="s">
        <v>145</v>
      </c>
      <c r="B62" s="15" t="s">
        <v>144</v>
      </c>
      <c r="C62" s="15" t="s">
        <v>355</v>
      </c>
    </row>
    <row r="63" spans="1:3">
      <c r="A63" s="15" t="s">
        <v>146</v>
      </c>
      <c r="B63" s="15" t="s">
        <v>144</v>
      </c>
      <c r="C63" s="15" t="s">
        <v>356</v>
      </c>
    </row>
    <row r="64" spans="1:3">
      <c r="A64" s="15" t="s">
        <v>147</v>
      </c>
      <c r="B64" s="15" t="s">
        <v>144</v>
      </c>
      <c r="C64" s="15" t="s">
        <v>357</v>
      </c>
    </row>
    <row r="65" spans="1:3">
      <c r="A65" s="15" t="s">
        <v>148</v>
      </c>
      <c r="B65" s="15" t="s">
        <v>144</v>
      </c>
      <c r="C65" s="15" t="s">
        <v>358</v>
      </c>
    </row>
    <row r="66" spans="1:3">
      <c r="A66" s="15" t="s">
        <v>149</v>
      </c>
      <c r="B66" s="15" t="s">
        <v>144</v>
      </c>
      <c r="C66" s="15" t="s">
        <v>490</v>
      </c>
    </row>
    <row r="67" spans="1:3">
      <c r="A67" s="15" t="s">
        <v>150</v>
      </c>
      <c r="B67" s="15" t="s">
        <v>144</v>
      </c>
      <c r="C67" s="15" t="s">
        <v>491</v>
      </c>
    </row>
    <row r="68" spans="1:3">
      <c r="A68" s="15" t="s">
        <v>152</v>
      </c>
      <c r="B68" s="15" t="s">
        <v>151</v>
      </c>
      <c r="C68" s="15" t="s">
        <v>153</v>
      </c>
    </row>
    <row r="69" spans="1:3">
      <c r="A69" s="15" t="s">
        <v>154</v>
      </c>
      <c r="B69" s="15" t="s">
        <v>151</v>
      </c>
      <c r="C69" s="15" t="s">
        <v>155</v>
      </c>
    </row>
    <row r="70" spans="1:3">
      <c r="A70" s="15" t="s">
        <v>156</v>
      </c>
      <c r="B70" s="15" t="s">
        <v>151</v>
      </c>
      <c r="C70" s="15" t="s">
        <v>157</v>
      </c>
    </row>
    <row r="71" spans="1:3">
      <c r="A71" s="15" t="s">
        <v>158</v>
      </c>
      <c r="B71" s="15" t="s">
        <v>151</v>
      </c>
      <c r="C71" s="15" t="s">
        <v>159</v>
      </c>
    </row>
    <row r="72" spans="1:3">
      <c r="A72" s="15" t="s">
        <v>160</v>
      </c>
      <c r="B72" s="15" t="s">
        <v>151</v>
      </c>
      <c r="C72" s="15" t="s">
        <v>161</v>
      </c>
    </row>
    <row r="73" spans="1:3">
      <c r="A73" s="15" t="s">
        <v>162</v>
      </c>
      <c r="B73" s="15" t="s">
        <v>151</v>
      </c>
      <c r="C73" s="15" t="s">
        <v>163</v>
      </c>
    </row>
    <row r="74" spans="1:3">
      <c r="A74" s="15" t="s">
        <v>164</v>
      </c>
      <c r="B74" s="15" t="s">
        <v>151</v>
      </c>
      <c r="C74" s="15" t="s">
        <v>165</v>
      </c>
    </row>
    <row r="75" spans="1:3">
      <c r="A75" s="15" t="s">
        <v>166</v>
      </c>
      <c r="B75" s="15" t="s">
        <v>151</v>
      </c>
      <c r="C75" s="15" t="s">
        <v>167</v>
      </c>
    </row>
    <row r="76" spans="1:3">
      <c r="A76" s="15" t="s">
        <v>168</v>
      </c>
      <c r="B76" s="15" t="s">
        <v>151</v>
      </c>
      <c r="C76" s="15" t="s">
        <v>169</v>
      </c>
    </row>
    <row r="77" spans="1:3">
      <c r="A77" s="15" t="s">
        <v>170</v>
      </c>
      <c r="B77" s="15" t="s">
        <v>151</v>
      </c>
      <c r="C77" s="15" t="s">
        <v>171</v>
      </c>
    </row>
    <row r="78" spans="1:3">
      <c r="A78" s="15" t="s">
        <v>172</v>
      </c>
      <c r="B78" s="15" t="s">
        <v>151</v>
      </c>
      <c r="C78" s="15" t="s">
        <v>173</v>
      </c>
    </row>
    <row r="79" spans="1:3">
      <c r="A79" s="15" t="s">
        <v>174</v>
      </c>
      <c r="B79" s="15" t="s">
        <v>151</v>
      </c>
      <c r="C79" s="15" t="s">
        <v>175</v>
      </c>
    </row>
    <row r="80" spans="1:3">
      <c r="A80" s="15" t="s">
        <v>176</v>
      </c>
      <c r="B80" s="15" t="s">
        <v>151</v>
      </c>
      <c r="C80" s="15" t="s">
        <v>177</v>
      </c>
    </row>
    <row r="81" spans="1:3">
      <c r="A81" s="15" t="s">
        <v>178</v>
      </c>
      <c r="B81" s="15" t="s">
        <v>151</v>
      </c>
      <c r="C81" s="15" t="s">
        <v>179</v>
      </c>
    </row>
    <row r="82" spans="1:3">
      <c r="A82" s="15" t="s">
        <v>180</v>
      </c>
      <c r="B82" s="15" t="s">
        <v>151</v>
      </c>
      <c r="C82" s="15" t="s">
        <v>181</v>
      </c>
    </row>
    <row r="83" spans="1:3">
      <c r="A83" s="15" t="s">
        <v>237</v>
      </c>
      <c r="B83" s="15" t="s">
        <v>151</v>
      </c>
      <c r="C83" s="15" t="s">
        <v>492</v>
      </c>
    </row>
    <row r="84" spans="1:3">
      <c r="A84" s="15" t="s">
        <v>359</v>
      </c>
      <c r="B84" s="15" t="s">
        <v>151</v>
      </c>
      <c r="C84" s="15" t="s">
        <v>360</v>
      </c>
    </row>
    <row r="85" spans="1:3">
      <c r="A85" s="15" t="s">
        <v>361</v>
      </c>
      <c r="B85" s="15" t="s">
        <v>151</v>
      </c>
      <c r="C85" s="15" t="s">
        <v>362</v>
      </c>
    </row>
    <row r="86" spans="1:3">
      <c r="A86" s="15" t="s">
        <v>447</v>
      </c>
      <c r="B86" s="15" t="s">
        <v>151</v>
      </c>
      <c r="C86" s="15" t="s">
        <v>493</v>
      </c>
    </row>
    <row r="87" spans="1:3">
      <c r="A87" s="15" t="s">
        <v>183</v>
      </c>
      <c r="B87" s="15" t="s">
        <v>182</v>
      </c>
      <c r="C87" s="15" t="s">
        <v>182</v>
      </c>
    </row>
    <row r="88" spans="1:3">
      <c r="A88" s="15" t="s">
        <v>238</v>
      </c>
      <c r="B88" s="15" t="s">
        <v>182</v>
      </c>
      <c r="C88" s="15" t="s">
        <v>239</v>
      </c>
    </row>
    <row r="89" spans="1:3">
      <c r="A89" s="15" t="s">
        <v>494</v>
      </c>
      <c r="B89" s="15" t="s">
        <v>182</v>
      </c>
      <c r="C89" s="15" t="s">
        <v>495</v>
      </c>
    </row>
    <row r="90" spans="1:3">
      <c r="A90" s="15" t="s">
        <v>496</v>
      </c>
      <c r="B90" s="15" t="s">
        <v>182</v>
      </c>
      <c r="C90" s="15" t="s">
        <v>497</v>
      </c>
    </row>
    <row r="91" spans="1:3">
      <c r="A91" s="15" t="s">
        <v>520</v>
      </c>
      <c r="B91" s="15" t="s">
        <v>184</v>
      </c>
      <c r="C91" s="15" t="s">
        <v>498</v>
      </c>
    </row>
    <row r="92" spans="1:3">
      <c r="A92" s="15" t="s">
        <v>499</v>
      </c>
      <c r="B92" s="15" t="s">
        <v>184</v>
      </c>
      <c r="C92" s="15" t="s">
        <v>500</v>
      </c>
    </row>
    <row r="93" spans="1:3">
      <c r="A93" s="15" t="s">
        <v>501</v>
      </c>
      <c r="B93" s="15" t="s">
        <v>184</v>
      </c>
      <c r="C93" s="15" t="s">
        <v>502</v>
      </c>
    </row>
    <row r="94" spans="1:3">
      <c r="A94" s="15" t="s">
        <v>240</v>
      </c>
      <c r="B94" s="15" t="s">
        <v>184</v>
      </c>
      <c r="C94" s="15" t="s">
        <v>241</v>
      </c>
    </row>
    <row r="95" spans="1:3">
      <c r="A95" s="15" t="s">
        <v>185</v>
      </c>
      <c r="B95" s="15" t="s">
        <v>184</v>
      </c>
      <c r="C95" s="15" t="s">
        <v>186</v>
      </c>
    </row>
    <row r="96" spans="1:3">
      <c r="A96" s="15" t="s">
        <v>187</v>
      </c>
      <c r="B96" s="15" t="s">
        <v>184</v>
      </c>
      <c r="C96" s="15" t="s">
        <v>188</v>
      </c>
    </row>
    <row r="97" spans="1:3">
      <c r="A97" s="15" t="s">
        <v>189</v>
      </c>
      <c r="B97" s="15" t="s">
        <v>184</v>
      </c>
      <c r="C97" s="15" t="s">
        <v>190</v>
      </c>
    </row>
    <row r="98" spans="1:3">
      <c r="A98" s="15" t="s">
        <v>191</v>
      </c>
      <c r="B98" s="15" t="s">
        <v>184</v>
      </c>
      <c r="C98" s="15" t="s">
        <v>192</v>
      </c>
    </row>
    <row r="99" spans="1:3">
      <c r="A99" s="15" t="s">
        <v>242</v>
      </c>
      <c r="B99" s="15" t="s">
        <v>184</v>
      </c>
      <c r="C99" s="15" t="s">
        <v>243</v>
      </c>
    </row>
    <row r="100" spans="1:3">
      <c r="A100" s="15" t="s">
        <v>244</v>
      </c>
      <c r="B100" s="15" t="s">
        <v>184</v>
      </c>
      <c r="C100" s="15" t="s">
        <v>245</v>
      </c>
    </row>
    <row r="101" spans="1:3">
      <c r="A101" s="15" t="s">
        <v>193</v>
      </c>
      <c r="B101" s="15" t="s">
        <v>184</v>
      </c>
      <c r="C101" s="15" t="s">
        <v>194</v>
      </c>
    </row>
    <row r="102" spans="1:3">
      <c r="A102" s="15" t="s">
        <v>195</v>
      </c>
      <c r="B102" s="15" t="s">
        <v>184</v>
      </c>
      <c r="C102" s="15" t="s">
        <v>196</v>
      </c>
    </row>
    <row r="103" spans="1:3">
      <c r="A103" s="15" t="s">
        <v>363</v>
      </c>
      <c r="B103" s="15" t="s">
        <v>184</v>
      </c>
      <c r="C103" s="15" t="s">
        <v>364</v>
      </c>
    </row>
    <row r="104" spans="1:3">
      <c r="A104" s="15" t="s">
        <v>365</v>
      </c>
      <c r="B104" s="15" t="s">
        <v>184</v>
      </c>
      <c r="C104" s="15" t="s">
        <v>366</v>
      </c>
    </row>
    <row r="105" spans="1:3">
      <c r="A105" s="15" t="s">
        <v>367</v>
      </c>
      <c r="B105" s="15" t="s">
        <v>184</v>
      </c>
      <c r="C105" s="15" t="s">
        <v>368</v>
      </c>
    </row>
    <row r="106" spans="1:3">
      <c r="A106" s="15" t="s">
        <v>369</v>
      </c>
      <c r="B106" s="15" t="s">
        <v>184</v>
      </c>
      <c r="C106" s="15" t="s">
        <v>370</v>
      </c>
    </row>
    <row r="107" spans="1:3">
      <c r="A107" s="15" t="s">
        <v>371</v>
      </c>
      <c r="B107" s="15" t="s">
        <v>184</v>
      </c>
      <c r="C107" s="15" t="s">
        <v>503</v>
      </c>
    </row>
    <row r="108" spans="1:3">
      <c r="A108" s="15" t="s">
        <v>372</v>
      </c>
      <c r="B108" s="15" t="s">
        <v>184</v>
      </c>
      <c r="C108" s="15" t="s">
        <v>504</v>
      </c>
    </row>
    <row r="109" spans="1:3">
      <c r="A109" s="15" t="s">
        <v>373</v>
      </c>
      <c r="B109" s="15" t="s">
        <v>184</v>
      </c>
      <c r="C109" s="15" t="s">
        <v>505</v>
      </c>
    </row>
    <row r="110" spans="1:3">
      <c r="A110" s="15" t="s">
        <v>374</v>
      </c>
      <c r="B110" s="15" t="s">
        <v>184</v>
      </c>
      <c r="C110" s="15" t="s">
        <v>506</v>
      </c>
    </row>
    <row r="111" spans="1:3">
      <c r="A111" s="15" t="s">
        <v>375</v>
      </c>
      <c r="B111" s="15" t="s">
        <v>184</v>
      </c>
      <c r="C111" s="15" t="s">
        <v>507</v>
      </c>
    </row>
    <row r="112" spans="1:3">
      <c r="A112" s="15" t="s">
        <v>376</v>
      </c>
      <c r="B112" s="15" t="s">
        <v>184</v>
      </c>
      <c r="C112" s="15" t="s">
        <v>508</v>
      </c>
    </row>
    <row r="113" spans="1:3">
      <c r="A113" s="15" t="s">
        <v>377</v>
      </c>
      <c r="B113" s="15" t="s">
        <v>184</v>
      </c>
      <c r="C113" s="15" t="s">
        <v>509</v>
      </c>
    </row>
    <row r="114" spans="1:3">
      <c r="A114" s="15" t="s">
        <v>378</v>
      </c>
      <c r="B114" s="15" t="s">
        <v>184</v>
      </c>
      <c r="C114" s="15" t="s">
        <v>510</v>
      </c>
    </row>
    <row r="115" spans="1:3">
      <c r="A115" s="15" t="s">
        <v>379</v>
      </c>
      <c r="B115" s="15" t="s">
        <v>184</v>
      </c>
      <c r="C115" s="15" t="s">
        <v>511</v>
      </c>
    </row>
    <row r="116" spans="1:3">
      <c r="A116" s="15" t="s">
        <v>380</v>
      </c>
      <c r="B116" s="15" t="s">
        <v>184</v>
      </c>
      <c r="C116" s="15" t="s">
        <v>512</v>
      </c>
    </row>
    <row r="117" spans="1:3">
      <c r="A117" s="15" t="s">
        <v>381</v>
      </c>
      <c r="B117" s="15" t="s">
        <v>184</v>
      </c>
      <c r="C117" s="15" t="s">
        <v>513</v>
      </c>
    </row>
    <row r="118" spans="1:3">
      <c r="A118" s="15" t="s">
        <v>382</v>
      </c>
      <c r="B118" s="15" t="s">
        <v>184</v>
      </c>
      <c r="C118" s="15" t="s">
        <v>514</v>
      </c>
    </row>
    <row r="119" spans="1:3">
      <c r="A119" s="15" t="s">
        <v>383</v>
      </c>
      <c r="B119" s="15" t="s">
        <v>184</v>
      </c>
      <c r="C119" s="15" t="s">
        <v>515</v>
      </c>
    </row>
    <row r="120" spans="1:3">
      <c r="A120" s="15" t="s">
        <v>384</v>
      </c>
      <c r="B120" s="15" t="s">
        <v>184</v>
      </c>
      <c r="C120" s="15" t="s">
        <v>516</v>
      </c>
    </row>
    <row r="121" spans="1:3">
      <c r="A121" s="15" t="s">
        <v>198</v>
      </c>
      <c r="B121" s="15" t="s">
        <v>197</v>
      </c>
      <c r="C121" s="15" t="s">
        <v>199</v>
      </c>
    </row>
    <row r="122" spans="1:3">
      <c r="A122" s="15" t="s">
        <v>200</v>
      </c>
      <c r="B122" s="15" t="s">
        <v>197</v>
      </c>
      <c r="C122" s="15" t="s">
        <v>201</v>
      </c>
    </row>
    <row r="123" spans="1:3">
      <c r="A123" s="15" t="s">
        <v>202</v>
      </c>
      <c r="B123" s="15" t="s">
        <v>197</v>
      </c>
      <c r="C123" s="15" t="s">
        <v>203</v>
      </c>
    </row>
    <row r="124" spans="1:3">
      <c r="A124" s="15" t="s">
        <v>204</v>
      </c>
      <c r="B124" s="15" t="s">
        <v>197</v>
      </c>
      <c r="C124" s="15" t="s">
        <v>205</v>
      </c>
    </row>
    <row r="125" spans="1:3">
      <c r="A125" s="15" t="s">
        <v>206</v>
      </c>
      <c r="B125" s="15" t="s">
        <v>197</v>
      </c>
      <c r="C125" s="15" t="s">
        <v>207</v>
      </c>
    </row>
    <row r="126" spans="1:3">
      <c r="A126" s="15" t="s">
        <v>208</v>
      </c>
      <c r="B126" s="15" t="s">
        <v>197</v>
      </c>
      <c r="C126" s="15" t="s">
        <v>209</v>
      </c>
    </row>
    <row r="127" spans="1:3">
      <c r="A127" s="15" t="s">
        <v>210</v>
      </c>
      <c r="B127" s="15" t="s">
        <v>197</v>
      </c>
      <c r="C127" s="15" t="s">
        <v>211</v>
      </c>
    </row>
    <row r="128" spans="1:3">
      <c r="A128" s="15" t="s">
        <v>213</v>
      </c>
      <c r="B128" s="15" t="s">
        <v>212</v>
      </c>
      <c r="C128" s="15" t="s">
        <v>214</v>
      </c>
    </row>
    <row r="129" spans="1:3">
      <c r="A129" s="15" t="s">
        <v>215</v>
      </c>
      <c r="B129" s="15" t="s">
        <v>212</v>
      </c>
      <c r="C129" s="15" t="s">
        <v>216</v>
      </c>
    </row>
    <row r="130" spans="1:3">
      <c r="A130" s="15" t="s">
        <v>217</v>
      </c>
      <c r="B130" s="15" t="s">
        <v>212</v>
      </c>
      <c r="C130" s="15" t="s">
        <v>218</v>
      </c>
    </row>
    <row r="131" spans="1:3">
      <c r="A131" s="15" t="s">
        <v>219</v>
      </c>
      <c r="B131" s="15" t="s">
        <v>212</v>
      </c>
      <c r="C131" s="15" t="s">
        <v>220</v>
      </c>
    </row>
    <row r="132" spans="1:3">
      <c r="A132" s="15" t="s">
        <v>385</v>
      </c>
      <c r="B132" s="15" t="s">
        <v>212</v>
      </c>
      <c r="C132" s="15" t="s">
        <v>386</v>
      </c>
    </row>
    <row r="133" spans="1:3">
      <c r="A133" s="15" t="s">
        <v>222</v>
      </c>
      <c r="B133" s="15" t="s">
        <v>221</v>
      </c>
      <c r="C133" s="15" t="s">
        <v>223</v>
      </c>
    </row>
    <row r="134" spans="1:3">
      <c r="A134" s="15" t="s">
        <v>224</v>
      </c>
      <c r="B134" s="15" t="s">
        <v>221</v>
      </c>
      <c r="C134" s="15" t="s">
        <v>225</v>
      </c>
    </row>
    <row r="135" spans="1:3">
      <c r="A135" s="15" t="s">
        <v>226</v>
      </c>
      <c r="B135" s="15" t="s">
        <v>221</v>
      </c>
      <c r="C135" s="15" t="s">
        <v>227</v>
      </c>
    </row>
    <row r="136" spans="1:3">
      <c r="A136" s="15" t="s">
        <v>228</v>
      </c>
      <c r="B136" s="15" t="s">
        <v>221</v>
      </c>
      <c r="C136" s="15" t="s">
        <v>229</v>
      </c>
    </row>
    <row r="137" spans="1:3">
      <c r="A137" s="15" t="s">
        <v>230</v>
      </c>
      <c r="B137" s="15" t="s">
        <v>221</v>
      </c>
      <c r="C137" s="15" t="s">
        <v>517</v>
      </c>
    </row>
    <row r="138" spans="1:3">
      <c r="A138" s="15" t="s">
        <v>231</v>
      </c>
      <c r="B138" s="15" t="s">
        <v>221</v>
      </c>
      <c r="C138" s="15" t="s">
        <v>518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5"/>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車系</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584</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9">
        <v>1</v>
      </c>
      <c r="B10" s="30"/>
      <c r="C10" s="32" t="s">
        <v>539</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95" t="s">
        <v>55</v>
      </c>
      <c r="AD10" s="31"/>
      <c r="AE10" s="31"/>
      <c r="AF10" s="30"/>
      <c r="AG10" s="96"/>
      <c r="AH10" s="97"/>
      <c r="AI10" s="98"/>
      <c r="AJ10" s="97"/>
      <c r="AK10" s="97"/>
      <c r="AL10" s="97"/>
      <c r="AM10" s="97"/>
      <c r="AN10" s="97"/>
      <c r="AO10" s="97"/>
      <c r="AP10" s="97"/>
      <c r="AQ10" s="97"/>
      <c r="AR10" s="97"/>
      <c r="AS10" s="97"/>
      <c r="AT10" s="97"/>
      <c r="AU10" s="97"/>
      <c r="AV10" s="97"/>
      <c r="AW10" s="31"/>
      <c r="AX10" s="31"/>
      <c r="AY10" s="31"/>
      <c r="AZ10" s="31"/>
      <c r="BA10" s="31"/>
      <c r="BB10" s="31"/>
      <c r="BC10" s="31"/>
      <c r="BD10" s="3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46</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0"/>
      <c r="B14" s="21"/>
      <c r="C14" s="20"/>
      <c r="D14" s="23"/>
      <c r="E14" s="23"/>
      <c r="F14" s="23"/>
      <c r="G14" s="23"/>
      <c r="H14" s="23"/>
      <c r="I14" s="23"/>
      <c r="J14" s="23"/>
      <c r="K14" s="23"/>
      <c r="L14" s="23"/>
      <c r="M14" s="23"/>
      <c r="N14" s="23"/>
      <c r="O14" s="23"/>
      <c r="P14" s="23"/>
      <c r="Q14" s="23"/>
      <c r="R14" s="23"/>
      <c r="S14" s="23"/>
      <c r="T14" s="23"/>
      <c r="U14" s="23"/>
      <c r="V14" s="23"/>
      <c r="W14" s="23"/>
      <c r="X14" s="106"/>
      <c r="Y14" s="107"/>
      <c r="Z14" s="107"/>
      <c r="AA14" s="107"/>
      <c r="AB14" s="108"/>
      <c r="AC14" s="22"/>
      <c r="AD14" s="23"/>
      <c r="AE14" s="23"/>
      <c r="AF14" s="21"/>
      <c r="AG14" s="23"/>
      <c r="AH14" s="23"/>
      <c r="AI14" s="63"/>
      <c r="AJ14" s="23"/>
      <c r="AK14" s="23"/>
      <c r="AL14" s="23"/>
      <c r="AM14" s="23"/>
      <c r="AN14" s="23"/>
      <c r="AO14" s="23"/>
      <c r="AP14" s="23"/>
      <c r="AQ14" s="23"/>
      <c r="AR14" s="23"/>
      <c r="AS14" s="23"/>
      <c r="AT14" s="23"/>
      <c r="AU14" s="23"/>
      <c r="AV14" s="23"/>
      <c r="AW14" s="23"/>
      <c r="AX14" s="23"/>
      <c r="AY14" s="23"/>
      <c r="AZ14" s="23"/>
      <c r="BA14" s="23"/>
      <c r="BB14" s="23"/>
      <c r="BC14" s="23"/>
      <c r="BD14" s="21"/>
    </row>
    <row r="16" spans="1:56" ht="15" customHeight="1">
      <c r="A16" s="57" t="s">
        <v>48</v>
      </c>
    </row>
    <row r="17" spans="1:6" ht="15" customHeight="1">
      <c r="A17" s="57"/>
      <c r="B17" s="56" t="s">
        <v>585</v>
      </c>
      <c r="C17" s="11"/>
      <c r="F17" s="12"/>
    </row>
    <row r="18" spans="1:6" ht="15" customHeight="1">
      <c r="A18" s="57"/>
      <c r="C18" s="11" t="s">
        <v>55</v>
      </c>
      <c r="E18" s="56" t="s">
        <v>456</v>
      </c>
      <c r="F18" s="12"/>
    </row>
    <row r="19" spans="1:6" ht="15" customHeight="1">
      <c r="A19" s="57"/>
      <c r="C19" s="58"/>
    </row>
    <row r="20" spans="1:6" ht="15" customHeight="1">
      <c r="A20" s="57"/>
      <c r="E20" s="7"/>
      <c r="F20" s="12"/>
    </row>
    <row r="21" spans="1:6" ht="15" customHeight="1">
      <c r="B21" s="58"/>
      <c r="E21" s="7"/>
      <c r="F21" s="12"/>
    </row>
    <row r="22" spans="1:6" ht="15" customHeight="1">
      <c r="E22" s="7"/>
      <c r="F22" s="12"/>
    </row>
    <row r="23" spans="1:6" ht="15" customHeight="1">
      <c r="E23" s="7"/>
      <c r="F23" s="12"/>
    </row>
    <row r="24" spans="1:6" ht="15" customHeight="1">
      <c r="E24" s="7"/>
      <c r="F24" s="12"/>
    </row>
    <row r="25" spans="1:6" ht="15" customHeight="1">
      <c r="E25" s="7"/>
      <c r="F25"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Sheet2!$A$1:$A$138</xm:f>
          </x14:formula1>
          <xm:sqref>X14:AB14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D25"/>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3" width="6" style="56" bestFit="1" customWidth="1"/>
    <col min="14"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検索条件</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271</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0">
        <v>1</v>
      </c>
      <c r="B10" s="21"/>
      <c r="C10" s="32" t="s">
        <v>270</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9" t="s">
        <v>57</v>
      </c>
      <c r="AD10" s="23"/>
      <c r="AE10" s="23"/>
      <c r="AF10" s="21"/>
      <c r="AG10" s="36"/>
      <c r="AH10" s="27"/>
      <c r="AI10" s="28"/>
      <c r="AJ10" s="27"/>
      <c r="AK10" s="27"/>
      <c r="AL10" s="27"/>
      <c r="AM10" s="27"/>
      <c r="AN10" s="27"/>
      <c r="AO10" s="27"/>
      <c r="AP10" s="27"/>
      <c r="AQ10" s="27"/>
      <c r="AR10" s="27"/>
      <c r="AS10" s="27"/>
      <c r="AT10" s="27"/>
      <c r="AU10" s="27"/>
      <c r="AV10" s="27"/>
      <c r="AW10" s="23"/>
      <c r="AX10" s="23"/>
      <c r="AY10" s="23"/>
      <c r="AZ10" s="23"/>
      <c r="BA10" s="23"/>
      <c r="BB10" s="23"/>
      <c r="BC10" s="23"/>
      <c r="BD10" s="21"/>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7" t="s">
        <v>233</v>
      </c>
      <c r="AI12" s="12"/>
    </row>
    <row r="13" spans="1:56" ht="15" customHeight="1">
      <c r="A13" s="8" t="s">
        <v>628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4" t="s">
        <v>53</v>
      </c>
      <c r="AD13" s="10"/>
      <c r="AE13" s="10"/>
      <c r="AF13" s="9"/>
      <c r="AG13" s="10" t="s">
        <v>47</v>
      </c>
      <c r="AH13" s="10"/>
      <c r="AI13" s="33"/>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9">
        <v>1</v>
      </c>
      <c r="B14" s="30"/>
      <c r="C14" s="29"/>
      <c r="D14" s="31"/>
      <c r="E14" s="31"/>
      <c r="F14" s="31"/>
      <c r="G14" s="31"/>
      <c r="H14" s="31"/>
      <c r="I14" s="31"/>
      <c r="J14" s="31"/>
      <c r="K14" s="31"/>
      <c r="L14" s="31"/>
      <c r="M14" s="31"/>
      <c r="N14" s="31"/>
      <c r="O14" s="31"/>
      <c r="P14" s="31"/>
      <c r="Q14" s="31"/>
      <c r="R14" s="31"/>
      <c r="S14" s="31"/>
      <c r="T14" s="31"/>
      <c r="U14" s="31"/>
      <c r="V14" s="31"/>
      <c r="W14" s="31"/>
      <c r="X14" s="110"/>
      <c r="Y14" s="117"/>
      <c r="Z14" s="117"/>
      <c r="AA14" s="117"/>
      <c r="AB14" s="118"/>
      <c r="AC14" s="32"/>
      <c r="AD14" s="31"/>
      <c r="AE14" s="31"/>
      <c r="AF14" s="30"/>
      <c r="AG14" s="31"/>
      <c r="AH14" s="31"/>
      <c r="AI14" s="34"/>
      <c r="AJ14" s="31"/>
      <c r="AK14" s="31"/>
      <c r="AL14" s="31"/>
      <c r="AM14" s="31"/>
      <c r="AN14" s="31"/>
      <c r="AO14" s="31"/>
      <c r="AP14" s="31"/>
      <c r="AQ14" s="31"/>
      <c r="AR14" s="31"/>
      <c r="AS14" s="31"/>
      <c r="AT14" s="31"/>
      <c r="AU14" s="31"/>
      <c r="AV14" s="31"/>
      <c r="AW14" s="31"/>
      <c r="AX14" s="31"/>
      <c r="AY14" s="31"/>
      <c r="AZ14" s="31"/>
      <c r="BA14" s="31"/>
      <c r="BB14" s="31"/>
      <c r="BC14" s="31"/>
      <c r="BD14" s="30"/>
    </row>
    <row r="16" spans="1:56" ht="15" customHeight="1">
      <c r="A16" s="57" t="s">
        <v>48</v>
      </c>
    </row>
    <row r="17" spans="1:13" ht="15" customHeight="1">
      <c r="A17" s="57"/>
      <c r="B17" s="58" t="s">
        <v>272</v>
      </c>
    </row>
    <row r="18" spans="1:13" ht="15" customHeight="1">
      <c r="A18" s="57"/>
      <c r="C18" s="11" t="s">
        <v>629</v>
      </c>
      <c r="E18" s="56" t="s">
        <v>273</v>
      </c>
    </row>
    <row r="19" spans="1:13" ht="15" customHeight="1">
      <c r="A19" s="57"/>
      <c r="E19" s="56" t="s">
        <v>644</v>
      </c>
      <c r="F19" s="56" t="s">
        <v>274</v>
      </c>
      <c r="L19" s="56" t="s">
        <v>643</v>
      </c>
      <c r="M19" s="56" t="s">
        <v>276</v>
      </c>
    </row>
    <row r="20" spans="1:13" ht="15" customHeight="1">
      <c r="A20" s="57"/>
      <c r="E20" s="56" t="s">
        <v>644</v>
      </c>
      <c r="F20" s="56" t="s">
        <v>275</v>
      </c>
      <c r="L20" s="56" t="s">
        <v>643</v>
      </c>
      <c r="M20" s="56" t="s">
        <v>277</v>
      </c>
    </row>
    <row r="21" spans="1:13" ht="15" customHeight="1">
      <c r="A21" s="57"/>
    </row>
    <row r="22" spans="1:13" ht="15" customHeight="1">
      <c r="A22" s="57"/>
      <c r="C22" s="11" t="s">
        <v>246</v>
      </c>
      <c r="E22" s="56" t="s">
        <v>278</v>
      </c>
    </row>
    <row r="23" spans="1:13" ht="15" customHeight="1">
      <c r="A23" s="57"/>
      <c r="C23" s="12"/>
      <c r="E23" s="56" t="s">
        <v>695</v>
      </c>
      <c r="F23" s="56" t="s">
        <v>274</v>
      </c>
      <c r="L23" s="56" t="s">
        <v>636</v>
      </c>
      <c r="M23" s="56" t="s">
        <v>696</v>
      </c>
    </row>
    <row r="24" spans="1:13" ht="15" customHeight="1">
      <c r="A24" s="57"/>
      <c r="E24" s="56" t="s">
        <v>695</v>
      </c>
      <c r="F24" s="56" t="s">
        <v>275</v>
      </c>
      <c r="L24" s="56" t="s">
        <v>636</v>
      </c>
      <c r="M24" s="56" t="s">
        <v>279</v>
      </c>
    </row>
    <row r="25" spans="1:13" ht="15" customHeight="1">
      <c r="B25" s="58"/>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Sheet2!$A$1:$A$52</xm:f>
          </x14:formula1>
          <xm:sqref>X14:AB14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BD93"/>
  <sheetViews>
    <sheetView zoomScaleNormal="100" workbookViewId="0">
      <selection sqref="A1:BD2"/>
    </sheetView>
  </sheetViews>
  <sheetFormatPr defaultColWidth="2.5" defaultRowHeight="15" customHeight="1"/>
  <cols>
    <col min="1" max="1" width="3" style="56" bestFit="1" customWidth="1"/>
    <col min="2"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検索</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677</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v>1</v>
      </c>
      <c r="B10" s="38"/>
      <c r="C10" s="40" t="s">
        <v>528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65" t="s">
        <v>55</v>
      </c>
      <c r="AD10" s="39"/>
      <c r="AE10" s="39"/>
      <c r="AF10" s="38"/>
      <c r="AG10" s="43"/>
      <c r="AH10" s="44"/>
      <c r="AI10" s="45"/>
      <c r="AJ10" s="44"/>
      <c r="AK10" s="44"/>
      <c r="AL10" s="44"/>
      <c r="AM10" s="44"/>
      <c r="AN10" s="44"/>
      <c r="AO10" s="44"/>
      <c r="AP10" s="44"/>
      <c r="AQ10" s="44"/>
      <c r="AR10" s="44"/>
      <c r="AS10" s="44"/>
      <c r="AT10" s="44"/>
      <c r="AU10" s="44"/>
      <c r="AV10" s="44"/>
      <c r="AW10" s="39"/>
      <c r="AX10" s="39"/>
      <c r="AY10" s="39"/>
      <c r="AZ10" s="39"/>
      <c r="BA10" s="39"/>
      <c r="BB10" s="39"/>
      <c r="BC10" s="39"/>
      <c r="BD10" s="38"/>
    </row>
    <row r="11" spans="1:56" ht="15" customHeight="1">
      <c r="A11" s="16">
        <f>A10+1</f>
        <v>2</v>
      </c>
      <c r="B11" s="17"/>
      <c r="C11" s="18" t="s">
        <v>529</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6" t="s">
        <v>57</v>
      </c>
      <c r="AD11" s="19"/>
      <c r="AE11" s="19"/>
      <c r="AF11" s="17"/>
      <c r="AG11" s="24"/>
      <c r="AH11" s="25"/>
      <c r="AI11" s="26"/>
      <c r="AJ11" s="25"/>
      <c r="AK11" s="25"/>
      <c r="AL11" s="25"/>
      <c r="AM11" s="25"/>
      <c r="AN11" s="25"/>
      <c r="AO11" s="25"/>
      <c r="AP11" s="25"/>
      <c r="AQ11" s="25"/>
      <c r="AR11" s="25"/>
      <c r="AS11" s="25"/>
      <c r="AT11" s="25"/>
      <c r="AU11" s="25"/>
      <c r="AV11" s="25"/>
      <c r="AW11" s="19"/>
      <c r="AX11" s="19"/>
      <c r="AY11" s="19"/>
      <c r="AZ11" s="19"/>
      <c r="BA11" s="19"/>
      <c r="BB11" s="19"/>
      <c r="BC11" s="19"/>
      <c r="BD11" s="17"/>
    </row>
    <row r="12" spans="1:56" ht="15" customHeight="1">
      <c r="A12" s="16">
        <f t="shared" ref="A12:A15" si="0">A11+1</f>
        <v>3</v>
      </c>
      <c r="B12" s="17"/>
      <c r="C12" s="18" t="s">
        <v>530</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6" t="s">
        <v>57</v>
      </c>
      <c r="AD12" s="19"/>
      <c r="AE12" s="19"/>
      <c r="AF12" s="17"/>
      <c r="AG12" s="24"/>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16">
        <f t="shared" si="0"/>
        <v>4</v>
      </c>
      <c r="B13" s="17"/>
      <c r="C13" s="18" t="s">
        <v>531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6" t="s">
        <v>57</v>
      </c>
      <c r="AD13" s="19"/>
      <c r="AE13" s="19"/>
      <c r="AF13" s="17"/>
      <c r="AG13" s="24"/>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16">
        <f t="shared" si="0"/>
        <v>5</v>
      </c>
      <c r="B14" s="17"/>
      <c r="C14" s="18" t="s">
        <v>611</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6" t="s">
        <v>286</v>
      </c>
      <c r="AD14" s="19"/>
      <c r="AE14" s="19"/>
      <c r="AF14" s="17"/>
      <c r="AG14" s="24"/>
      <c r="AH14" s="25"/>
      <c r="AI14" s="26"/>
      <c r="AJ14" s="25"/>
      <c r="AK14" s="25"/>
      <c r="AL14" s="25"/>
      <c r="AM14" s="25"/>
      <c r="AN14" s="25"/>
      <c r="AO14" s="25"/>
      <c r="AP14" s="25"/>
      <c r="AQ14" s="25"/>
      <c r="AR14" s="25"/>
      <c r="AS14" s="25"/>
      <c r="AT14" s="25"/>
      <c r="AU14" s="25"/>
      <c r="AV14" s="25"/>
      <c r="AW14" s="19"/>
      <c r="AX14" s="19"/>
      <c r="AY14" s="19"/>
      <c r="AZ14" s="19"/>
      <c r="BA14" s="19"/>
      <c r="BB14" s="19"/>
      <c r="BC14" s="19"/>
      <c r="BD14" s="17"/>
    </row>
    <row r="15" spans="1:56" ht="15" customHeight="1">
      <c r="A15" s="16">
        <f t="shared" si="0"/>
        <v>6</v>
      </c>
      <c r="B15" s="17"/>
      <c r="C15" s="18" t="s">
        <v>539</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6" t="s">
        <v>286</v>
      </c>
      <c r="AD15" s="19"/>
      <c r="AE15" s="19"/>
      <c r="AF15" s="17"/>
      <c r="AG15" s="24"/>
      <c r="AH15" s="25"/>
      <c r="AI15" s="26"/>
      <c r="AJ15" s="25"/>
      <c r="AK15" s="25"/>
      <c r="AL15" s="25"/>
      <c r="AM15" s="25"/>
      <c r="AN15" s="25"/>
      <c r="AO15" s="25"/>
      <c r="AP15" s="25"/>
      <c r="AQ15" s="25"/>
      <c r="AR15" s="25"/>
      <c r="AS15" s="25"/>
      <c r="AT15" s="25"/>
      <c r="AU15" s="25"/>
      <c r="AV15" s="25"/>
      <c r="AW15" s="19"/>
      <c r="AX15" s="19"/>
      <c r="AY15" s="19"/>
      <c r="AZ15" s="19"/>
      <c r="BA15" s="19"/>
      <c r="BB15" s="19"/>
      <c r="BC15" s="19"/>
      <c r="BD15" s="17"/>
    </row>
    <row r="16" spans="1:56" ht="15" customHeight="1">
      <c r="A16" s="16">
        <f t="shared" ref="A16:A22" si="1">A15+1</f>
        <v>7</v>
      </c>
      <c r="B16" s="17"/>
      <c r="C16" s="18" t="s">
        <v>532</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6" t="s">
        <v>286</v>
      </c>
      <c r="AD16" s="19"/>
      <c r="AE16" s="19"/>
      <c r="AF16" s="17"/>
      <c r="AG16" s="24"/>
      <c r="AH16" s="25"/>
      <c r="AI16" s="26"/>
      <c r="AJ16" s="25"/>
      <c r="AK16" s="25"/>
      <c r="AL16" s="25"/>
      <c r="AM16" s="25"/>
      <c r="AN16" s="25"/>
      <c r="AO16" s="25"/>
      <c r="AP16" s="25"/>
      <c r="AQ16" s="25"/>
      <c r="AR16" s="25"/>
      <c r="AS16" s="25"/>
      <c r="AT16" s="25"/>
      <c r="AU16" s="25"/>
      <c r="AV16" s="25"/>
      <c r="AW16" s="19"/>
      <c r="AX16" s="19"/>
      <c r="AY16" s="19"/>
      <c r="AZ16" s="19"/>
      <c r="BA16" s="19"/>
      <c r="BB16" s="19"/>
      <c r="BC16" s="19"/>
      <c r="BD16" s="17"/>
    </row>
    <row r="17" spans="1:56" ht="15" customHeight="1">
      <c r="A17" s="16">
        <f t="shared" si="1"/>
        <v>8</v>
      </c>
      <c r="B17" s="17"/>
      <c r="C17" s="18" t="s">
        <v>533</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6" t="s">
        <v>57</v>
      </c>
      <c r="AD17" s="19"/>
      <c r="AE17" s="19"/>
      <c r="AF17" s="17"/>
      <c r="AG17" s="24"/>
      <c r="AH17" s="25"/>
      <c r="AI17" s="26"/>
      <c r="AJ17" s="25"/>
      <c r="AK17" s="25"/>
      <c r="AL17" s="25"/>
      <c r="AM17" s="25"/>
      <c r="AN17" s="25"/>
      <c r="AO17" s="25"/>
      <c r="AP17" s="25"/>
      <c r="AQ17" s="25"/>
      <c r="AR17" s="25"/>
      <c r="AS17" s="25"/>
      <c r="AT17" s="25"/>
      <c r="AU17" s="25"/>
      <c r="AV17" s="25"/>
      <c r="AW17" s="19"/>
      <c r="AX17" s="19"/>
      <c r="AY17" s="19"/>
      <c r="AZ17" s="19"/>
      <c r="BA17" s="19"/>
      <c r="BB17" s="19"/>
      <c r="BC17" s="19"/>
      <c r="BD17" s="17"/>
    </row>
    <row r="18" spans="1:56" ht="15" customHeight="1">
      <c r="A18" s="16">
        <f t="shared" si="1"/>
        <v>9</v>
      </c>
      <c r="B18" s="17"/>
      <c r="C18" s="18" t="s">
        <v>534</v>
      </c>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6" t="s">
        <v>286</v>
      </c>
      <c r="AD18" s="19"/>
      <c r="AE18" s="19"/>
      <c r="AF18" s="17"/>
      <c r="AG18" s="24"/>
      <c r="AH18" s="25"/>
      <c r="AI18" s="26"/>
      <c r="AJ18" s="25"/>
      <c r="AK18" s="25"/>
      <c r="AL18" s="25"/>
      <c r="AM18" s="25"/>
      <c r="AN18" s="25"/>
      <c r="AO18" s="25"/>
      <c r="AP18" s="25"/>
      <c r="AQ18" s="25"/>
      <c r="AR18" s="25"/>
      <c r="AS18" s="25"/>
      <c r="AT18" s="25"/>
      <c r="AU18" s="25"/>
      <c r="AV18" s="25"/>
      <c r="AW18" s="19"/>
      <c r="AX18" s="19"/>
      <c r="AY18" s="19"/>
      <c r="AZ18" s="19"/>
      <c r="BA18" s="19"/>
      <c r="BB18" s="19"/>
      <c r="BC18" s="19"/>
      <c r="BD18" s="17"/>
    </row>
    <row r="19" spans="1:56" ht="15" customHeight="1">
      <c r="A19" s="16">
        <f t="shared" si="1"/>
        <v>10</v>
      </c>
      <c r="B19" s="17"/>
      <c r="C19" s="18" t="s">
        <v>535</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6" t="s">
        <v>286</v>
      </c>
      <c r="AD19" s="19"/>
      <c r="AE19" s="19"/>
      <c r="AF19" s="17"/>
      <c r="AG19" s="24"/>
      <c r="AH19" s="25"/>
      <c r="AI19" s="26"/>
      <c r="AJ19" s="25"/>
      <c r="AK19" s="25"/>
      <c r="AL19" s="25"/>
      <c r="AM19" s="25"/>
      <c r="AN19" s="25"/>
      <c r="AO19" s="25"/>
      <c r="AP19" s="25"/>
      <c r="AQ19" s="25"/>
      <c r="AR19" s="25"/>
      <c r="AS19" s="25"/>
      <c r="AT19" s="25"/>
      <c r="AU19" s="25"/>
      <c r="AV19" s="25"/>
      <c r="AW19" s="19"/>
      <c r="AX19" s="19"/>
      <c r="AY19" s="19"/>
      <c r="AZ19" s="19"/>
      <c r="BA19" s="19"/>
      <c r="BB19" s="19"/>
      <c r="BC19" s="19"/>
      <c r="BD19" s="17"/>
    </row>
    <row r="20" spans="1:56" ht="15" customHeight="1">
      <c r="A20" s="16">
        <f t="shared" si="1"/>
        <v>11</v>
      </c>
      <c r="B20" s="17"/>
      <c r="C20" s="18" t="s">
        <v>536</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6" t="s">
        <v>286</v>
      </c>
      <c r="AD20" s="19"/>
      <c r="AE20" s="19"/>
      <c r="AF20" s="17"/>
      <c r="AG20" s="24"/>
      <c r="AH20" s="25"/>
      <c r="AI20" s="26"/>
      <c r="AJ20" s="25"/>
      <c r="AK20" s="25"/>
      <c r="AL20" s="25"/>
      <c r="AM20" s="25"/>
      <c r="AN20" s="25"/>
      <c r="AO20" s="25"/>
      <c r="AP20" s="25"/>
      <c r="AQ20" s="25"/>
      <c r="AR20" s="25"/>
      <c r="AS20" s="25"/>
      <c r="AT20" s="25"/>
      <c r="AU20" s="25"/>
      <c r="AV20" s="25"/>
      <c r="AW20" s="19"/>
      <c r="AX20" s="19"/>
      <c r="AY20" s="19"/>
      <c r="AZ20" s="19"/>
      <c r="BA20" s="19"/>
      <c r="BB20" s="19"/>
      <c r="BC20" s="19"/>
      <c r="BD20" s="17"/>
    </row>
    <row r="21" spans="1:56" ht="15" customHeight="1">
      <c r="A21" s="16">
        <f t="shared" si="1"/>
        <v>12</v>
      </c>
      <c r="B21" s="17"/>
      <c r="C21" s="18" t="s">
        <v>537</v>
      </c>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6" t="s">
        <v>286</v>
      </c>
      <c r="AD21" s="19"/>
      <c r="AE21" s="19"/>
      <c r="AF21" s="17"/>
      <c r="AG21" s="24"/>
      <c r="AH21" s="25"/>
      <c r="AI21" s="26"/>
      <c r="AJ21" s="25"/>
      <c r="AK21" s="25"/>
      <c r="AL21" s="25"/>
      <c r="AM21" s="25"/>
      <c r="AN21" s="25"/>
      <c r="AO21" s="25"/>
      <c r="AP21" s="25"/>
      <c r="AQ21" s="25"/>
      <c r="AR21" s="25"/>
      <c r="AS21" s="25"/>
      <c r="AT21" s="25"/>
      <c r="AU21" s="25"/>
      <c r="AV21" s="25"/>
      <c r="AW21" s="19"/>
      <c r="AX21" s="19"/>
      <c r="AY21" s="19"/>
      <c r="AZ21" s="19"/>
      <c r="BA21" s="19"/>
      <c r="BB21" s="19"/>
      <c r="BC21" s="19"/>
      <c r="BD21" s="17"/>
    </row>
    <row r="22" spans="1:56" ht="15" customHeight="1">
      <c r="A22" s="16">
        <f t="shared" si="1"/>
        <v>13</v>
      </c>
      <c r="B22" s="17"/>
      <c r="C22" s="18" t="s">
        <v>538</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6" t="s">
        <v>286</v>
      </c>
      <c r="AD22" s="19"/>
      <c r="AE22" s="19"/>
      <c r="AF22" s="17"/>
      <c r="AG22" s="24"/>
      <c r="AH22" s="25"/>
      <c r="AI22" s="26"/>
      <c r="AJ22" s="25"/>
      <c r="AK22" s="25"/>
      <c r="AL22" s="25"/>
      <c r="AM22" s="25"/>
      <c r="AN22" s="25"/>
      <c r="AO22" s="25"/>
      <c r="AP22" s="25"/>
      <c r="AQ22" s="25"/>
      <c r="AR22" s="25"/>
      <c r="AS22" s="25"/>
      <c r="AT22" s="25"/>
      <c r="AU22" s="25"/>
      <c r="AV22" s="25"/>
      <c r="AW22" s="19"/>
      <c r="AX22" s="19"/>
      <c r="AY22" s="19"/>
      <c r="AZ22" s="19"/>
      <c r="BA22" s="19"/>
      <c r="BB22" s="19"/>
      <c r="BC22" s="19"/>
      <c r="BD22" s="17"/>
    </row>
    <row r="23" spans="1:56" ht="15" customHeight="1">
      <c r="A23" s="20">
        <f t="shared" ref="A23" si="2">A22+1</f>
        <v>14</v>
      </c>
      <c r="B23" s="21"/>
      <c r="C23" s="22" t="s">
        <v>655</v>
      </c>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0" t="s">
        <v>287</v>
      </c>
      <c r="AD23" s="23"/>
      <c r="AE23" s="23"/>
      <c r="AF23" s="21"/>
      <c r="AG23" s="36"/>
      <c r="AH23" s="27"/>
      <c r="AI23" s="28"/>
      <c r="AJ23" s="27"/>
      <c r="AK23" s="27"/>
      <c r="AL23" s="27"/>
      <c r="AM23" s="27"/>
      <c r="AN23" s="27"/>
      <c r="AO23" s="27"/>
      <c r="AP23" s="27"/>
      <c r="AQ23" s="27"/>
      <c r="AR23" s="27"/>
      <c r="AS23" s="27"/>
      <c r="AT23" s="27"/>
      <c r="AU23" s="27"/>
      <c r="AV23" s="27"/>
      <c r="AW23" s="23"/>
      <c r="AX23" s="23"/>
      <c r="AY23" s="23"/>
      <c r="AZ23" s="23"/>
      <c r="BA23" s="23"/>
      <c r="BB23" s="23"/>
      <c r="BC23" s="23"/>
      <c r="BD23" s="21"/>
    </row>
    <row r="24" spans="1:56" ht="1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13"/>
      <c r="AJ24" s="3"/>
      <c r="AK24" s="3"/>
      <c r="AL24" s="3"/>
      <c r="AM24" s="3"/>
      <c r="AN24" s="3"/>
      <c r="AO24" s="3"/>
      <c r="AP24" s="3"/>
      <c r="AQ24" s="3"/>
      <c r="AR24" s="3"/>
      <c r="AS24" s="3"/>
      <c r="AT24" s="3"/>
      <c r="AU24" s="3"/>
      <c r="AV24" s="3"/>
      <c r="AW24" s="3"/>
      <c r="AX24" s="3"/>
      <c r="AY24" s="3"/>
      <c r="AZ24" s="3"/>
      <c r="BA24" s="3"/>
      <c r="BB24" s="3"/>
      <c r="BC24" s="3"/>
      <c r="BD24" s="3"/>
    </row>
    <row r="25" spans="1:56" ht="15" customHeight="1">
      <c r="A25" s="57" t="s">
        <v>233</v>
      </c>
      <c r="AI25" s="12"/>
    </row>
    <row r="26" spans="1:56" ht="15" customHeight="1">
      <c r="A26" s="8" t="s">
        <v>628</v>
      </c>
      <c r="B26" s="9"/>
      <c r="C26" s="8" t="s">
        <v>54</v>
      </c>
      <c r="D26" s="10"/>
      <c r="E26" s="10"/>
      <c r="F26" s="10"/>
      <c r="G26" s="10"/>
      <c r="H26" s="10"/>
      <c r="I26" s="10"/>
      <c r="J26" s="10"/>
      <c r="K26" s="10"/>
      <c r="L26" s="10"/>
      <c r="M26" s="10"/>
      <c r="N26" s="10"/>
      <c r="O26" s="10"/>
      <c r="P26" s="10"/>
      <c r="Q26" s="10"/>
      <c r="R26" s="10"/>
      <c r="S26" s="10"/>
      <c r="T26" s="10"/>
      <c r="U26" s="10"/>
      <c r="V26" s="10"/>
      <c r="W26" s="10"/>
      <c r="X26" s="8" t="s">
        <v>58</v>
      </c>
      <c r="Y26" s="10"/>
      <c r="Z26" s="10"/>
      <c r="AA26" s="10"/>
      <c r="AB26" s="9"/>
      <c r="AC26" s="14" t="s">
        <v>53</v>
      </c>
      <c r="AD26" s="10"/>
      <c r="AE26" s="10"/>
      <c r="AF26" s="9"/>
      <c r="AG26" s="10" t="s">
        <v>47</v>
      </c>
      <c r="AH26" s="10"/>
      <c r="AI26" s="33"/>
      <c r="AJ26" s="10"/>
      <c r="AK26" s="10"/>
      <c r="AL26" s="10"/>
      <c r="AM26" s="10"/>
      <c r="AN26" s="10"/>
      <c r="AO26" s="10"/>
      <c r="AP26" s="10"/>
      <c r="AQ26" s="10"/>
      <c r="AR26" s="10"/>
      <c r="AS26" s="10"/>
      <c r="AT26" s="10"/>
      <c r="AU26" s="10"/>
      <c r="AV26" s="10"/>
      <c r="AW26" s="10"/>
      <c r="AX26" s="10"/>
      <c r="AY26" s="10"/>
      <c r="AZ26" s="10"/>
      <c r="BA26" s="10"/>
      <c r="BB26" s="10"/>
      <c r="BC26" s="10"/>
      <c r="BD26" s="9"/>
    </row>
    <row r="27" spans="1:56" ht="15" customHeight="1">
      <c r="A27" s="37">
        <v>1</v>
      </c>
      <c r="B27" s="38"/>
      <c r="C27" s="37" t="str">
        <f>VLOOKUP(X27,Sheet2!$A:$C,3,FALSE)</f>
        <v>カーシェア予約スケジュール項目検索</v>
      </c>
      <c r="D27" s="39"/>
      <c r="E27" s="39"/>
      <c r="F27" s="39"/>
      <c r="G27" s="39"/>
      <c r="H27" s="39"/>
      <c r="I27" s="39"/>
      <c r="J27" s="39"/>
      <c r="K27" s="39"/>
      <c r="L27" s="39"/>
      <c r="M27" s="39"/>
      <c r="N27" s="39"/>
      <c r="O27" s="39"/>
      <c r="P27" s="39"/>
      <c r="Q27" s="39"/>
      <c r="R27" s="39"/>
      <c r="S27" s="39"/>
      <c r="T27" s="39"/>
      <c r="U27" s="39"/>
      <c r="V27" s="39"/>
      <c r="W27" s="39"/>
      <c r="X27" s="100" t="s">
        <v>474</v>
      </c>
      <c r="Y27" s="101"/>
      <c r="Z27" s="101"/>
      <c r="AA27" s="101"/>
      <c r="AB27" s="102"/>
      <c r="AC27" s="40" t="s">
        <v>286</v>
      </c>
      <c r="AD27" s="39"/>
      <c r="AE27" s="39"/>
      <c r="AF27" s="38"/>
      <c r="AG27" s="39"/>
      <c r="AH27" s="39"/>
      <c r="AI27" s="41"/>
      <c r="AJ27" s="39"/>
      <c r="AK27" s="39"/>
      <c r="AL27" s="39"/>
      <c r="AM27" s="39"/>
      <c r="AN27" s="39"/>
      <c r="AO27" s="39"/>
      <c r="AP27" s="39"/>
      <c r="AQ27" s="39"/>
      <c r="AR27" s="39"/>
      <c r="AS27" s="39"/>
      <c r="AT27" s="39"/>
      <c r="AU27" s="39"/>
      <c r="AV27" s="39"/>
      <c r="AW27" s="39"/>
      <c r="AX27" s="39"/>
      <c r="AY27" s="39"/>
      <c r="AZ27" s="39"/>
      <c r="BA27" s="39"/>
      <c r="BB27" s="39"/>
      <c r="BC27" s="39"/>
      <c r="BD27" s="38"/>
    </row>
    <row r="28" spans="1:56" ht="15" customHeight="1">
      <c r="A28" s="16">
        <v>2</v>
      </c>
      <c r="B28" s="17"/>
      <c r="C28" s="16" t="str">
        <f>VLOOKUP(X28,Sheet2!$A:$C,3,FALSE)</f>
        <v>カーシェア予約スケジュール検索</v>
      </c>
      <c r="D28" s="19"/>
      <c r="E28" s="19"/>
      <c r="F28" s="19"/>
      <c r="G28" s="19"/>
      <c r="H28" s="19"/>
      <c r="I28" s="19"/>
      <c r="J28" s="19"/>
      <c r="K28" s="19"/>
      <c r="L28" s="19"/>
      <c r="M28" s="19"/>
      <c r="N28" s="19"/>
      <c r="O28" s="19"/>
      <c r="P28" s="19"/>
      <c r="Q28" s="19"/>
      <c r="R28" s="19"/>
      <c r="S28" s="19"/>
      <c r="T28" s="19"/>
      <c r="U28" s="19"/>
      <c r="V28" s="19"/>
      <c r="W28" s="19"/>
      <c r="X28" s="103" t="s">
        <v>185</v>
      </c>
      <c r="Y28" s="104"/>
      <c r="Z28" s="104"/>
      <c r="AA28" s="104"/>
      <c r="AB28" s="105"/>
      <c r="AC28" s="18" t="s">
        <v>287</v>
      </c>
      <c r="AD28" s="19"/>
      <c r="AE28" s="19"/>
      <c r="AF28" s="17"/>
      <c r="AG28" s="19"/>
      <c r="AH28" s="19"/>
      <c r="AI28" s="42"/>
      <c r="AJ28" s="19"/>
      <c r="AK28" s="19"/>
      <c r="AL28" s="19"/>
      <c r="AM28" s="19"/>
      <c r="AN28" s="19"/>
      <c r="AO28" s="19"/>
      <c r="AP28" s="19"/>
      <c r="AQ28" s="19"/>
      <c r="AR28" s="19"/>
      <c r="AS28" s="19"/>
      <c r="AT28" s="19"/>
      <c r="AU28" s="19"/>
      <c r="AV28" s="19"/>
      <c r="AW28" s="19"/>
      <c r="AX28" s="19"/>
      <c r="AY28" s="19"/>
      <c r="AZ28" s="19"/>
      <c r="BA28" s="19"/>
      <c r="BB28" s="19"/>
      <c r="BC28" s="19"/>
      <c r="BD28" s="17"/>
    </row>
    <row r="29" spans="1:56" ht="15" customHeight="1">
      <c r="A29" s="20">
        <f>A28+1</f>
        <v>3</v>
      </c>
      <c r="B29" s="21"/>
      <c r="C29" s="20" t="str">
        <f>VLOOKUP(X29,Sheet2!$A:$C,3,FALSE)</f>
        <v>車両管理担当検索</v>
      </c>
      <c r="D29" s="23"/>
      <c r="E29" s="23"/>
      <c r="F29" s="23"/>
      <c r="G29" s="23"/>
      <c r="H29" s="23"/>
      <c r="I29" s="23"/>
      <c r="J29" s="23"/>
      <c r="K29" s="23"/>
      <c r="L29" s="23"/>
      <c r="M29" s="23"/>
      <c r="N29" s="23"/>
      <c r="O29" s="23"/>
      <c r="P29" s="23"/>
      <c r="Q29" s="23"/>
      <c r="R29" s="23"/>
      <c r="S29" s="23"/>
      <c r="T29" s="23"/>
      <c r="U29" s="23"/>
      <c r="V29" s="23"/>
      <c r="W29" s="23"/>
      <c r="X29" s="106" t="s">
        <v>678</v>
      </c>
      <c r="Y29" s="107"/>
      <c r="Z29" s="107"/>
      <c r="AA29" s="107"/>
      <c r="AB29" s="108"/>
      <c r="AC29" s="22" t="s">
        <v>287</v>
      </c>
      <c r="AD29" s="23"/>
      <c r="AE29" s="23"/>
      <c r="AF29" s="21"/>
      <c r="AG29" s="23"/>
      <c r="AH29" s="23"/>
      <c r="AI29" s="63"/>
      <c r="AJ29" s="23"/>
      <c r="AK29" s="23"/>
      <c r="AL29" s="23"/>
      <c r="AM29" s="23"/>
      <c r="AN29" s="23"/>
      <c r="AO29" s="23"/>
      <c r="AP29" s="23"/>
      <c r="AQ29" s="23"/>
      <c r="AR29" s="23"/>
      <c r="AS29" s="23"/>
      <c r="AT29" s="23"/>
      <c r="AU29" s="23"/>
      <c r="AV29" s="23"/>
      <c r="AW29" s="23"/>
      <c r="AX29" s="23"/>
      <c r="AY29" s="23"/>
      <c r="AZ29" s="23"/>
      <c r="BA29" s="23"/>
      <c r="BB29" s="23"/>
      <c r="BC29" s="23"/>
      <c r="BD29" s="21"/>
    </row>
    <row r="30" spans="1:56" ht="15" customHeight="1">
      <c r="A30" s="3"/>
      <c r="B30" s="3"/>
      <c r="C30" s="3"/>
      <c r="D30" s="3"/>
      <c r="E30" s="3"/>
      <c r="F30" s="3"/>
      <c r="G30" s="3"/>
      <c r="H30" s="3"/>
      <c r="I30" s="3"/>
      <c r="J30" s="3"/>
      <c r="K30" s="3"/>
      <c r="L30" s="3"/>
      <c r="M30" s="3"/>
      <c r="N30" s="3"/>
      <c r="O30" s="3"/>
      <c r="P30" s="3"/>
      <c r="Q30" s="3"/>
      <c r="R30" s="3"/>
      <c r="S30" s="3"/>
      <c r="T30" s="3"/>
      <c r="U30" s="3"/>
      <c r="V30" s="3"/>
      <c r="W30" s="3"/>
      <c r="X30" s="5"/>
      <c r="Y30" s="5"/>
      <c r="Z30" s="5"/>
      <c r="AA30" s="5"/>
      <c r="AB30" s="5"/>
      <c r="AC30" s="13"/>
      <c r="AD30" s="3"/>
      <c r="AE30" s="3"/>
      <c r="AF30" s="3"/>
      <c r="AG30" s="3"/>
      <c r="AH30" s="3"/>
      <c r="AI30" s="13"/>
      <c r="AJ30" s="3"/>
      <c r="AK30" s="3"/>
      <c r="AL30" s="3"/>
      <c r="AM30" s="3"/>
      <c r="AN30" s="3"/>
      <c r="AO30" s="3"/>
      <c r="AP30" s="3"/>
      <c r="AQ30" s="3"/>
      <c r="AR30" s="3"/>
      <c r="AS30" s="3"/>
      <c r="AT30" s="3"/>
      <c r="AU30" s="3"/>
      <c r="AV30" s="3"/>
      <c r="AW30" s="3"/>
      <c r="AX30" s="3"/>
      <c r="AY30" s="3"/>
      <c r="AZ30" s="3"/>
      <c r="BA30" s="3"/>
      <c r="BB30" s="3"/>
      <c r="BC30" s="3"/>
      <c r="BD30" s="3"/>
    </row>
    <row r="31" spans="1:56" ht="15" customHeight="1">
      <c r="A31" s="57" t="s">
        <v>48</v>
      </c>
    </row>
    <row r="32" spans="1:56" ht="15" customHeight="1">
      <c r="A32" s="57"/>
      <c r="B32" s="58" t="s">
        <v>541</v>
      </c>
    </row>
    <row r="33" spans="1:56" ht="15" customHeight="1">
      <c r="A33" s="57"/>
      <c r="B33" s="58"/>
      <c r="C33" s="11" t="s">
        <v>57</v>
      </c>
      <c r="D33" s="69"/>
      <c r="E33" s="56" t="s">
        <v>543</v>
      </c>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4" spans="1:56" ht="15" customHeight="1">
      <c r="A34" s="57"/>
      <c r="B34" s="58"/>
      <c r="F34" s="119" t="s">
        <v>544</v>
      </c>
      <c r="G34" s="120"/>
      <c r="H34" s="120"/>
      <c r="I34" s="120"/>
      <c r="J34" s="120"/>
      <c r="K34" s="121"/>
      <c r="L34" s="119" t="s">
        <v>545</v>
      </c>
      <c r="M34" s="120"/>
      <c r="N34" s="120"/>
      <c r="O34" s="120"/>
      <c r="P34" s="120"/>
      <c r="Q34" s="120"/>
      <c r="R34" s="120"/>
      <c r="S34" s="121"/>
      <c r="T34" s="119" t="s">
        <v>546</v>
      </c>
      <c r="U34" s="120"/>
      <c r="V34" s="120"/>
      <c r="W34" s="120"/>
      <c r="X34" s="120"/>
      <c r="Y34" s="120"/>
      <c r="Z34" s="120"/>
      <c r="AA34" s="120"/>
      <c r="AB34" s="120"/>
      <c r="AC34" s="120"/>
      <c r="AD34" s="120"/>
      <c r="AE34" s="120"/>
      <c r="AF34" s="120"/>
      <c r="AG34" s="121"/>
      <c r="AH34" s="119" t="s">
        <v>47</v>
      </c>
      <c r="AI34" s="120"/>
      <c r="AJ34" s="120"/>
      <c r="AK34" s="120"/>
      <c r="AL34" s="120"/>
      <c r="AM34" s="120"/>
      <c r="AN34" s="120"/>
      <c r="AO34" s="120"/>
      <c r="AP34" s="120"/>
      <c r="AQ34" s="120"/>
      <c r="AR34" s="120"/>
      <c r="AS34" s="120"/>
      <c r="AT34" s="120"/>
      <c r="AU34" s="120"/>
      <c r="AV34" s="120"/>
      <c r="AW34" s="120"/>
      <c r="AX34" s="121"/>
    </row>
    <row r="35" spans="1:56" ht="15" customHeight="1">
      <c r="A35" s="57"/>
      <c r="B35" s="58"/>
      <c r="C35" s="11"/>
      <c r="F35" s="66" t="s">
        <v>679</v>
      </c>
      <c r="G35" s="67"/>
      <c r="H35" s="67"/>
      <c r="I35" s="67"/>
      <c r="J35" s="67"/>
      <c r="K35" s="68"/>
      <c r="L35" s="66" t="s">
        <v>589</v>
      </c>
      <c r="M35" s="67"/>
      <c r="N35" s="67"/>
      <c r="O35" s="67"/>
      <c r="P35" s="67"/>
      <c r="Q35" s="67"/>
      <c r="R35" s="67"/>
      <c r="S35" s="68"/>
      <c r="T35" s="67" t="str">
        <f>F35&amp;"の書式が不正です。"</f>
        <v>管理票Noの書式が不正です。</v>
      </c>
      <c r="U35" s="67"/>
      <c r="V35" s="67"/>
      <c r="W35" s="67"/>
      <c r="X35" s="67"/>
      <c r="Y35" s="67"/>
      <c r="Z35" s="67"/>
      <c r="AA35" s="67"/>
      <c r="AB35" s="67"/>
      <c r="AC35" s="67"/>
      <c r="AD35" s="67"/>
      <c r="AE35" s="67"/>
      <c r="AF35" s="67"/>
      <c r="AG35" s="68"/>
      <c r="AH35" s="67"/>
      <c r="AI35" s="67"/>
      <c r="AJ35" s="67"/>
      <c r="AK35" s="67"/>
      <c r="AL35" s="67"/>
      <c r="AM35" s="67"/>
      <c r="AN35" s="67"/>
      <c r="AO35" s="67"/>
      <c r="AP35" s="67"/>
      <c r="AQ35" s="67"/>
      <c r="AR35" s="67"/>
      <c r="AS35" s="67"/>
      <c r="AT35" s="67"/>
      <c r="AU35" s="67"/>
      <c r="AV35" s="67"/>
      <c r="AW35" s="67"/>
      <c r="AX35" s="68"/>
    </row>
    <row r="36" spans="1:56" ht="15" customHeight="1">
      <c r="A36" s="57"/>
      <c r="B36" s="58"/>
      <c r="C36" s="11"/>
      <c r="F36" s="70" t="s">
        <v>680</v>
      </c>
      <c r="G36" s="70"/>
      <c r="H36" s="70"/>
      <c r="I36" s="70"/>
      <c r="J36" s="70"/>
      <c r="K36" s="70"/>
      <c r="L36" s="122" t="s">
        <v>550</v>
      </c>
      <c r="M36" s="122"/>
      <c r="N36" s="122"/>
      <c r="O36" s="122"/>
      <c r="P36" s="122"/>
      <c r="Q36" s="122"/>
      <c r="R36" s="122"/>
      <c r="S36" s="122"/>
      <c r="T36" s="122" t="s">
        <v>549</v>
      </c>
      <c r="U36" s="122"/>
      <c r="V36" s="122"/>
      <c r="W36" s="122"/>
      <c r="X36" s="122"/>
      <c r="Y36" s="122"/>
      <c r="Z36" s="122"/>
      <c r="AA36" s="122"/>
      <c r="AB36" s="122"/>
      <c r="AC36" s="122"/>
      <c r="AD36" s="122"/>
      <c r="AE36" s="122"/>
      <c r="AF36" s="122"/>
      <c r="AG36" s="122"/>
      <c r="AH36" s="123" t="s">
        <v>551</v>
      </c>
      <c r="AI36" s="124"/>
      <c r="AJ36" s="124"/>
      <c r="AK36" s="124"/>
      <c r="AL36" s="124"/>
      <c r="AM36" s="124"/>
      <c r="AN36" s="124"/>
      <c r="AO36" s="124"/>
      <c r="AP36" s="124"/>
      <c r="AQ36" s="124"/>
      <c r="AR36" s="124"/>
      <c r="AS36" s="124"/>
      <c r="AT36" s="124"/>
      <c r="AU36" s="124"/>
      <c r="AV36" s="124"/>
      <c r="AW36" s="124"/>
      <c r="AX36" s="125"/>
    </row>
    <row r="37" spans="1:56" ht="15" customHeight="1">
      <c r="A37" s="57"/>
      <c r="B37" s="58"/>
      <c r="C37" s="11"/>
      <c r="F37" s="70" t="s">
        <v>529</v>
      </c>
      <c r="G37" s="70"/>
      <c r="H37" s="70"/>
      <c r="I37" s="70"/>
      <c r="J37" s="70"/>
      <c r="K37" s="70"/>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6"/>
      <c r="AI37" s="127"/>
      <c r="AJ37" s="127"/>
      <c r="AK37" s="127"/>
      <c r="AL37" s="127"/>
      <c r="AM37" s="127"/>
      <c r="AN37" s="127"/>
      <c r="AO37" s="127"/>
      <c r="AP37" s="127"/>
      <c r="AQ37" s="127"/>
      <c r="AR37" s="127"/>
      <c r="AS37" s="127"/>
      <c r="AT37" s="127"/>
      <c r="AU37" s="127"/>
      <c r="AV37" s="127"/>
      <c r="AW37" s="127"/>
      <c r="AX37" s="128"/>
    </row>
    <row r="38" spans="1:56" ht="15" customHeight="1">
      <c r="A38" s="57"/>
      <c r="B38" s="58"/>
      <c r="C38" s="11"/>
      <c r="F38" s="70" t="s">
        <v>530</v>
      </c>
      <c r="G38" s="70"/>
      <c r="H38" s="70"/>
      <c r="I38" s="70"/>
      <c r="J38" s="70"/>
      <c r="K38" s="70"/>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6"/>
      <c r="AI38" s="127"/>
      <c r="AJ38" s="127"/>
      <c r="AK38" s="127"/>
      <c r="AL38" s="127"/>
      <c r="AM38" s="127"/>
      <c r="AN38" s="127"/>
      <c r="AO38" s="127"/>
      <c r="AP38" s="127"/>
      <c r="AQ38" s="127"/>
      <c r="AR38" s="127"/>
      <c r="AS38" s="127"/>
      <c r="AT38" s="127"/>
      <c r="AU38" s="127"/>
      <c r="AV38" s="127"/>
      <c r="AW38" s="127"/>
      <c r="AX38" s="128"/>
    </row>
    <row r="39" spans="1:56" ht="15" customHeight="1">
      <c r="A39" s="57"/>
      <c r="B39" s="58"/>
      <c r="C39" s="11"/>
      <c r="F39" s="70" t="s">
        <v>681</v>
      </c>
      <c r="G39" s="70"/>
      <c r="H39" s="70"/>
      <c r="I39" s="70"/>
      <c r="J39" s="70"/>
      <c r="K39" s="70"/>
      <c r="L39" s="122"/>
      <c r="M39" s="122"/>
      <c r="N39" s="122"/>
      <c r="O39" s="122"/>
      <c r="P39" s="122"/>
      <c r="Q39" s="122"/>
      <c r="R39" s="122"/>
      <c r="S39" s="122"/>
      <c r="T39" s="122"/>
      <c r="U39" s="122"/>
      <c r="V39" s="122"/>
      <c r="W39" s="122"/>
      <c r="X39" s="122"/>
      <c r="Y39" s="122"/>
      <c r="Z39" s="122"/>
      <c r="AA39" s="122"/>
      <c r="AB39" s="122"/>
      <c r="AC39" s="122"/>
      <c r="AD39" s="122"/>
      <c r="AE39" s="122"/>
      <c r="AF39" s="122"/>
      <c r="AG39" s="122"/>
      <c r="AH39" s="129"/>
      <c r="AI39" s="130"/>
      <c r="AJ39" s="130"/>
      <c r="AK39" s="130"/>
      <c r="AL39" s="130"/>
      <c r="AM39" s="130"/>
      <c r="AN39" s="130"/>
      <c r="AO39" s="130"/>
      <c r="AP39" s="130"/>
      <c r="AQ39" s="130"/>
      <c r="AR39" s="130"/>
      <c r="AS39" s="130"/>
      <c r="AT39" s="130"/>
      <c r="AU39" s="130"/>
      <c r="AV39" s="130"/>
      <c r="AW39" s="130"/>
      <c r="AX39" s="131"/>
    </row>
    <row r="40" spans="1:56" ht="15" customHeight="1">
      <c r="A40" s="57"/>
      <c r="C40" s="12"/>
      <c r="F40" s="66" t="s">
        <v>682</v>
      </c>
      <c r="G40" s="67"/>
      <c r="H40" s="67"/>
      <c r="I40" s="67"/>
      <c r="J40" s="67"/>
      <c r="K40" s="67"/>
      <c r="L40" s="66" t="s">
        <v>547</v>
      </c>
      <c r="M40" s="67"/>
      <c r="N40" s="67"/>
      <c r="O40" s="67"/>
      <c r="P40" s="67"/>
      <c r="Q40" s="67"/>
      <c r="R40" s="67"/>
      <c r="S40" s="68"/>
      <c r="T40" s="67" t="s">
        <v>548</v>
      </c>
      <c r="U40" s="67"/>
      <c r="V40" s="67"/>
      <c r="W40" s="67"/>
      <c r="X40" s="67"/>
      <c r="Y40" s="67"/>
      <c r="Z40" s="67"/>
      <c r="AA40" s="67"/>
      <c r="AB40" s="67"/>
      <c r="AC40" s="67"/>
      <c r="AD40" s="67"/>
      <c r="AE40" s="67"/>
      <c r="AF40" s="67"/>
      <c r="AG40" s="68"/>
      <c r="AH40" s="66" t="s">
        <v>683</v>
      </c>
      <c r="AI40" s="67"/>
      <c r="AJ40" s="67"/>
      <c r="AK40" s="67"/>
      <c r="AL40" s="67"/>
      <c r="AM40" s="67"/>
      <c r="AN40" s="67"/>
      <c r="AO40" s="67"/>
      <c r="AP40" s="67"/>
      <c r="AQ40" s="67"/>
      <c r="AR40" s="67"/>
      <c r="AS40" s="67"/>
      <c r="AT40" s="67"/>
      <c r="AU40" s="67"/>
      <c r="AV40" s="67"/>
      <c r="AW40" s="67"/>
      <c r="AX40" s="68"/>
    </row>
    <row r="41" spans="1:56" ht="15" customHeight="1">
      <c r="A41" s="57"/>
      <c r="B41" s="58"/>
    </row>
    <row r="42" spans="1:56" ht="15" customHeight="1">
      <c r="A42" s="57"/>
      <c r="B42" s="58" t="s">
        <v>540</v>
      </c>
    </row>
    <row r="43" spans="1:56" ht="15" customHeight="1">
      <c r="A43" s="57"/>
      <c r="C43" s="11" t="s">
        <v>653</v>
      </c>
      <c r="E43" s="56" t="str">
        <f>X27&amp;":"&amp;C27&amp;"APIを使用して検索条件に該当するカーシェアを取得"</f>
        <v>KKA08010:カーシェア予約スケジュール項目検索APIを使用して検索条件に該当するカーシェアを取得</v>
      </c>
    </row>
    <row r="44" spans="1:56" ht="15" customHeight="1">
      <c r="A44" s="57"/>
      <c r="B44" s="58"/>
      <c r="C44" s="11" t="s">
        <v>247</v>
      </c>
      <c r="E44" s="56" t="str">
        <f>X28&amp;":"&amp;C28&amp;"APIを使用して2.1で取得したカーシェアのスケジュールを取得"</f>
        <v>KKA08050:カーシェア予約スケジュール検索APIを使用して2.1で取得したカーシェアのスケジュールを取得</v>
      </c>
    </row>
    <row r="45" spans="1:56" ht="15" customHeight="1">
      <c r="A45" s="57"/>
      <c r="B45" s="58"/>
      <c r="C45" s="11" t="s">
        <v>329</v>
      </c>
      <c r="E45" s="56" t="str">
        <f>X29&amp;":"&amp;C29&amp;"APIを使用して車系の連絡先を取得"</f>
        <v>KKA00290:車両管理担当検索APIを使用して車系の連絡先を取得</v>
      </c>
    </row>
    <row r="46" spans="1:56" ht="15" customHeight="1">
      <c r="A46" s="57"/>
      <c r="B46" s="58"/>
    </row>
    <row r="47" spans="1:56" ht="15" customHeight="1">
      <c r="A47" s="57"/>
      <c r="B47" s="58" t="s">
        <v>298</v>
      </c>
    </row>
    <row r="48" spans="1:56" ht="15" customHeight="1">
      <c r="A48" s="57"/>
      <c r="C48" s="11" t="s">
        <v>663</v>
      </c>
      <c r="E48" s="56" t="str">
        <f>C43&amp;"で取得したカーシェアをスケジュールに設定"</f>
        <v>2.1で取得したカーシェアをスケジュールに設定</v>
      </c>
    </row>
    <row r="49" spans="1:47" ht="15" customHeight="1">
      <c r="A49" s="57"/>
      <c r="C49" s="11"/>
      <c r="E49" s="56" t="s">
        <v>684</v>
      </c>
      <c r="G49" s="56" t="s">
        <v>614</v>
      </c>
    </row>
    <row r="50" spans="1:47" ht="15" customHeight="1">
      <c r="A50" s="57"/>
      <c r="C50" s="11"/>
    </row>
    <row r="51" spans="1:47" ht="15" customHeight="1">
      <c r="A51" s="57"/>
      <c r="B51" s="58"/>
      <c r="C51" s="11" t="s">
        <v>289</v>
      </c>
      <c r="E51" s="56" t="str">
        <f>C44&amp;"で取得したカーシェアのスケジュールをスケジュールに設定"</f>
        <v>2.2で取得したカーシェアのスケジュールをスケジュールに設定</v>
      </c>
    </row>
    <row r="52" spans="1:47" ht="15" customHeight="1">
      <c r="A52" s="57"/>
      <c r="B52" s="58"/>
      <c r="C52" s="11"/>
      <c r="E52" s="56" t="s">
        <v>636</v>
      </c>
      <c r="F52" s="56" t="s">
        <v>563</v>
      </c>
    </row>
    <row r="53" spans="1:47" ht="15" customHeight="1">
      <c r="A53" s="57"/>
      <c r="B53" s="58"/>
      <c r="C53" s="11"/>
      <c r="F53" s="135" t="s">
        <v>564</v>
      </c>
      <c r="G53" s="136"/>
      <c r="H53" s="136"/>
      <c r="I53" s="136"/>
      <c r="J53" s="136"/>
      <c r="K53" s="136"/>
      <c r="L53" s="136"/>
      <c r="M53" s="136"/>
      <c r="N53" s="135" t="s">
        <v>685</v>
      </c>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43"/>
      <c r="AP53" s="145" t="s">
        <v>578</v>
      </c>
      <c r="AQ53" s="145"/>
      <c r="AR53" s="145"/>
      <c r="AS53" s="145"/>
      <c r="AT53" s="145"/>
      <c r="AU53" s="145"/>
    </row>
    <row r="54" spans="1:47" ht="15" customHeight="1">
      <c r="A54" s="57"/>
      <c r="B54" s="58"/>
      <c r="C54" s="11"/>
      <c r="F54" s="137" t="s">
        <v>572</v>
      </c>
      <c r="G54" s="138"/>
      <c r="H54" s="138"/>
      <c r="I54" s="138"/>
      <c r="J54" s="138"/>
      <c r="K54" s="138"/>
      <c r="L54" s="138"/>
      <c r="M54" s="138"/>
      <c r="N54" s="137" t="s">
        <v>572</v>
      </c>
      <c r="O54" s="138"/>
      <c r="P54" s="138"/>
      <c r="Q54" s="138"/>
      <c r="R54" s="138"/>
      <c r="S54" s="138"/>
      <c r="T54" s="139"/>
      <c r="U54" s="138" t="s">
        <v>573</v>
      </c>
      <c r="V54" s="138"/>
      <c r="W54" s="138"/>
      <c r="X54" s="138"/>
      <c r="Y54" s="138"/>
      <c r="Z54" s="138"/>
      <c r="AA54" s="138"/>
      <c r="AB54" s="137" t="s">
        <v>574</v>
      </c>
      <c r="AC54" s="138"/>
      <c r="AD54" s="138"/>
      <c r="AE54" s="138"/>
      <c r="AF54" s="138"/>
      <c r="AG54" s="138"/>
      <c r="AH54" s="139"/>
      <c r="AI54" s="138" t="s">
        <v>575</v>
      </c>
      <c r="AJ54" s="138"/>
      <c r="AK54" s="138"/>
      <c r="AL54" s="138"/>
      <c r="AM54" s="138"/>
      <c r="AN54" s="138"/>
      <c r="AO54" s="139"/>
      <c r="AP54" s="145" t="s">
        <v>686</v>
      </c>
      <c r="AQ54" s="145"/>
      <c r="AR54" s="145" t="s">
        <v>687</v>
      </c>
      <c r="AS54" s="145"/>
      <c r="AT54" s="145" t="s">
        <v>688</v>
      </c>
      <c r="AU54" s="145"/>
    </row>
    <row r="55" spans="1:47" ht="15" customHeight="1">
      <c r="A55" s="57"/>
      <c r="B55" s="58"/>
      <c r="C55" s="11"/>
      <c r="F55" s="71" t="s">
        <v>689</v>
      </c>
      <c r="G55" s="72"/>
      <c r="H55" s="72"/>
      <c r="I55" s="72"/>
      <c r="J55" s="72"/>
      <c r="K55" s="72"/>
      <c r="L55" s="72"/>
      <c r="M55" s="73"/>
      <c r="N55" s="74" t="s">
        <v>565</v>
      </c>
      <c r="O55" s="75"/>
      <c r="P55" s="75"/>
      <c r="Q55" s="75"/>
      <c r="R55" s="75"/>
      <c r="S55" s="75"/>
      <c r="T55" s="76"/>
      <c r="U55" s="75" t="s">
        <v>690</v>
      </c>
      <c r="V55" s="75"/>
      <c r="W55" s="75"/>
      <c r="X55" s="75"/>
      <c r="Y55" s="75"/>
      <c r="Z55" s="75"/>
      <c r="AA55" s="75"/>
      <c r="AB55" s="74" t="s">
        <v>579</v>
      </c>
      <c r="AC55" s="75"/>
      <c r="AD55" s="75"/>
      <c r="AE55" s="75"/>
      <c r="AF55" s="75"/>
      <c r="AG55" s="75"/>
      <c r="AH55" s="76"/>
      <c r="AI55" s="75" t="s">
        <v>579</v>
      </c>
      <c r="AJ55" s="75"/>
      <c r="AK55" s="75"/>
      <c r="AL55" s="75"/>
      <c r="AM55" s="75"/>
      <c r="AN55" s="75"/>
      <c r="AO55" s="76"/>
      <c r="AP55" s="141">
        <v>0</v>
      </c>
      <c r="AQ55" s="141"/>
      <c r="AR55" s="141">
        <v>200</v>
      </c>
      <c r="AS55" s="141"/>
      <c r="AT55" s="141">
        <v>0</v>
      </c>
      <c r="AU55" s="141"/>
    </row>
    <row r="56" spans="1:47" ht="15" customHeight="1">
      <c r="A56" s="57"/>
      <c r="B56" s="58"/>
      <c r="C56" s="11"/>
      <c r="F56" s="74"/>
      <c r="G56" s="75"/>
      <c r="H56" s="75"/>
      <c r="I56" s="75"/>
      <c r="J56" s="75"/>
      <c r="K56" s="75"/>
      <c r="L56" s="75"/>
      <c r="M56" s="76"/>
      <c r="N56" s="77" t="s">
        <v>567</v>
      </c>
      <c r="O56" s="78"/>
      <c r="P56" s="78"/>
      <c r="Q56" s="78"/>
      <c r="R56" s="78"/>
      <c r="S56" s="78"/>
      <c r="T56" s="79"/>
      <c r="U56" s="78" t="s">
        <v>579</v>
      </c>
      <c r="V56" s="78"/>
      <c r="W56" s="78"/>
      <c r="X56" s="78"/>
      <c r="Y56" s="78"/>
      <c r="Z56" s="78"/>
      <c r="AA56" s="78"/>
      <c r="AB56" s="77" t="s">
        <v>579</v>
      </c>
      <c r="AC56" s="78"/>
      <c r="AD56" s="78"/>
      <c r="AE56" s="78"/>
      <c r="AF56" s="78"/>
      <c r="AG56" s="78"/>
      <c r="AH56" s="79"/>
      <c r="AI56" s="78" t="s">
        <v>579</v>
      </c>
      <c r="AJ56" s="78"/>
      <c r="AK56" s="78"/>
      <c r="AL56" s="78"/>
      <c r="AM56" s="78"/>
      <c r="AN56" s="78"/>
      <c r="AO56" s="79"/>
      <c r="AP56" s="142">
        <v>100</v>
      </c>
      <c r="AQ56" s="142"/>
      <c r="AR56" s="142">
        <v>100</v>
      </c>
      <c r="AS56" s="142"/>
      <c r="AT56" s="142">
        <v>100</v>
      </c>
      <c r="AU56" s="142"/>
    </row>
    <row r="57" spans="1:47" ht="15" customHeight="1">
      <c r="A57" s="57"/>
      <c r="B57" s="58"/>
      <c r="C57" s="11"/>
      <c r="F57" s="80" t="s">
        <v>566</v>
      </c>
      <c r="G57" s="81"/>
      <c r="H57" s="81"/>
      <c r="I57" s="81"/>
      <c r="J57" s="81"/>
      <c r="K57" s="81"/>
      <c r="L57" s="81"/>
      <c r="M57" s="82"/>
      <c r="N57" s="80" t="s">
        <v>565</v>
      </c>
      <c r="O57" s="81"/>
      <c r="P57" s="81"/>
      <c r="Q57" s="81"/>
      <c r="R57" s="81"/>
      <c r="S57" s="81"/>
      <c r="T57" s="82"/>
      <c r="U57" s="80" t="s">
        <v>568</v>
      </c>
      <c r="V57" s="81"/>
      <c r="W57" s="81"/>
      <c r="X57" s="81"/>
      <c r="Y57" s="81"/>
      <c r="Z57" s="81"/>
      <c r="AA57" s="82"/>
      <c r="AB57" s="80" t="s">
        <v>691</v>
      </c>
      <c r="AC57" s="81"/>
      <c r="AD57" s="81"/>
      <c r="AE57" s="81"/>
      <c r="AF57" s="81"/>
      <c r="AG57" s="81"/>
      <c r="AH57" s="82"/>
      <c r="AI57" s="78" t="s">
        <v>576</v>
      </c>
      <c r="AJ57" s="78"/>
      <c r="AK57" s="78"/>
      <c r="AL57" s="78"/>
      <c r="AM57" s="78"/>
      <c r="AN57" s="78"/>
      <c r="AO57" s="79"/>
      <c r="AP57" s="144">
        <v>0</v>
      </c>
      <c r="AQ57" s="144"/>
      <c r="AR57" s="144">
        <v>0</v>
      </c>
      <c r="AS57" s="144"/>
      <c r="AT57" s="144">
        <v>153</v>
      </c>
      <c r="AU57" s="144"/>
    </row>
    <row r="58" spans="1:47" ht="15" customHeight="1">
      <c r="A58" s="57"/>
      <c r="B58" s="58"/>
      <c r="C58" s="11"/>
      <c r="F58" s="71"/>
      <c r="G58" s="72"/>
      <c r="H58" s="72"/>
      <c r="I58" s="72"/>
      <c r="J58" s="72"/>
      <c r="K58" s="72"/>
      <c r="L58" s="72"/>
      <c r="M58" s="73"/>
      <c r="N58" s="71"/>
      <c r="O58" s="72"/>
      <c r="P58" s="72"/>
      <c r="Q58" s="72"/>
      <c r="R58" s="72"/>
      <c r="S58" s="72"/>
      <c r="T58" s="73"/>
      <c r="U58" s="71"/>
      <c r="V58" s="72"/>
      <c r="W58" s="72"/>
      <c r="X58" s="72"/>
      <c r="Y58" s="72"/>
      <c r="Z58" s="72"/>
      <c r="AA58" s="73"/>
      <c r="AB58" s="74"/>
      <c r="AC58" s="75"/>
      <c r="AD58" s="75"/>
      <c r="AE58" s="75"/>
      <c r="AF58" s="75"/>
      <c r="AG58" s="75"/>
      <c r="AH58" s="76"/>
      <c r="AI58" s="78" t="s">
        <v>577</v>
      </c>
      <c r="AJ58" s="78"/>
      <c r="AK58" s="78"/>
      <c r="AL58" s="78"/>
      <c r="AM58" s="78"/>
      <c r="AN58" s="78"/>
      <c r="AO58" s="79"/>
      <c r="AP58" s="146">
        <v>0</v>
      </c>
      <c r="AQ58" s="146"/>
      <c r="AR58" s="146">
        <v>204</v>
      </c>
      <c r="AS58" s="146"/>
      <c r="AT58" s="146">
        <v>255</v>
      </c>
      <c r="AU58" s="146"/>
    </row>
    <row r="59" spans="1:47" ht="15" customHeight="1">
      <c r="A59" s="57"/>
      <c r="B59" s="58"/>
      <c r="C59" s="11"/>
      <c r="F59" s="71"/>
      <c r="G59" s="72"/>
      <c r="H59" s="72"/>
      <c r="I59" s="72"/>
      <c r="J59" s="72"/>
      <c r="K59" s="72"/>
      <c r="L59" s="72"/>
      <c r="M59" s="73"/>
      <c r="N59" s="71"/>
      <c r="O59" s="72"/>
      <c r="P59" s="72"/>
      <c r="Q59" s="72"/>
      <c r="R59" s="72"/>
      <c r="S59" s="72"/>
      <c r="T59" s="73"/>
      <c r="U59" s="71"/>
      <c r="V59" s="72"/>
      <c r="W59" s="72"/>
      <c r="X59" s="72"/>
      <c r="Y59" s="72"/>
      <c r="Z59" s="72"/>
      <c r="AA59" s="73"/>
      <c r="AB59" s="77" t="s">
        <v>571</v>
      </c>
      <c r="AC59" s="78"/>
      <c r="AD59" s="78"/>
      <c r="AE59" s="78"/>
      <c r="AF59" s="78"/>
      <c r="AG59" s="78"/>
      <c r="AH59" s="79"/>
      <c r="AI59" s="78" t="s">
        <v>579</v>
      </c>
      <c r="AJ59" s="78"/>
      <c r="AK59" s="78"/>
      <c r="AL59" s="78"/>
      <c r="AM59" s="78"/>
      <c r="AN59" s="78"/>
      <c r="AO59" s="79"/>
      <c r="AP59" s="140">
        <v>255</v>
      </c>
      <c r="AQ59" s="140"/>
      <c r="AR59" s="140">
        <v>159</v>
      </c>
      <c r="AS59" s="140"/>
      <c r="AT59" s="140">
        <v>34</v>
      </c>
      <c r="AU59" s="140"/>
    </row>
    <row r="60" spans="1:47" ht="15" customHeight="1">
      <c r="A60" s="57"/>
      <c r="B60" s="58"/>
      <c r="C60" s="11"/>
      <c r="F60" s="71"/>
      <c r="G60" s="72"/>
      <c r="H60" s="72"/>
      <c r="I60" s="72"/>
      <c r="J60" s="72"/>
      <c r="K60" s="72"/>
      <c r="L60" s="72"/>
      <c r="M60" s="73"/>
      <c r="N60" s="71"/>
      <c r="O60" s="72"/>
      <c r="P60" s="72"/>
      <c r="Q60" s="72"/>
      <c r="R60" s="72"/>
      <c r="S60" s="72"/>
      <c r="T60" s="73"/>
      <c r="U60" s="74"/>
      <c r="V60" s="75"/>
      <c r="W60" s="75"/>
      <c r="X60" s="75"/>
      <c r="Y60" s="75"/>
      <c r="Z60" s="75"/>
      <c r="AA60" s="76"/>
      <c r="AB60" s="77" t="s">
        <v>570</v>
      </c>
      <c r="AC60" s="78"/>
      <c r="AD60" s="78"/>
      <c r="AE60" s="78"/>
      <c r="AF60" s="78"/>
      <c r="AG60" s="78"/>
      <c r="AH60" s="79"/>
      <c r="AI60" s="78" t="s">
        <v>579</v>
      </c>
      <c r="AJ60" s="78"/>
      <c r="AK60" s="78"/>
      <c r="AL60" s="78"/>
      <c r="AM60" s="78"/>
      <c r="AN60" s="78"/>
      <c r="AO60" s="79"/>
      <c r="AP60" s="133">
        <v>255</v>
      </c>
      <c r="AQ60" s="133"/>
      <c r="AR60" s="133">
        <v>0</v>
      </c>
      <c r="AS60" s="133"/>
      <c r="AT60" s="133">
        <v>0</v>
      </c>
      <c r="AU60" s="133"/>
    </row>
    <row r="61" spans="1:47" ht="15" customHeight="1">
      <c r="A61" s="57"/>
      <c r="B61" s="58"/>
      <c r="C61" s="11"/>
      <c r="F61" s="71"/>
      <c r="G61" s="72"/>
      <c r="H61" s="72"/>
      <c r="I61" s="72"/>
      <c r="J61" s="72"/>
      <c r="K61" s="72"/>
      <c r="L61" s="72"/>
      <c r="M61" s="73"/>
      <c r="N61" s="74"/>
      <c r="O61" s="75"/>
      <c r="P61" s="75"/>
      <c r="Q61" s="75"/>
      <c r="R61" s="75"/>
      <c r="S61" s="75"/>
      <c r="T61" s="76"/>
      <c r="U61" s="78" t="s">
        <v>569</v>
      </c>
      <c r="V61" s="78"/>
      <c r="W61" s="78"/>
      <c r="X61" s="78"/>
      <c r="Y61" s="78"/>
      <c r="Z61" s="78"/>
      <c r="AA61" s="78"/>
      <c r="AB61" s="77" t="s">
        <v>579</v>
      </c>
      <c r="AC61" s="78"/>
      <c r="AD61" s="78"/>
      <c r="AE61" s="78"/>
      <c r="AF61" s="78"/>
      <c r="AG61" s="78"/>
      <c r="AH61" s="79"/>
      <c r="AI61" s="78" t="s">
        <v>579</v>
      </c>
      <c r="AJ61" s="78"/>
      <c r="AK61" s="78"/>
      <c r="AL61" s="78"/>
      <c r="AM61" s="78"/>
      <c r="AN61" s="78"/>
      <c r="AO61" s="79"/>
      <c r="AP61" s="134">
        <v>255</v>
      </c>
      <c r="AQ61" s="134"/>
      <c r="AR61" s="134">
        <v>0</v>
      </c>
      <c r="AS61" s="134"/>
      <c r="AT61" s="134">
        <v>128</v>
      </c>
      <c r="AU61" s="134"/>
    </row>
    <row r="62" spans="1:47" ht="15" customHeight="1">
      <c r="A62" s="57"/>
      <c r="B62" s="58"/>
      <c r="C62" s="11"/>
      <c r="F62" s="83"/>
      <c r="G62" s="84"/>
      <c r="H62" s="84"/>
      <c r="I62" s="84"/>
      <c r="J62" s="84"/>
      <c r="K62" s="84"/>
      <c r="L62" s="84"/>
      <c r="M62" s="85"/>
      <c r="N62" s="86" t="s">
        <v>567</v>
      </c>
      <c r="O62" s="87"/>
      <c r="P62" s="87"/>
      <c r="Q62" s="87"/>
      <c r="R62" s="87"/>
      <c r="S62" s="87"/>
      <c r="T62" s="88"/>
      <c r="U62" s="87" t="s">
        <v>579</v>
      </c>
      <c r="V62" s="87"/>
      <c r="W62" s="87"/>
      <c r="X62" s="87"/>
      <c r="Y62" s="87"/>
      <c r="Z62" s="87"/>
      <c r="AA62" s="87"/>
      <c r="AB62" s="86" t="s">
        <v>579</v>
      </c>
      <c r="AC62" s="87"/>
      <c r="AD62" s="87"/>
      <c r="AE62" s="87"/>
      <c r="AF62" s="87"/>
      <c r="AG62" s="87"/>
      <c r="AH62" s="88"/>
      <c r="AI62" s="87" t="s">
        <v>579</v>
      </c>
      <c r="AJ62" s="87"/>
      <c r="AK62" s="87"/>
      <c r="AL62" s="87"/>
      <c r="AM62" s="87"/>
      <c r="AN62" s="87"/>
      <c r="AO62" s="88"/>
      <c r="AP62" s="132">
        <v>100</v>
      </c>
      <c r="AQ62" s="132"/>
      <c r="AR62" s="132">
        <v>100</v>
      </c>
      <c r="AS62" s="132"/>
      <c r="AT62" s="132">
        <v>100</v>
      </c>
      <c r="AU62" s="132"/>
    </row>
    <row r="63" spans="1:47" s="92" customFormat="1" ht="15" customHeight="1">
      <c r="A63" s="89"/>
      <c r="B63" s="90"/>
      <c r="C63" s="91"/>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4"/>
      <c r="AQ63" s="94"/>
      <c r="AR63" s="94"/>
      <c r="AS63" s="94"/>
      <c r="AT63" s="94"/>
      <c r="AU63" s="94"/>
    </row>
    <row r="64" spans="1:47" s="92" customFormat="1" ht="15" customHeight="1">
      <c r="A64" s="57"/>
      <c r="B64" s="58"/>
      <c r="C64" s="11"/>
      <c r="D64" s="56"/>
      <c r="E64" s="56" t="s">
        <v>590</v>
      </c>
      <c r="F64" s="56"/>
      <c r="G64" s="56" t="s">
        <v>615</v>
      </c>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4"/>
      <c r="AQ64" s="94"/>
      <c r="AR64" s="94"/>
      <c r="AS64" s="94"/>
      <c r="AT64" s="94"/>
      <c r="AU64" s="94"/>
    </row>
    <row r="65" spans="1:47" s="92" customFormat="1" ht="15" customHeight="1">
      <c r="A65" s="57"/>
      <c r="B65" s="58"/>
      <c r="C65" s="11"/>
      <c r="D65" s="56"/>
      <c r="E65" s="56"/>
      <c r="F65" s="56"/>
      <c r="G65" s="56" t="s">
        <v>617</v>
      </c>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4"/>
      <c r="AQ65" s="94"/>
      <c r="AR65" s="94"/>
      <c r="AS65" s="94"/>
      <c r="AT65" s="94"/>
      <c r="AU65" s="94"/>
    </row>
    <row r="66" spans="1:47" s="92" customFormat="1" ht="15" customHeight="1">
      <c r="A66" s="57"/>
      <c r="B66" s="58"/>
      <c r="C66" s="11"/>
      <c r="D66" s="56"/>
      <c r="E66" s="56"/>
      <c r="F66" s="56"/>
      <c r="G66" s="56" t="s">
        <v>714</v>
      </c>
      <c r="H66" s="93" t="s">
        <v>715</v>
      </c>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4"/>
      <c r="AQ66" s="94"/>
      <c r="AR66" s="94"/>
      <c r="AS66" s="94"/>
      <c r="AT66" s="94"/>
      <c r="AU66" s="94"/>
    </row>
    <row r="67" spans="1:47" s="92" customFormat="1" ht="15" customHeight="1">
      <c r="A67" s="57"/>
      <c r="B67" s="58"/>
      <c r="C67" s="11"/>
      <c r="D67" s="56"/>
      <c r="E67" s="56"/>
      <c r="F67" s="56"/>
      <c r="G67" s="56"/>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4"/>
      <c r="AQ67" s="94"/>
      <c r="AR67" s="94"/>
      <c r="AS67" s="94"/>
      <c r="AT67" s="94"/>
      <c r="AU67" s="94"/>
    </row>
    <row r="68" spans="1:47" s="92" customFormat="1" ht="15" customHeight="1">
      <c r="A68" s="57"/>
      <c r="B68" s="58"/>
      <c r="C68" s="11"/>
      <c r="D68" s="56"/>
      <c r="E68" s="56" t="s">
        <v>590</v>
      </c>
      <c r="F68" s="56"/>
      <c r="G68" s="56" t="s">
        <v>601</v>
      </c>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4"/>
      <c r="AQ68" s="94"/>
      <c r="AR68" s="94"/>
      <c r="AS68" s="94"/>
      <c r="AT68" s="94"/>
      <c r="AU68" s="94"/>
    </row>
    <row r="69" spans="1:47" s="92" customFormat="1" ht="15" customHeight="1">
      <c r="A69" s="57"/>
      <c r="B69" s="58"/>
      <c r="C69" s="11"/>
      <c r="D69" s="56"/>
      <c r="E69" s="56"/>
      <c r="F69" s="56"/>
      <c r="G69" s="56" t="s">
        <v>616</v>
      </c>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4"/>
      <c r="AQ69" s="94"/>
      <c r="AR69" s="94"/>
      <c r="AS69" s="94"/>
      <c r="AT69" s="94"/>
      <c r="AU69" s="94"/>
    </row>
    <row r="70" spans="1:47" s="92" customFormat="1" ht="15" customHeight="1">
      <c r="A70" s="57"/>
      <c r="B70" s="58"/>
      <c r="C70" s="11"/>
      <c r="D70" s="56"/>
      <c r="E70" s="56"/>
      <c r="F70" s="56"/>
      <c r="G70" s="56" t="s">
        <v>602</v>
      </c>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4"/>
      <c r="AQ70" s="94"/>
      <c r="AR70" s="94"/>
      <c r="AS70" s="94"/>
      <c r="AT70" s="94"/>
      <c r="AU70" s="94"/>
    </row>
    <row r="71" spans="1:47" s="92" customFormat="1" ht="15" customHeight="1">
      <c r="A71" s="57"/>
      <c r="B71" s="58"/>
      <c r="C71" s="11"/>
      <c r="D71" s="56"/>
      <c r="E71" s="56"/>
      <c r="F71" s="56"/>
      <c r="G71" s="56" t="s">
        <v>618</v>
      </c>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4"/>
      <c r="AQ71" s="94"/>
      <c r="AR71" s="94"/>
      <c r="AS71" s="94"/>
      <c r="AT71" s="94"/>
      <c r="AU71" s="94"/>
    </row>
    <row r="72" spans="1:47" s="92" customFormat="1" ht="15" customHeight="1">
      <c r="A72" s="57"/>
      <c r="B72" s="58"/>
      <c r="C72" s="11"/>
      <c r="D72" s="56"/>
      <c r="E72" s="56"/>
      <c r="F72" s="56"/>
      <c r="G72" s="56" t="s">
        <v>603</v>
      </c>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4"/>
      <c r="AQ72" s="94"/>
      <c r="AR72" s="94"/>
      <c r="AS72" s="94"/>
      <c r="AT72" s="94"/>
      <c r="AU72" s="94"/>
    </row>
    <row r="73" spans="1:47" s="92" customFormat="1" ht="15" customHeight="1">
      <c r="A73" s="57"/>
      <c r="B73" s="58"/>
      <c r="C73" s="11"/>
      <c r="D73" s="56"/>
      <c r="E73" s="56"/>
      <c r="F73" s="56"/>
      <c r="G73" s="56"/>
      <c r="H73" s="56"/>
      <c r="I73" s="56"/>
      <c r="J73" s="56"/>
      <c r="K73" s="56"/>
      <c r="L73" s="56"/>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4"/>
      <c r="AQ73" s="94"/>
      <c r="AR73" s="94"/>
      <c r="AS73" s="94"/>
      <c r="AT73" s="94"/>
      <c r="AU73" s="94"/>
    </row>
    <row r="74" spans="1:47" s="92" customFormat="1" ht="15" customHeight="1">
      <c r="A74" s="57"/>
      <c r="B74" s="58"/>
      <c r="C74" s="11"/>
      <c r="D74" s="56"/>
      <c r="E74" s="56" t="s">
        <v>591</v>
      </c>
      <c r="F74" s="56" t="s">
        <v>592</v>
      </c>
      <c r="G74" s="56"/>
      <c r="H74" s="56"/>
      <c r="I74" s="56"/>
      <c r="J74" s="56"/>
      <c r="K74" s="56"/>
      <c r="L74" s="56"/>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4"/>
      <c r="AQ74" s="94"/>
      <c r="AR74" s="94"/>
      <c r="AS74" s="94"/>
      <c r="AT74" s="94"/>
      <c r="AU74" s="94"/>
    </row>
    <row r="75" spans="1:47" s="92" customFormat="1" ht="15" customHeight="1">
      <c r="A75" s="57"/>
      <c r="B75" s="58"/>
      <c r="C75" s="11"/>
      <c r="D75" s="56"/>
      <c r="E75" s="56"/>
      <c r="F75" s="56" t="s">
        <v>593</v>
      </c>
      <c r="G75" s="56"/>
      <c r="H75" s="56"/>
      <c r="I75" s="56" t="s">
        <v>525</v>
      </c>
      <c r="J75" s="56" t="s">
        <v>594</v>
      </c>
      <c r="K75" s="56"/>
      <c r="L75" s="56"/>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4"/>
      <c r="AQ75" s="94"/>
      <c r="AR75" s="94"/>
      <c r="AS75" s="94"/>
      <c r="AT75" s="94"/>
      <c r="AU75" s="94"/>
    </row>
    <row r="76" spans="1:47" s="92" customFormat="1" ht="15" customHeight="1">
      <c r="A76" s="57"/>
      <c r="B76" s="58"/>
      <c r="C76" s="11"/>
      <c r="D76" s="56"/>
      <c r="E76" s="56"/>
      <c r="F76" s="56" t="s">
        <v>595</v>
      </c>
      <c r="G76" s="56"/>
      <c r="H76" s="56"/>
      <c r="I76" s="56" t="s">
        <v>525</v>
      </c>
      <c r="J76" s="56" t="s">
        <v>596</v>
      </c>
      <c r="K76" s="56"/>
      <c r="L76" s="56"/>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4"/>
      <c r="AQ76" s="94"/>
      <c r="AR76" s="94"/>
      <c r="AS76" s="94"/>
      <c r="AT76" s="94"/>
      <c r="AU76" s="94"/>
    </row>
    <row r="77" spans="1:47" s="92" customFormat="1" ht="15" customHeight="1">
      <c r="A77" s="57"/>
      <c r="B77" s="58"/>
      <c r="C77" s="11"/>
      <c r="D77" s="56"/>
      <c r="E77" s="56"/>
      <c r="F77" s="56" t="s">
        <v>597</v>
      </c>
      <c r="G77" s="56"/>
      <c r="H77" s="56"/>
      <c r="I77" s="56" t="s">
        <v>525</v>
      </c>
      <c r="J77" s="56" t="s">
        <v>598</v>
      </c>
      <c r="K77" s="56"/>
      <c r="L77" s="56"/>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4"/>
      <c r="AQ77" s="94"/>
      <c r="AR77" s="94"/>
      <c r="AS77" s="94"/>
      <c r="AT77" s="94"/>
      <c r="AU77" s="94"/>
    </row>
    <row r="78" spans="1:47" s="92" customFormat="1" ht="15" customHeight="1">
      <c r="A78" s="57"/>
      <c r="B78" s="58"/>
      <c r="C78" s="11"/>
      <c r="D78" s="56"/>
      <c r="E78" s="56"/>
      <c r="F78" s="56" t="s">
        <v>599</v>
      </c>
      <c r="G78" s="56"/>
      <c r="H78" s="56"/>
      <c r="I78" s="56" t="s">
        <v>525</v>
      </c>
      <c r="J78" s="56" t="s">
        <v>600</v>
      </c>
      <c r="K78" s="56"/>
      <c r="L78" s="56"/>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4"/>
      <c r="AQ78" s="94"/>
      <c r="AR78" s="94"/>
      <c r="AS78" s="94"/>
      <c r="AT78" s="94"/>
      <c r="AU78" s="94"/>
    </row>
    <row r="79" spans="1:47" ht="15" customHeight="1">
      <c r="A79" s="57"/>
      <c r="B79" s="58"/>
      <c r="C79" s="11"/>
    </row>
    <row r="80" spans="1:47" ht="15" customHeight="1">
      <c r="A80" s="57"/>
      <c r="B80" s="58"/>
      <c r="C80" s="11" t="s">
        <v>296</v>
      </c>
      <c r="E80" s="56" t="s">
        <v>450</v>
      </c>
    </row>
    <row r="81" spans="1:7" ht="15" customHeight="1">
      <c r="A81" s="57"/>
      <c r="B81" s="58"/>
      <c r="C81" s="11"/>
    </row>
    <row r="82" spans="1:7" ht="15" customHeight="1">
      <c r="A82" s="57"/>
      <c r="B82" s="58"/>
      <c r="C82" s="11" t="s">
        <v>449</v>
      </c>
      <c r="E82" s="56" t="str">
        <f>C45&amp;"で取得した車系の連絡先をスケジュールに設定"</f>
        <v>2.3で取得した車系の連絡先をスケジュールに設定</v>
      </c>
    </row>
    <row r="83" spans="1:7" ht="15" customHeight="1">
      <c r="A83" s="57"/>
      <c r="C83" s="11" t="s">
        <v>558</v>
      </c>
      <c r="E83" s="56" t="s">
        <v>650</v>
      </c>
      <c r="F83" s="56" t="s">
        <v>448</v>
      </c>
    </row>
    <row r="84" spans="1:7" ht="15" customHeight="1">
      <c r="A84" s="57"/>
      <c r="C84" s="11" t="s">
        <v>619</v>
      </c>
      <c r="E84" s="56" t="s">
        <v>620</v>
      </c>
    </row>
    <row r="85" spans="1:7" ht="15" customHeight="1">
      <c r="A85" s="57"/>
      <c r="C85" s="11" t="s">
        <v>621</v>
      </c>
      <c r="E85" s="56" t="s">
        <v>622</v>
      </c>
      <c r="F85" s="12"/>
    </row>
    <row r="86" spans="1:7" ht="15" customHeight="1">
      <c r="A86" s="57"/>
      <c r="C86" s="11"/>
      <c r="E86" s="56" t="s">
        <v>692</v>
      </c>
      <c r="F86" s="12" t="s">
        <v>623</v>
      </c>
    </row>
    <row r="87" spans="1:7" ht="15" customHeight="1">
      <c r="A87" s="57"/>
      <c r="C87" s="11"/>
      <c r="F87" s="12" t="s">
        <v>693</v>
      </c>
      <c r="G87" s="56" t="s">
        <v>624</v>
      </c>
    </row>
    <row r="88" spans="1:7" ht="15" customHeight="1">
      <c r="A88" s="57"/>
      <c r="C88" s="11"/>
      <c r="F88" s="12"/>
    </row>
    <row r="89" spans="1:7" ht="15" customHeight="1">
      <c r="B89" s="56" t="s">
        <v>451</v>
      </c>
      <c r="E89" s="7"/>
      <c r="F89" s="12"/>
    </row>
    <row r="90" spans="1:7" ht="15" customHeight="1">
      <c r="C90" s="58" t="s">
        <v>694</v>
      </c>
      <c r="E90" s="56" t="s">
        <v>452</v>
      </c>
      <c r="F90" s="12"/>
    </row>
    <row r="91" spans="1:7" ht="15" customHeight="1">
      <c r="E91" s="7" t="s">
        <v>692</v>
      </c>
      <c r="F91" s="12" t="s">
        <v>453</v>
      </c>
    </row>
    <row r="93" spans="1:7" ht="15" customHeight="1">
      <c r="C93" s="58" t="s">
        <v>328</v>
      </c>
      <c r="E93" s="56" t="s">
        <v>610</v>
      </c>
    </row>
  </sheetData>
  <mergeCells count="56">
    <mergeCell ref="AR54:AS54"/>
    <mergeCell ref="AR55:AS55"/>
    <mergeCell ref="AT57:AU57"/>
    <mergeCell ref="AP58:AQ58"/>
    <mergeCell ref="AR58:AS58"/>
    <mergeCell ref="AT58:AU58"/>
    <mergeCell ref="AT54:AU54"/>
    <mergeCell ref="AT55:AU55"/>
    <mergeCell ref="AT56:AU56"/>
    <mergeCell ref="AR57:AS57"/>
    <mergeCell ref="AR56:AS56"/>
    <mergeCell ref="F53:M53"/>
    <mergeCell ref="N54:T54"/>
    <mergeCell ref="F54:M54"/>
    <mergeCell ref="U54:AA54"/>
    <mergeCell ref="AP60:AQ60"/>
    <mergeCell ref="AP59:AQ59"/>
    <mergeCell ref="AP55:AQ55"/>
    <mergeCell ref="AP56:AQ56"/>
    <mergeCell ref="N53:AO53"/>
    <mergeCell ref="AP57:AQ57"/>
    <mergeCell ref="AB54:AH54"/>
    <mergeCell ref="AI54:AO54"/>
    <mergeCell ref="AP54:AQ54"/>
    <mergeCell ref="AP53:AU53"/>
    <mergeCell ref="AR59:AS59"/>
    <mergeCell ref="AT59:AU59"/>
    <mergeCell ref="AP62:AQ62"/>
    <mergeCell ref="AR62:AS62"/>
    <mergeCell ref="AT62:AU62"/>
    <mergeCell ref="AR60:AS60"/>
    <mergeCell ref="AT60:AU60"/>
    <mergeCell ref="AP61:AQ61"/>
    <mergeCell ref="AR61:AS61"/>
    <mergeCell ref="AT61:AU61"/>
    <mergeCell ref="A5:G5"/>
    <mergeCell ref="H5:AH5"/>
    <mergeCell ref="A1:BD2"/>
    <mergeCell ref="A4:G4"/>
    <mergeCell ref="H4:Q4"/>
    <mergeCell ref="R4:X4"/>
    <mergeCell ref="Y4:AH4"/>
    <mergeCell ref="X29:AB29"/>
    <mergeCell ref="X28:AB28"/>
    <mergeCell ref="A6:G6"/>
    <mergeCell ref="H6:AH6"/>
    <mergeCell ref="K9:L9"/>
    <mergeCell ref="M9:N9"/>
    <mergeCell ref="X27:AB27"/>
    <mergeCell ref="F34:K34"/>
    <mergeCell ref="L34:S34"/>
    <mergeCell ref="T34:AG34"/>
    <mergeCell ref="AH34:AX34"/>
    <mergeCell ref="T36:AG39"/>
    <mergeCell ref="L36:S39"/>
    <mergeCell ref="AH36:AX3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Sheet2!$A$1:$A$52</xm:f>
          </x14:formula1>
          <xm:sqref>X27:AB30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BD51"/>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条件登録</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283</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v>1</v>
      </c>
      <c r="B10" s="38"/>
      <c r="C10" s="40" t="s">
        <v>539</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65" t="s">
        <v>307</v>
      </c>
      <c r="AD10" s="39"/>
      <c r="AE10" s="39"/>
      <c r="AF10" s="38"/>
      <c r="AG10" s="43"/>
      <c r="AH10" s="44"/>
      <c r="AI10" s="45"/>
      <c r="AJ10" s="44"/>
      <c r="AK10" s="44"/>
      <c r="AL10" s="44"/>
      <c r="AM10" s="44"/>
      <c r="AN10" s="44"/>
      <c r="AO10" s="44"/>
      <c r="AP10" s="44"/>
      <c r="AQ10" s="44"/>
      <c r="AR10" s="44"/>
      <c r="AS10" s="44"/>
      <c r="AT10" s="44"/>
      <c r="AU10" s="44"/>
      <c r="AV10" s="44"/>
      <c r="AW10" s="39"/>
      <c r="AX10" s="39"/>
      <c r="AY10" s="39"/>
      <c r="AZ10" s="39"/>
      <c r="BA10" s="39"/>
      <c r="BB10" s="39"/>
      <c r="BC10" s="39"/>
      <c r="BD10" s="38"/>
    </row>
    <row r="11" spans="1:56" ht="15" customHeight="1">
      <c r="A11" s="16">
        <f>A10+1</f>
        <v>2</v>
      </c>
      <c r="B11" s="17"/>
      <c r="C11" s="18" t="s">
        <v>532</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6" t="s">
        <v>286</v>
      </c>
      <c r="AD11" s="19"/>
      <c r="AE11" s="19"/>
      <c r="AF11" s="17"/>
      <c r="AG11" s="24"/>
      <c r="AH11" s="25"/>
      <c r="AI11" s="26"/>
      <c r="AJ11" s="25"/>
      <c r="AK11" s="25"/>
      <c r="AL11" s="25"/>
      <c r="AM11" s="25"/>
      <c r="AN11" s="25"/>
      <c r="AO11" s="25"/>
      <c r="AP11" s="25"/>
      <c r="AQ11" s="25"/>
      <c r="AR11" s="25"/>
      <c r="AS11" s="25"/>
      <c r="AT11" s="25"/>
      <c r="AU11" s="25"/>
      <c r="AV11" s="25"/>
      <c r="AW11" s="19"/>
      <c r="AX11" s="19"/>
      <c r="AY11" s="19"/>
      <c r="AZ11" s="19"/>
      <c r="BA11" s="19"/>
      <c r="BB11" s="19"/>
      <c r="BC11" s="19"/>
      <c r="BD11" s="17"/>
    </row>
    <row r="12" spans="1:56" ht="15" customHeight="1">
      <c r="A12" s="16">
        <f t="shared" ref="A12:A17" si="0">A11+1</f>
        <v>3</v>
      </c>
      <c r="B12" s="17"/>
      <c r="C12" s="18" t="s">
        <v>533</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6" t="s">
        <v>286</v>
      </c>
      <c r="AD12" s="19"/>
      <c r="AE12" s="19"/>
      <c r="AF12" s="17"/>
      <c r="AG12" s="24"/>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16">
        <f t="shared" si="0"/>
        <v>4</v>
      </c>
      <c r="B13" s="17"/>
      <c r="C13" s="18" t="s">
        <v>534</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6" t="s">
        <v>286</v>
      </c>
      <c r="AD13" s="19"/>
      <c r="AE13" s="19"/>
      <c r="AF13" s="17"/>
      <c r="AG13" s="24"/>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16">
        <f t="shared" si="0"/>
        <v>5</v>
      </c>
      <c r="B14" s="17"/>
      <c r="C14" s="18" t="s">
        <v>535</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6" t="s">
        <v>286</v>
      </c>
      <c r="AD14" s="19"/>
      <c r="AE14" s="19"/>
      <c r="AF14" s="17"/>
      <c r="AG14" s="24"/>
      <c r="AH14" s="25"/>
      <c r="AI14" s="26"/>
      <c r="AJ14" s="25"/>
      <c r="AK14" s="25"/>
      <c r="AL14" s="25"/>
      <c r="AM14" s="25"/>
      <c r="AN14" s="25"/>
      <c r="AO14" s="25"/>
      <c r="AP14" s="25"/>
      <c r="AQ14" s="25"/>
      <c r="AR14" s="25"/>
      <c r="AS14" s="25"/>
      <c r="AT14" s="25"/>
      <c r="AU14" s="25"/>
      <c r="AV14" s="25"/>
      <c r="AW14" s="19"/>
      <c r="AX14" s="19"/>
      <c r="AY14" s="19"/>
      <c r="AZ14" s="19"/>
      <c r="BA14" s="19"/>
      <c r="BB14" s="19"/>
      <c r="BC14" s="19"/>
      <c r="BD14" s="17"/>
    </row>
    <row r="15" spans="1:56" ht="15" customHeight="1">
      <c r="A15" s="16">
        <f t="shared" si="0"/>
        <v>6</v>
      </c>
      <c r="B15" s="17"/>
      <c r="C15" s="18" t="s">
        <v>536</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6" t="s">
        <v>286</v>
      </c>
      <c r="AD15" s="19"/>
      <c r="AE15" s="19"/>
      <c r="AF15" s="17"/>
      <c r="AG15" s="24"/>
      <c r="AH15" s="25"/>
      <c r="AI15" s="26"/>
      <c r="AJ15" s="25"/>
      <c r="AK15" s="25"/>
      <c r="AL15" s="25"/>
      <c r="AM15" s="25"/>
      <c r="AN15" s="25"/>
      <c r="AO15" s="25"/>
      <c r="AP15" s="25"/>
      <c r="AQ15" s="25"/>
      <c r="AR15" s="25"/>
      <c r="AS15" s="25"/>
      <c r="AT15" s="25"/>
      <c r="AU15" s="25"/>
      <c r="AV15" s="25"/>
      <c r="AW15" s="19"/>
      <c r="AX15" s="19"/>
      <c r="AY15" s="19"/>
      <c r="AZ15" s="19"/>
      <c r="BA15" s="19"/>
      <c r="BB15" s="19"/>
      <c r="BC15" s="19"/>
      <c r="BD15" s="17"/>
    </row>
    <row r="16" spans="1:56" ht="15" customHeight="1">
      <c r="A16" s="16">
        <f t="shared" si="0"/>
        <v>7</v>
      </c>
      <c r="B16" s="17"/>
      <c r="C16" s="18" t="s">
        <v>537</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6" t="s">
        <v>286</v>
      </c>
      <c r="AD16" s="19"/>
      <c r="AE16" s="19"/>
      <c r="AF16" s="17"/>
      <c r="AG16" s="24"/>
      <c r="AH16" s="25"/>
      <c r="AI16" s="26"/>
      <c r="AJ16" s="25"/>
      <c r="AK16" s="25"/>
      <c r="AL16" s="25"/>
      <c r="AM16" s="25"/>
      <c r="AN16" s="25"/>
      <c r="AO16" s="25"/>
      <c r="AP16" s="25"/>
      <c r="AQ16" s="25"/>
      <c r="AR16" s="25"/>
      <c r="AS16" s="25"/>
      <c r="AT16" s="25"/>
      <c r="AU16" s="25"/>
      <c r="AV16" s="25"/>
      <c r="AW16" s="19"/>
      <c r="AX16" s="19"/>
      <c r="AY16" s="19"/>
      <c r="AZ16" s="19"/>
      <c r="BA16" s="19"/>
      <c r="BB16" s="19"/>
      <c r="BC16" s="19"/>
      <c r="BD16" s="17"/>
    </row>
    <row r="17" spans="1:56" ht="15" customHeight="1">
      <c r="A17" s="16">
        <f t="shared" si="0"/>
        <v>8</v>
      </c>
      <c r="B17" s="17"/>
      <c r="C17" s="18" t="s">
        <v>538</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6" t="s">
        <v>286</v>
      </c>
      <c r="AD17" s="19"/>
      <c r="AE17" s="19"/>
      <c r="AF17" s="17"/>
      <c r="AG17" s="24"/>
      <c r="AH17" s="25"/>
      <c r="AI17" s="26"/>
      <c r="AJ17" s="25"/>
      <c r="AK17" s="25"/>
      <c r="AL17" s="25"/>
      <c r="AM17" s="25"/>
      <c r="AN17" s="25"/>
      <c r="AO17" s="25"/>
      <c r="AP17" s="25"/>
      <c r="AQ17" s="25"/>
      <c r="AR17" s="25"/>
      <c r="AS17" s="25"/>
      <c r="AT17" s="25"/>
      <c r="AU17" s="25"/>
      <c r="AV17" s="25"/>
      <c r="AW17" s="19"/>
      <c r="AX17" s="19"/>
      <c r="AY17" s="19"/>
      <c r="AZ17" s="19"/>
      <c r="BA17" s="19"/>
      <c r="BB17" s="19"/>
      <c r="BC17" s="19"/>
      <c r="BD17" s="17"/>
    </row>
    <row r="18" spans="1:56" ht="15" customHeight="1">
      <c r="A18" s="20">
        <f t="shared" ref="A18" si="1">A17+1</f>
        <v>9</v>
      </c>
      <c r="B18" s="21"/>
      <c r="C18" s="22" t="s">
        <v>293</v>
      </c>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0" t="s">
        <v>287</v>
      </c>
      <c r="AD18" s="23"/>
      <c r="AE18" s="23"/>
      <c r="AF18" s="21"/>
      <c r="AG18" s="36"/>
      <c r="AH18" s="27"/>
      <c r="AI18" s="28"/>
      <c r="AJ18" s="27"/>
      <c r="AK18" s="27"/>
      <c r="AL18" s="27"/>
      <c r="AM18" s="27"/>
      <c r="AN18" s="27"/>
      <c r="AO18" s="27"/>
      <c r="AP18" s="27"/>
      <c r="AQ18" s="27"/>
      <c r="AR18" s="27"/>
      <c r="AS18" s="27"/>
      <c r="AT18" s="27"/>
      <c r="AU18" s="27"/>
      <c r="AV18" s="27"/>
      <c r="AW18" s="23"/>
      <c r="AX18" s="23"/>
      <c r="AY18" s="23"/>
      <c r="AZ18" s="23"/>
      <c r="BA18" s="23"/>
      <c r="BB18" s="23"/>
      <c r="BC18" s="23"/>
      <c r="BD18" s="21"/>
    </row>
    <row r="19" spans="1:5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13"/>
      <c r="AJ19" s="3"/>
      <c r="AK19" s="3"/>
      <c r="AL19" s="3"/>
      <c r="AM19" s="3"/>
      <c r="AN19" s="3"/>
      <c r="AO19" s="3"/>
      <c r="AP19" s="3"/>
      <c r="AQ19" s="3"/>
      <c r="AR19" s="3"/>
      <c r="AS19" s="3"/>
      <c r="AT19" s="3"/>
      <c r="AU19" s="3"/>
      <c r="AV19" s="3"/>
      <c r="AW19" s="3"/>
      <c r="AX19" s="3"/>
      <c r="AY19" s="3"/>
      <c r="AZ19" s="3"/>
      <c r="BA19" s="3"/>
      <c r="BB19" s="3"/>
      <c r="BC19" s="3"/>
      <c r="BD19" s="3"/>
    </row>
    <row r="20" spans="1:56" ht="15" customHeight="1">
      <c r="A20" s="57" t="s">
        <v>233</v>
      </c>
      <c r="AI20" s="12"/>
    </row>
    <row r="21" spans="1:56" ht="15" customHeight="1">
      <c r="A21" s="8" t="s">
        <v>628</v>
      </c>
      <c r="B21" s="9"/>
      <c r="C21" s="8" t="s">
        <v>54</v>
      </c>
      <c r="D21" s="10"/>
      <c r="E21" s="10"/>
      <c r="F21" s="10"/>
      <c r="G21" s="10"/>
      <c r="H21" s="10"/>
      <c r="I21" s="10"/>
      <c r="J21" s="10"/>
      <c r="K21" s="10"/>
      <c r="L21" s="10"/>
      <c r="M21" s="10"/>
      <c r="N21" s="10"/>
      <c r="O21" s="10"/>
      <c r="P21" s="10"/>
      <c r="Q21" s="10"/>
      <c r="R21" s="10"/>
      <c r="S21" s="10"/>
      <c r="T21" s="10"/>
      <c r="U21" s="10"/>
      <c r="V21" s="10"/>
      <c r="W21" s="10"/>
      <c r="X21" s="8" t="s">
        <v>58</v>
      </c>
      <c r="Y21" s="10"/>
      <c r="Z21" s="10"/>
      <c r="AA21" s="10"/>
      <c r="AB21" s="9"/>
      <c r="AC21" s="14" t="s">
        <v>53</v>
      </c>
      <c r="AD21" s="10"/>
      <c r="AE21" s="10"/>
      <c r="AF21" s="9"/>
      <c r="AG21" s="10" t="s">
        <v>47</v>
      </c>
      <c r="AH21" s="10"/>
      <c r="AI21" s="33"/>
      <c r="AJ21" s="10"/>
      <c r="AK21" s="10"/>
      <c r="AL21" s="10"/>
      <c r="AM21" s="10"/>
      <c r="AN21" s="10"/>
      <c r="AO21" s="10"/>
      <c r="AP21" s="10"/>
      <c r="AQ21" s="10"/>
      <c r="AR21" s="10"/>
      <c r="AS21" s="10"/>
      <c r="AT21" s="10"/>
      <c r="AU21" s="10"/>
      <c r="AV21" s="10"/>
      <c r="AW21" s="10"/>
      <c r="AX21" s="10"/>
      <c r="AY21" s="10"/>
      <c r="AZ21" s="10"/>
      <c r="BA21" s="10"/>
      <c r="BB21" s="10"/>
      <c r="BC21" s="10"/>
      <c r="BD21" s="9"/>
    </row>
    <row r="22" spans="1:56" ht="15" customHeight="1">
      <c r="A22" s="37">
        <v>1</v>
      </c>
      <c r="B22" s="38"/>
      <c r="C22" s="37" t="str">
        <f>VLOOKUP(X22,Sheet2!$A:$C,3,FALSE)</f>
        <v>お気に入り検索</v>
      </c>
      <c r="D22" s="39"/>
      <c r="E22" s="39"/>
      <c r="F22" s="39"/>
      <c r="G22" s="39"/>
      <c r="H22" s="39"/>
      <c r="I22" s="39"/>
      <c r="J22" s="39"/>
      <c r="K22" s="39"/>
      <c r="L22" s="39"/>
      <c r="M22" s="39"/>
      <c r="N22" s="39"/>
      <c r="O22" s="39"/>
      <c r="P22" s="39"/>
      <c r="Q22" s="39"/>
      <c r="R22" s="39"/>
      <c r="S22" s="39"/>
      <c r="T22" s="39"/>
      <c r="U22" s="39"/>
      <c r="V22" s="39"/>
      <c r="W22" s="39"/>
      <c r="X22" s="103" t="s">
        <v>672</v>
      </c>
      <c r="Y22" s="104"/>
      <c r="Z22" s="104"/>
      <c r="AA22" s="104"/>
      <c r="AB22" s="105"/>
      <c r="AC22" s="40" t="s">
        <v>286</v>
      </c>
      <c r="AD22" s="39"/>
      <c r="AE22" s="39"/>
      <c r="AF22" s="38"/>
      <c r="AG22" s="39"/>
      <c r="AH22" s="39"/>
      <c r="AI22" s="41"/>
      <c r="AJ22" s="39"/>
      <c r="AK22" s="39"/>
      <c r="AL22" s="39"/>
      <c r="AM22" s="39"/>
      <c r="AN22" s="39"/>
      <c r="AO22" s="39"/>
      <c r="AP22" s="39"/>
      <c r="AQ22" s="39"/>
      <c r="AR22" s="39"/>
      <c r="AS22" s="39"/>
      <c r="AT22" s="39"/>
      <c r="AU22" s="39"/>
      <c r="AV22" s="39"/>
      <c r="AW22" s="39"/>
      <c r="AX22" s="39"/>
      <c r="AY22" s="39"/>
      <c r="AZ22" s="39"/>
      <c r="BA22" s="39"/>
      <c r="BB22" s="39"/>
      <c r="BC22" s="39"/>
      <c r="BD22" s="38"/>
    </row>
    <row r="23" spans="1:56" ht="15" customHeight="1">
      <c r="A23" s="20">
        <v>2</v>
      </c>
      <c r="B23" s="21"/>
      <c r="C23" s="20" t="str">
        <f>VLOOKUP(X23,Sheet2!$A:$C,3,FALSE)</f>
        <v>お気に入り（カーシェア）登録</v>
      </c>
      <c r="D23" s="23"/>
      <c r="E23" s="23"/>
      <c r="F23" s="23"/>
      <c r="G23" s="23"/>
      <c r="H23" s="23"/>
      <c r="I23" s="23"/>
      <c r="J23" s="23"/>
      <c r="K23" s="23"/>
      <c r="L23" s="23"/>
      <c r="M23" s="23"/>
      <c r="N23" s="23"/>
      <c r="O23" s="23"/>
      <c r="P23" s="23"/>
      <c r="Q23" s="23"/>
      <c r="R23" s="23"/>
      <c r="S23" s="23"/>
      <c r="T23" s="23"/>
      <c r="U23" s="23"/>
      <c r="V23" s="23"/>
      <c r="W23" s="23"/>
      <c r="X23" s="106" t="s">
        <v>673</v>
      </c>
      <c r="Y23" s="107"/>
      <c r="Z23" s="107"/>
      <c r="AA23" s="107"/>
      <c r="AB23" s="108"/>
      <c r="AC23" s="22" t="s">
        <v>287</v>
      </c>
      <c r="AD23" s="23"/>
      <c r="AE23" s="23"/>
      <c r="AF23" s="21"/>
      <c r="AG23" s="23"/>
      <c r="AH23" s="23"/>
      <c r="AI23" s="63"/>
      <c r="AJ23" s="23"/>
      <c r="AK23" s="23"/>
      <c r="AL23" s="23"/>
      <c r="AM23" s="23"/>
      <c r="AN23" s="23"/>
      <c r="AO23" s="23"/>
      <c r="AP23" s="23"/>
      <c r="AQ23" s="23"/>
      <c r="AR23" s="23"/>
      <c r="AS23" s="23"/>
      <c r="AT23" s="23"/>
      <c r="AU23" s="23"/>
      <c r="AV23" s="23"/>
      <c r="AW23" s="23"/>
      <c r="AX23" s="23"/>
      <c r="AY23" s="23"/>
      <c r="AZ23" s="23"/>
      <c r="BA23" s="23"/>
      <c r="BB23" s="23"/>
      <c r="BC23" s="23"/>
      <c r="BD23" s="21"/>
    </row>
    <row r="25" spans="1:56" ht="15" customHeight="1">
      <c r="A25" s="57" t="s">
        <v>48</v>
      </c>
    </row>
    <row r="26" spans="1:56" ht="15" customHeight="1">
      <c r="A26" s="57"/>
      <c r="B26" s="58" t="s">
        <v>284</v>
      </c>
    </row>
    <row r="27" spans="1:56" ht="15" customHeight="1">
      <c r="A27" s="57"/>
      <c r="B27" s="58"/>
      <c r="C27" s="11" t="s">
        <v>629</v>
      </c>
      <c r="E27" s="56" t="str">
        <f>X22&amp;":"&amp;C22&amp;"APIを使用してお気に入りを取得"</f>
        <v>KKA00070:お気に入り検索APIを使用してお気に入りを取得</v>
      </c>
    </row>
    <row r="28" spans="1:56" ht="15" customHeight="1">
      <c r="A28" s="57"/>
      <c r="B28" s="58"/>
      <c r="C28" s="11" t="s">
        <v>246</v>
      </c>
      <c r="E28" s="56" t="s">
        <v>446</v>
      </c>
    </row>
    <row r="29" spans="1:56" ht="15" customHeight="1">
      <c r="A29" s="57"/>
      <c r="B29" s="58"/>
      <c r="C29" s="11"/>
      <c r="E29" s="56" t="s">
        <v>636</v>
      </c>
      <c r="F29" s="56" t="s">
        <v>445</v>
      </c>
    </row>
    <row r="30" spans="1:56" ht="15" customHeight="1">
      <c r="A30" s="57"/>
      <c r="B30" s="58"/>
      <c r="C30" s="11"/>
    </row>
    <row r="31" spans="1:56" ht="15" customHeight="1">
      <c r="A31" s="57"/>
      <c r="B31" s="58"/>
      <c r="C31" s="11" t="s">
        <v>323</v>
      </c>
      <c r="E31" s="56" t="s">
        <v>543</v>
      </c>
    </row>
    <row r="32" spans="1:56" ht="15" customHeight="1">
      <c r="A32" s="57"/>
      <c r="B32" s="58"/>
      <c r="F32" s="119" t="s">
        <v>544</v>
      </c>
      <c r="G32" s="120"/>
      <c r="H32" s="120"/>
      <c r="I32" s="120"/>
      <c r="J32" s="120"/>
      <c r="K32" s="121"/>
      <c r="L32" s="119" t="s">
        <v>545</v>
      </c>
      <c r="M32" s="120"/>
      <c r="N32" s="120"/>
      <c r="O32" s="120"/>
      <c r="P32" s="120"/>
      <c r="Q32" s="120"/>
      <c r="R32" s="120"/>
      <c r="S32" s="121"/>
      <c r="T32" s="119" t="s">
        <v>546</v>
      </c>
      <c r="U32" s="120"/>
      <c r="V32" s="120"/>
      <c r="W32" s="120"/>
      <c r="X32" s="120"/>
      <c r="Y32" s="120"/>
      <c r="Z32" s="120"/>
      <c r="AA32" s="120"/>
      <c r="AB32" s="120"/>
      <c r="AC32" s="120"/>
      <c r="AD32" s="120"/>
      <c r="AE32" s="120"/>
      <c r="AF32" s="120"/>
      <c r="AG32" s="121"/>
      <c r="AH32" s="119" t="s">
        <v>47</v>
      </c>
      <c r="AI32" s="120"/>
      <c r="AJ32" s="120"/>
      <c r="AK32" s="120"/>
      <c r="AL32" s="120"/>
      <c r="AM32" s="120"/>
      <c r="AN32" s="120"/>
      <c r="AO32" s="120"/>
      <c r="AP32" s="120"/>
      <c r="AQ32" s="120"/>
      <c r="AR32" s="120"/>
      <c r="AS32" s="120"/>
      <c r="AT32" s="120"/>
      <c r="AU32" s="120"/>
      <c r="AV32" s="120"/>
      <c r="AW32" s="120"/>
      <c r="AX32" s="121"/>
    </row>
    <row r="33" spans="1:50" ht="15" customHeight="1">
      <c r="A33" s="57"/>
      <c r="B33" s="58"/>
      <c r="C33" s="11"/>
      <c r="F33" s="66" t="s">
        <v>674</v>
      </c>
      <c r="G33" s="67"/>
      <c r="H33" s="67"/>
      <c r="I33" s="67"/>
      <c r="J33" s="67"/>
      <c r="K33" s="68"/>
      <c r="L33" s="66" t="s">
        <v>588</v>
      </c>
      <c r="M33" s="67"/>
      <c r="N33" s="67"/>
      <c r="O33" s="67"/>
      <c r="P33" s="67"/>
      <c r="Q33" s="67"/>
      <c r="R33" s="67"/>
      <c r="S33" s="68"/>
      <c r="T33" s="67" t="str">
        <f>F33&amp;"の書式が不正です。"</f>
        <v>管理票Noの書式が不正です。</v>
      </c>
      <c r="U33" s="67"/>
      <c r="V33" s="67"/>
      <c r="W33" s="67"/>
      <c r="X33" s="67"/>
      <c r="Y33" s="67"/>
      <c r="Z33" s="67"/>
      <c r="AA33" s="67"/>
      <c r="AB33" s="67"/>
      <c r="AC33" s="67"/>
      <c r="AD33" s="67"/>
      <c r="AE33" s="67"/>
      <c r="AF33" s="67"/>
      <c r="AG33" s="68"/>
      <c r="AH33" s="67"/>
      <c r="AI33" s="67"/>
      <c r="AJ33" s="67"/>
      <c r="AK33" s="67"/>
      <c r="AL33" s="67"/>
      <c r="AM33" s="67"/>
      <c r="AN33" s="67"/>
      <c r="AO33" s="67"/>
      <c r="AP33" s="67"/>
      <c r="AQ33" s="67"/>
      <c r="AR33" s="67"/>
      <c r="AS33" s="67"/>
      <c r="AT33" s="67"/>
      <c r="AU33" s="67"/>
      <c r="AV33" s="67"/>
      <c r="AW33" s="67"/>
      <c r="AX33" s="68"/>
    </row>
    <row r="35" spans="1:50" ht="15" customHeight="1">
      <c r="A35" s="57"/>
      <c r="B35" s="58"/>
      <c r="C35" s="11" t="s">
        <v>542</v>
      </c>
      <c r="E35" s="56" t="s">
        <v>285</v>
      </c>
    </row>
    <row r="36" spans="1:50" ht="15" customHeight="1">
      <c r="A36" s="57"/>
      <c r="B36" s="58"/>
      <c r="C36" s="11"/>
    </row>
    <row r="37" spans="1:50" ht="15" customHeight="1">
      <c r="A37" s="57"/>
      <c r="B37" s="58" t="s">
        <v>294</v>
      </c>
    </row>
    <row r="38" spans="1:50" ht="15" customHeight="1">
      <c r="A38" s="57"/>
      <c r="B38" s="58"/>
      <c r="C38" s="11" t="s">
        <v>675</v>
      </c>
      <c r="E38" s="56" t="str">
        <f>X23&amp;":"&amp;C23&amp;"APIを使用して検索条件をお気に入りに登録"</f>
        <v>KKA08160:お気に入り（カーシェア）登録APIを使用して検索条件をお気に入りに登録</v>
      </c>
    </row>
    <row r="39" spans="1:50" ht="15" customHeight="1">
      <c r="A39" s="57"/>
      <c r="B39" s="58"/>
    </row>
    <row r="40" spans="1:50" ht="15" customHeight="1">
      <c r="A40" s="57"/>
      <c r="B40" s="58" t="s">
        <v>295</v>
      </c>
    </row>
    <row r="41" spans="1:50" ht="15" customHeight="1">
      <c r="A41" s="57"/>
      <c r="C41" s="11" t="s">
        <v>676</v>
      </c>
      <c r="E41" s="56" t="str">
        <f>X22&amp;":"&amp;C22&amp;"APIを使用してお気に入りを取得"</f>
        <v>KKA00070:お気に入り検索APIを使用してお気に入りを取得</v>
      </c>
    </row>
    <row r="42" spans="1:50" ht="15" customHeight="1">
      <c r="A42" s="57"/>
      <c r="B42" s="58"/>
      <c r="C42" s="11" t="s">
        <v>289</v>
      </c>
      <c r="E42" s="56" t="s">
        <v>297</v>
      </c>
    </row>
    <row r="43" spans="1:50" ht="15" customHeight="1">
      <c r="A43" s="57"/>
      <c r="B43" s="58"/>
      <c r="C43" s="11" t="s">
        <v>296</v>
      </c>
      <c r="E43" s="56" t="s">
        <v>288</v>
      </c>
    </row>
    <row r="44" spans="1:50" ht="15" customHeight="1">
      <c r="A44" s="57"/>
      <c r="C44" s="11"/>
      <c r="F44" s="12"/>
    </row>
    <row r="45" spans="1:50" ht="15" customHeight="1">
      <c r="A45" s="57"/>
      <c r="C45" s="12"/>
      <c r="E45" s="7"/>
      <c r="F45" s="12"/>
    </row>
    <row r="46" spans="1:50" ht="15" customHeight="1">
      <c r="A46" s="57"/>
      <c r="E46" s="7"/>
      <c r="F46" s="12"/>
    </row>
    <row r="47" spans="1:50" ht="15" customHeight="1">
      <c r="B47" s="58"/>
      <c r="E47" s="7"/>
      <c r="F47" s="12"/>
    </row>
    <row r="48" spans="1:50" ht="15" customHeight="1">
      <c r="E48" s="7"/>
      <c r="F48" s="12"/>
    </row>
    <row r="49" spans="5:6" ht="15" customHeight="1">
      <c r="E49" s="7"/>
      <c r="F49" s="12"/>
    </row>
    <row r="50" spans="5:6" ht="15" customHeight="1">
      <c r="E50" s="7"/>
      <c r="F50" s="12"/>
    </row>
    <row r="51" spans="5:6" ht="15" customHeight="1">
      <c r="E51" s="7"/>
      <c r="F51" s="12"/>
    </row>
  </sheetData>
  <mergeCells count="17">
    <mergeCell ref="A5:G5"/>
    <mergeCell ref="H5:AH5"/>
    <mergeCell ref="A1:BD2"/>
    <mergeCell ref="A4:G4"/>
    <mergeCell ref="H4:Q4"/>
    <mergeCell ref="R4:X4"/>
    <mergeCell ref="Y4:AH4"/>
    <mergeCell ref="F32:K32"/>
    <mergeCell ref="L32:S32"/>
    <mergeCell ref="T32:AG32"/>
    <mergeCell ref="AH32:AX32"/>
    <mergeCell ref="A6:G6"/>
    <mergeCell ref="H6:AH6"/>
    <mergeCell ref="K9:L9"/>
    <mergeCell ref="M9:N9"/>
    <mergeCell ref="X23:AB23"/>
    <mergeCell ref="X22:AB22"/>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Sheet2!$A:$A</xm:f>
          </x14:formula1>
          <xm:sqref>X22:AB23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BD41"/>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クリア</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280</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6">
        <v>1</v>
      </c>
      <c r="B10" s="17"/>
      <c r="C10" s="18" t="s">
        <v>528</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6" t="s">
        <v>57</v>
      </c>
      <c r="AD10" s="19"/>
      <c r="AE10" s="19"/>
      <c r="AF10" s="17"/>
      <c r="AG10" s="24"/>
      <c r="AH10" s="25"/>
      <c r="AI10" s="26"/>
      <c r="AJ10" s="25"/>
      <c r="AK10" s="25"/>
      <c r="AL10" s="25"/>
      <c r="AM10" s="25"/>
      <c r="AN10" s="25"/>
      <c r="AO10" s="25"/>
      <c r="AP10" s="25"/>
      <c r="AQ10" s="25"/>
      <c r="AR10" s="25"/>
      <c r="AS10" s="25"/>
      <c r="AT10" s="25"/>
      <c r="AU10" s="25"/>
      <c r="AV10" s="25"/>
      <c r="AW10" s="19"/>
      <c r="AX10" s="19"/>
      <c r="AY10" s="19"/>
      <c r="AZ10" s="19"/>
      <c r="BA10" s="19"/>
      <c r="BB10" s="19"/>
      <c r="BC10" s="19"/>
      <c r="BD10" s="17"/>
    </row>
    <row r="11" spans="1:56" ht="15" customHeight="1">
      <c r="A11" s="16">
        <f t="shared" ref="A11:A21" si="0">A10+1</f>
        <v>2</v>
      </c>
      <c r="B11" s="17"/>
      <c r="C11" s="18" t="s">
        <v>529</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6" t="s">
        <v>57</v>
      </c>
      <c r="AD11" s="19"/>
      <c r="AE11" s="19"/>
      <c r="AF11" s="17"/>
      <c r="AG11" s="24"/>
      <c r="AH11" s="25"/>
      <c r="AI11" s="26"/>
      <c r="AJ11" s="25"/>
      <c r="AK11" s="25"/>
      <c r="AL11" s="25"/>
      <c r="AM11" s="25"/>
      <c r="AN11" s="25"/>
      <c r="AO11" s="25"/>
      <c r="AP11" s="25"/>
      <c r="AQ11" s="25"/>
      <c r="AR11" s="25"/>
      <c r="AS11" s="25"/>
      <c r="AT11" s="25"/>
      <c r="AU11" s="25"/>
      <c r="AV11" s="25"/>
      <c r="AW11" s="19"/>
      <c r="AX11" s="19"/>
      <c r="AY11" s="19"/>
      <c r="AZ11" s="19"/>
      <c r="BA11" s="19"/>
      <c r="BB11" s="19"/>
      <c r="BC11" s="19"/>
      <c r="BD11" s="17"/>
    </row>
    <row r="12" spans="1:56" ht="15" customHeight="1">
      <c r="A12" s="16">
        <f t="shared" si="0"/>
        <v>3</v>
      </c>
      <c r="B12" s="17"/>
      <c r="C12" s="18" t="s">
        <v>530</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6" t="s">
        <v>57</v>
      </c>
      <c r="AD12" s="19"/>
      <c r="AE12" s="19"/>
      <c r="AF12" s="17"/>
      <c r="AG12" s="24"/>
      <c r="AH12" s="25"/>
      <c r="AI12" s="26"/>
      <c r="AJ12" s="25"/>
      <c r="AK12" s="25"/>
      <c r="AL12" s="25"/>
      <c r="AM12" s="25"/>
      <c r="AN12" s="25"/>
      <c r="AO12" s="25"/>
      <c r="AP12" s="25"/>
      <c r="AQ12" s="25"/>
      <c r="AR12" s="25"/>
      <c r="AS12" s="25"/>
      <c r="AT12" s="25"/>
      <c r="AU12" s="25"/>
      <c r="AV12" s="25"/>
      <c r="AW12" s="19"/>
      <c r="AX12" s="19"/>
      <c r="AY12" s="19"/>
      <c r="AZ12" s="19"/>
      <c r="BA12" s="19"/>
      <c r="BB12" s="19"/>
      <c r="BC12" s="19"/>
      <c r="BD12" s="17"/>
    </row>
    <row r="13" spans="1:56" ht="15" customHeight="1">
      <c r="A13" s="16">
        <f t="shared" si="0"/>
        <v>4</v>
      </c>
      <c r="B13" s="17"/>
      <c r="C13" s="18" t="s">
        <v>531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6" t="s">
        <v>57</v>
      </c>
      <c r="AD13" s="19"/>
      <c r="AE13" s="19"/>
      <c r="AF13" s="17"/>
      <c r="AG13" s="24"/>
      <c r="AH13" s="25"/>
      <c r="AI13" s="26"/>
      <c r="AJ13" s="25"/>
      <c r="AK13" s="25"/>
      <c r="AL13" s="25"/>
      <c r="AM13" s="25"/>
      <c r="AN13" s="25"/>
      <c r="AO13" s="25"/>
      <c r="AP13" s="25"/>
      <c r="AQ13" s="25"/>
      <c r="AR13" s="25"/>
      <c r="AS13" s="25"/>
      <c r="AT13" s="25"/>
      <c r="AU13" s="25"/>
      <c r="AV13" s="25"/>
      <c r="AW13" s="19"/>
      <c r="AX13" s="19"/>
      <c r="AY13" s="19"/>
      <c r="AZ13" s="19"/>
      <c r="BA13" s="19"/>
      <c r="BB13" s="19"/>
      <c r="BC13" s="19"/>
      <c r="BD13" s="17"/>
    </row>
    <row r="14" spans="1:56" ht="15" customHeight="1">
      <c r="A14" s="16">
        <f t="shared" si="0"/>
        <v>5</v>
      </c>
      <c r="B14" s="17"/>
      <c r="C14" s="18" t="s">
        <v>613</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6" t="s">
        <v>57</v>
      </c>
      <c r="AD14" s="19"/>
      <c r="AE14" s="19"/>
      <c r="AF14" s="17"/>
      <c r="AG14" s="24"/>
      <c r="AH14" s="25"/>
      <c r="AI14" s="26"/>
      <c r="AJ14" s="25"/>
      <c r="AK14" s="25"/>
      <c r="AL14" s="25"/>
      <c r="AM14" s="25"/>
      <c r="AN14" s="25"/>
      <c r="AO14" s="25"/>
      <c r="AP14" s="25"/>
      <c r="AQ14" s="25"/>
      <c r="AR14" s="25"/>
      <c r="AS14" s="25"/>
      <c r="AT14" s="25"/>
      <c r="AU14" s="25"/>
      <c r="AV14" s="25"/>
      <c r="AW14" s="19"/>
      <c r="AX14" s="19"/>
      <c r="AY14" s="19"/>
      <c r="AZ14" s="19"/>
      <c r="BA14" s="19"/>
      <c r="BB14" s="19"/>
      <c r="BC14" s="19"/>
      <c r="BD14" s="17"/>
    </row>
    <row r="15" spans="1:56" ht="15" customHeight="1">
      <c r="A15" s="16">
        <f t="shared" si="0"/>
        <v>6</v>
      </c>
      <c r="B15" s="17"/>
      <c r="C15" s="18" t="s">
        <v>532</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6" t="s">
        <v>57</v>
      </c>
      <c r="AD15" s="19"/>
      <c r="AE15" s="19"/>
      <c r="AF15" s="17"/>
      <c r="AG15" s="24"/>
      <c r="AH15" s="25"/>
      <c r="AI15" s="26"/>
      <c r="AJ15" s="25"/>
      <c r="AK15" s="25"/>
      <c r="AL15" s="25"/>
      <c r="AM15" s="25"/>
      <c r="AN15" s="25"/>
      <c r="AO15" s="25"/>
      <c r="AP15" s="25"/>
      <c r="AQ15" s="25"/>
      <c r="AR15" s="25"/>
      <c r="AS15" s="25"/>
      <c r="AT15" s="25"/>
      <c r="AU15" s="25"/>
      <c r="AV15" s="25"/>
      <c r="AW15" s="19"/>
      <c r="AX15" s="19"/>
      <c r="AY15" s="19"/>
      <c r="AZ15" s="19"/>
      <c r="BA15" s="19"/>
      <c r="BB15" s="19"/>
      <c r="BC15" s="19"/>
      <c r="BD15" s="17"/>
    </row>
    <row r="16" spans="1:56" ht="15" customHeight="1">
      <c r="A16" s="16">
        <f t="shared" si="0"/>
        <v>7</v>
      </c>
      <c r="B16" s="17"/>
      <c r="C16" s="18" t="s">
        <v>533</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6" t="s">
        <v>57</v>
      </c>
      <c r="AD16" s="19"/>
      <c r="AE16" s="19"/>
      <c r="AF16" s="17"/>
      <c r="AG16" s="24"/>
      <c r="AH16" s="25"/>
      <c r="AI16" s="26"/>
      <c r="AJ16" s="25"/>
      <c r="AK16" s="25"/>
      <c r="AL16" s="25"/>
      <c r="AM16" s="25"/>
      <c r="AN16" s="25"/>
      <c r="AO16" s="25"/>
      <c r="AP16" s="25"/>
      <c r="AQ16" s="25"/>
      <c r="AR16" s="25"/>
      <c r="AS16" s="25"/>
      <c r="AT16" s="25"/>
      <c r="AU16" s="25"/>
      <c r="AV16" s="25"/>
      <c r="AW16" s="19"/>
      <c r="AX16" s="19"/>
      <c r="AY16" s="19"/>
      <c r="AZ16" s="19"/>
      <c r="BA16" s="19"/>
      <c r="BB16" s="19"/>
      <c r="BC16" s="19"/>
      <c r="BD16" s="17"/>
    </row>
    <row r="17" spans="1:56" ht="15" customHeight="1">
      <c r="A17" s="16">
        <f t="shared" si="0"/>
        <v>8</v>
      </c>
      <c r="B17" s="17"/>
      <c r="C17" s="18" t="s">
        <v>534</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6" t="s">
        <v>57</v>
      </c>
      <c r="AD17" s="19"/>
      <c r="AE17" s="19"/>
      <c r="AF17" s="17"/>
      <c r="AG17" s="24"/>
      <c r="AH17" s="25"/>
      <c r="AI17" s="26"/>
      <c r="AJ17" s="25"/>
      <c r="AK17" s="25"/>
      <c r="AL17" s="25"/>
      <c r="AM17" s="25"/>
      <c r="AN17" s="25"/>
      <c r="AO17" s="25"/>
      <c r="AP17" s="25"/>
      <c r="AQ17" s="25"/>
      <c r="AR17" s="25"/>
      <c r="AS17" s="25"/>
      <c r="AT17" s="25"/>
      <c r="AU17" s="25"/>
      <c r="AV17" s="25"/>
      <c r="AW17" s="19"/>
      <c r="AX17" s="19"/>
      <c r="AY17" s="19"/>
      <c r="AZ17" s="19"/>
      <c r="BA17" s="19"/>
      <c r="BB17" s="19"/>
      <c r="BC17" s="19"/>
      <c r="BD17" s="17"/>
    </row>
    <row r="18" spans="1:56" ht="15" customHeight="1">
      <c r="A18" s="16">
        <f t="shared" si="0"/>
        <v>9</v>
      </c>
      <c r="B18" s="17"/>
      <c r="C18" s="18" t="s">
        <v>535</v>
      </c>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6" t="s">
        <v>57</v>
      </c>
      <c r="AD18" s="19"/>
      <c r="AE18" s="19"/>
      <c r="AF18" s="17"/>
      <c r="AG18" s="24"/>
      <c r="AH18" s="25"/>
      <c r="AI18" s="26"/>
      <c r="AJ18" s="25"/>
      <c r="AK18" s="25"/>
      <c r="AL18" s="25"/>
      <c r="AM18" s="25"/>
      <c r="AN18" s="25"/>
      <c r="AO18" s="25"/>
      <c r="AP18" s="25"/>
      <c r="AQ18" s="25"/>
      <c r="AR18" s="25"/>
      <c r="AS18" s="25"/>
      <c r="AT18" s="25"/>
      <c r="AU18" s="25"/>
      <c r="AV18" s="25"/>
      <c r="AW18" s="19"/>
      <c r="AX18" s="19"/>
      <c r="AY18" s="19"/>
      <c r="AZ18" s="19"/>
      <c r="BA18" s="19"/>
      <c r="BB18" s="19"/>
      <c r="BC18" s="19"/>
      <c r="BD18" s="17"/>
    </row>
    <row r="19" spans="1:56" ht="15" customHeight="1">
      <c r="A19" s="16">
        <f t="shared" si="0"/>
        <v>10</v>
      </c>
      <c r="B19" s="17"/>
      <c r="C19" s="18" t="s">
        <v>536</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6" t="s">
        <v>57</v>
      </c>
      <c r="AD19" s="19"/>
      <c r="AE19" s="19"/>
      <c r="AF19" s="17"/>
      <c r="AG19" s="24"/>
      <c r="AH19" s="25"/>
      <c r="AI19" s="26"/>
      <c r="AJ19" s="25"/>
      <c r="AK19" s="25"/>
      <c r="AL19" s="25"/>
      <c r="AM19" s="25"/>
      <c r="AN19" s="25"/>
      <c r="AO19" s="25"/>
      <c r="AP19" s="25"/>
      <c r="AQ19" s="25"/>
      <c r="AR19" s="25"/>
      <c r="AS19" s="25"/>
      <c r="AT19" s="25"/>
      <c r="AU19" s="25"/>
      <c r="AV19" s="25"/>
      <c r="AW19" s="19"/>
      <c r="AX19" s="19"/>
      <c r="AY19" s="19"/>
      <c r="AZ19" s="19"/>
      <c r="BA19" s="19"/>
      <c r="BB19" s="19"/>
      <c r="BC19" s="19"/>
      <c r="BD19" s="17"/>
    </row>
    <row r="20" spans="1:56" ht="15" customHeight="1">
      <c r="A20" s="16">
        <f t="shared" si="0"/>
        <v>11</v>
      </c>
      <c r="B20" s="17"/>
      <c r="C20" s="18" t="s">
        <v>537</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6" t="s">
        <v>57</v>
      </c>
      <c r="AD20" s="19"/>
      <c r="AE20" s="19"/>
      <c r="AF20" s="17"/>
      <c r="AG20" s="24"/>
      <c r="AH20" s="25"/>
      <c r="AI20" s="26"/>
      <c r="AJ20" s="25"/>
      <c r="AK20" s="25"/>
      <c r="AL20" s="25"/>
      <c r="AM20" s="25"/>
      <c r="AN20" s="25"/>
      <c r="AO20" s="25"/>
      <c r="AP20" s="25"/>
      <c r="AQ20" s="25"/>
      <c r="AR20" s="25"/>
      <c r="AS20" s="25"/>
      <c r="AT20" s="25"/>
      <c r="AU20" s="25"/>
      <c r="AV20" s="25"/>
      <c r="AW20" s="19"/>
      <c r="AX20" s="19"/>
      <c r="AY20" s="19"/>
      <c r="AZ20" s="19"/>
      <c r="BA20" s="19"/>
      <c r="BB20" s="19"/>
      <c r="BC20" s="19"/>
      <c r="BD20" s="17"/>
    </row>
    <row r="21" spans="1:56" ht="15" customHeight="1">
      <c r="A21" s="20">
        <f t="shared" si="0"/>
        <v>12</v>
      </c>
      <c r="B21" s="21"/>
      <c r="C21" s="22" t="s">
        <v>538</v>
      </c>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0" t="s">
        <v>57</v>
      </c>
      <c r="AD21" s="23"/>
      <c r="AE21" s="23"/>
      <c r="AF21" s="21"/>
      <c r="AG21" s="36"/>
      <c r="AH21" s="27"/>
      <c r="AI21" s="28"/>
      <c r="AJ21" s="27"/>
      <c r="AK21" s="27"/>
      <c r="AL21" s="27"/>
      <c r="AM21" s="27"/>
      <c r="AN21" s="27"/>
      <c r="AO21" s="27"/>
      <c r="AP21" s="27"/>
      <c r="AQ21" s="27"/>
      <c r="AR21" s="27"/>
      <c r="AS21" s="27"/>
      <c r="AT21" s="27"/>
      <c r="AU21" s="27"/>
      <c r="AV21" s="27"/>
      <c r="AW21" s="23"/>
      <c r="AX21" s="23"/>
      <c r="AY21" s="23"/>
      <c r="AZ21" s="23"/>
      <c r="BA21" s="23"/>
      <c r="BB21" s="23"/>
      <c r="BC21" s="23"/>
      <c r="BD21" s="21"/>
    </row>
    <row r="22" spans="1:56" ht="1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13"/>
      <c r="AJ22" s="3"/>
      <c r="AK22" s="3"/>
      <c r="AL22" s="3"/>
      <c r="AM22" s="3"/>
      <c r="AN22" s="3"/>
      <c r="AO22" s="3"/>
      <c r="AP22" s="3"/>
      <c r="AQ22" s="3"/>
      <c r="AR22" s="3"/>
      <c r="AS22" s="3"/>
      <c r="AT22" s="3"/>
      <c r="AU22" s="3"/>
      <c r="AV22" s="3"/>
      <c r="AW22" s="3"/>
      <c r="AX22" s="3"/>
      <c r="AY22" s="3"/>
      <c r="AZ22" s="3"/>
      <c r="BA22" s="3"/>
      <c r="BB22" s="3"/>
      <c r="BC22" s="3"/>
      <c r="BD22" s="3"/>
    </row>
    <row r="23" spans="1:56" ht="15" customHeight="1">
      <c r="A23" s="57" t="s">
        <v>233</v>
      </c>
      <c r="AI23" s="12"/>
    </row>
    <row r="24" spans="1:56" ht="15" customHeight="1">
      <c r="A24" s="8" t="s">
        <v>628</v>
      </c>
      <c r="B24" s="9"/>
      <c r="C24" s="8" t="s">
        <v>54</v>
      </c>
      <c r="D24" s="10"/>
      <c r="E24" s="10"/>
      <c r="F24" s="10"/>
      <c r="G24" s="10"/>
      <c r="H24" s="10"/>
      <c r="I24" s="10"/>
      <c r="J24" s="10"/>
      <c r="K24" s="10"/>
      <c r="L24" s="10"/>
      <c r="M24" s="10"/>
      <c r="N24" s="10"/>
      <c r="O24" s="10"/>
      <c r="P24" s="10"/>
      <c r="Q24" s="10"/>
      <c r="R24" s="10"/>
      <c r="S24" s="10"/>
      <c r="T24" s="10"/>
      <c r="U24" s="10"/>
      <c r="V24" s="10"/>
      <c r="W24" s="10"/>
      <c r="X24" s="8" t="s">
        <v>58</v>
      </c>
      <c r="Y24" s="10"/>
      <c r="Z24" s="10"/>
      <c r="AA24" s="10"/>
      <c r="AB24" s="9"/>
      <c r="AC24" s="14" t="s">
        <v>53</v>
      </c>
      <c r="AD24" s="10"/>
      <c r="AE24" s="10"/>
      <c r="AF24" s="9"/>
      <c r="AG24" s="10" t="s">
        <v>47</v>
      </c>
      <c r="AH24" s="10"/>
      <c r="AI24" s="33"/>
      <c r="AJ24" s="10"/>
      <c r="AK24" s="10"/>
      <c r="AL24" s="10"/>
      <c r="AM24" s="10"/>
      <c r="AN24" s="10"/>
      <c r="AO24" s="10"/>
      <c r="AP24" s="10"/>
      <c r="AQ24" s="10"/>
      <c r="AR24" s="10"/>
      <c r="AS24" s="10"/>
      <c r="AT24" s="10"/>
      <c r="AU24" s="10"/>
      <c r="AV24" s="10"/>
      <c r="AW24" s="10"/>
      <c r="AX24" s="10"/>
      <c r="AY24" s="10"/>
      <c r="AZ24" s="10"/>
      <c r="BA24" s="10"/>
      <c r="BB24" s="10"/>
      <c r="BC24" s="10"/>
      <c r="BD24" s="9"/>
    </row>
    <row r="25" spans="1:56" ht="15" customHeight="1">
      <c r="A25" s="29">
        <v>1</v>
      </c>
      <c r="B25" s="30"/>
      <c r="C25" s="29"/>
      <c r="D25" s="31"/>
      <c r="E25" s="31"/>
      <c r="F25" s="31"/>
      <c r="G25" s="31"/>
      <c r="H25" s="31"/>
      <c r="I25" s="31"/>
      <c r="J25" s="31"/>
      <c r="K25" s="31"/>
      <c r="L25" s="31"/>
      <c r="M25" s="31"/>
      <c r="N25" s="31"/>
      <c r="O25" s="31"/>
      <c r="P25" s="31"/>
      <c r="Q25" s="31"/>
      <c r="R25" s="31"/>
      <c r="S25" s="31"/>
      <c r="T25" s="31"/>
      <c r="U25" s="31"/>
      <c r="V25" s="31"/>
      <c r="W25" s="31"/>
      <c r="X25" s="110"/>
      <c r="Y25" s="117"/>
      <c r="Z25" s="117"/>
      <c r="AA25" s="117"/>
      <c r="AB25" s="118"/>
      <c r="AC25" s="32"/>
      <c r="AD25" s="31"/>
      <c r="AE25" s="31"/>
      <c r="AF25" s="30"/>
      <c r="AG25" s="31"/>
      <c r="AH25" s="31"/>
      <c r="AI25" s="34"/>
      <c r="AJ25" s="31"/>
      <c r="AK25" s="31"/>
      <c r="AL25" s="31"/>
      <c r="AM25" s="31"/>
      <c r="AN25" s="31"/>
      <c r="AO25" s="31"/>
      <c r="AP25" s="31"/>
      <c r="AQ25" s="31"/>
      <c r="AR25" s="31"/>
      <c r="AS25" s="31"/>
      <c r="AT25" s="31"/>
      <c r="AU25" s="31"/>
      <c r="AV25" s="31"/>
      <c r="AW25" s="31"/>
      <c r="AX25" s="31"/>
      <c r="AY25" s="31"/>
      <c r="AZ25" s="31"/>
      <c r="BA25" s="31"/>
      <c r="BB25" s="31"/>
      <c r="BC25" s="31"/>
      <c r="BD25" s="30"/>
    </row>
    <row r="27" spans="1:56" ht="15" customHeight="1">
      <c r="A27" s="57" t="s">
        <v>48</v>
      </c>
    </row>
    <row r="28" spans="1:56" ht="15" customHeight="1">
      <c r="A28" s="57"/>
      <c r="B28" s="58" t="s">
        <v>281</v>
      </c>
    </row>
    <row r="29" spans="1:56" ht="15" customHeight="1">
      <c r="A29" s="57"/>
      <c r="C29" s="11" t="s">
        <v>629</v>
      </c>
      <c r="E29" s="56" t="s">
        <v>282</v>
      </c>
    </row>
    <row r="30" spans="1:56" ht="15" customHeight="1">
      <c r="A30" s="57"/>
      <c r="C30" s="12"/>
      <c r="E30" s="7" t="s">
        <v>644</v>
      </c>
      <c r="F30" s="12" t="str">
        <f>C10</f>
        <v>空車期間FROM（日付）</v>
      </c>
    </row>
    <row r="31" spans="1:56" ht="15" customHeight="1">
      <c r="A31" s="57"/>
      <c r="E31" s="7" t="s">
        <v>644</v>
      </c>
      <c r="F31" s="12" t="str">
        <f t="shared" ref="F31:F41" si="1">C11</f>
        <v>空車期間FROM（時間）</v>
      </c>
    </row>
    <row r="32" spans="1:56" ht="15" customHeight="1">
      <c r="B32" s="58"/>
      <c r="E32" s="7" t="s">
        <v>644</v>
      </c>
      <c r="F32" s="12" t="str">
        <f t="shared" si="1"/>
        <v>空車期間TO（日付）</v>
      </c>
    </row>
    <row r="33" spans="5:6" ht="15" customHeight="1">
      <c r="E33" s="7" t="s">
        <v>644</v>
      </c>
      <c r="F33" s="12" t="str">
        <f t="shared" si="1"/>
        <v>空車期間TO（時間）</v>
      </c>
    </row>
    <row r="34" spans="5:6" ht="15" customHeight="1">
      <c r="E34" s="7" t="s">
        <v>644</v>
      </c>
      <c r="F34" s="12" t="str">
        <f t="shared" si="1"/>
        <v>車系</v>
      </c>
    </row>
    <row r="35" spans="5:6" ht="15" customHeight="1">
      <c r="E35" s="7" t="s">
        <v>644</v>
      </c>
      <c r="F35" s="12" t="str">
        <f t="shared" si="1"/>
        <v>車型</v>
      </c>
    </row>
    <row r="36" spans="5:6" ht="15" customHeight="1">
      <c r="E36" s="7" t="s">
        <v>644</v>
      </c>
      <c r="F36" s="12" t="str">
        <f t="shared" si="1"/>
        <v>管理票No.</v>
      </c>
    </row>
    <row r="37" spans="5:6" ht="15" customHeight="1">
      <c r="E37" s="7" t="s">
        <v>644</v>
      </c>
      <c r="F37" s="12" t="str">
        <f t="shared" si="1"/>
        <v>駐車場番号</v>
      </c>
    </row>
    <row r="38" spans="5:6" ht="15" customHeight="1">
      <c r="E38" s="7" t="s">
        <v>644</v>
      </c>
      <c r="F38" s="12" t="str">
        <f t="shared" si="1"/>
        <v>所在地</v>
      </c>
    </row>
    <row r="39" spans="5:6" ht="15" customHeight="1">
      <c r="E39" s="7" t="s">
        <v>644</v>
      </c>
      <c r="F39" s="12" t="str">
        <f t="shared" si="1"/>
        <v>仕向地</v>
      </c>
    </row>
    <row r="40" spans="5:6" ht="15" customHeight="1">
      <c r="E40" s="7" t="s">
        <v>644</v>
      </c>
      <c r="F40" s="12" t="str">
        <f t="shared" si="1"/>
        <v>ETC</v>
      </c>
    </row>
    <row r="41" spans="5:6" ht="15" customHeight="1">
      <c r="E41" s="7" t="s">
        <v>644</v>
      </c>
      <c r="F41" s="12" t="str">
        <f t="shared" si="1"/>
        <v>T/M</v>
      </c>
    </row>
  </sheetData>
  <mergeCells count="12">
    <mergeCell ref="A5:G5"/>
    <mergeCell ref="H5:AH5"/>
    <mergeCell ref="A1:BD2"/>
    <mergeCell ref="A4:G4"/>
    <mergeCell ref="H4:Q4"/>
    <mergeCell ref="R4:X4"/>
    <mergeCell ref="Y4:AH4"/>
    <mergeCell ref="A6:G6"/>
    <mergeCell ref="H6:AH6"/>
    <mergeCell ref="K9:L9"/>
    <mergeCell ref="M9:N9"/>
    <mergeCell ref="X25:AB2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700-000000000000}">
          <x14:formula1>
            <xm:f>Sheet2!$A$1:$A$52</xm:f>
          </x14:formula1>
          <xm:sqref>X25:AB25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BD23"/>
  <sheetViews>
    <sheetView zoomScaleNormal="100" workbookViewId="0">
      <selection sqref="A1:BD2"/>
    </sheetView>
  </sheetViews>
  <sheetFormatPr defaultColWidth="2.5" defaultRowHeight="15" customHeight="1"/>
  <cols>
    <col min="1" max="2" width="2.5" style="56"/>
    <col min="3" max="3" width="2.5" style="56" customWidth="1"/>
    <col min="4" max="7" width="2.5" style="56"/>
    <col min="8" max="8" width="2.5" style="56" customWidth="1"/>
    <col min="9" max="11" width="2.5" style="56"/>
    <col min="12" max="12" width="2.625" style="56" customWidth="1"/>
    <col min="13" max="16384" width="2.5" style="56"/>
  </cols>
  <sheetData>
    <row r="1" spans="1:56" s="2" customFormat="1" ht="15" customHeight="1">
      <c r="A1" s="115" t="s">
        <v>49</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row>
    <row r="2" spans="1:56" s="2" customFormat="1" ht="1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row>
    <row r="3" spans="1:56" ht="15" customHeight="1" thickTop="1"/>
    <row r="4" spans="1:56" ht="15" customHeight="1">
      <c r="A4" s="109" t="s">
        <v>50</v>
      </c>
      <c r="B4" s="109"/>
      <c r="C4" s="109"/>
      <c r="D4" s="109"/>
      <c r="E4" s="109"/>
      <c r="F4" s="109"/>
      <c r="G4" s="109"/>
      <c r="H4" s="110" t="str">
        <f ca="1">Sheet1!A2</f>
        <v>KKF12010</v>
      </c>
      <c r="I4" s="117"/>
      <c r="J4" s="117"/>
      <c r="K4" s="117"/>
      <c r="L4" s="117"/>
      <c r="M4" s="117"/>
      <c r="N4" s="117"/>
      <c r="O4" s="117"/>
      <c r="P4" s="117"/>
      <c r="Q4" s="118"/>
      <c r="R4" s="109" t="s">
        <v>51</v>
      </c>
      <c r="S4" s="109"/>
      <c r="T4" s="109"/>
      <c r="U4" s="109"/>
      <c r="V4" s="109"/>
      <c r="W4" s="109"/>
      <c r="X4" s="109"/>
      <c r="Y4" s="110" t="str">
        <f ca="1">Sheet1!$A$3</f>
        <v>カーシェア日程</v>
      </c>
      <c r="Z4" s="117"/>
      <c r="AA4" s="117"/>
      <c r="AB4" s="117"/>
      <c r="AC4" s="117"/>
      <c r="AD4" s="117"/>
      <c r="AE4" s="117"/>
      <c r="AF4" s="117"/>
      <c r="AG4" s="117"/>
      <c r="AH4" s="118"/>
    </row>
    <row r="5" spans="1:56" ht="15" customHeight="1">
      <c r="A5" s="109" t="s">
        <v>52</v>
      </c>
      <c r="B5" s="109"/>
      <c r="C5" s="109"/>
      <c r="D5" s="109"/>
      <c r="E5" s="109"/>
      <c r="F5" s="109"/>
      <c r="G5" s="109"/>
      <c r="H5" s="110" t="str">
        <f ca="1">RIGHT(CELL("filename",A1),LEN(CELL("filename",A1))-FIND("]",CELL("filename",A1)))</f>
        <v>表示期間変更(前へ)</v>
      </c>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2"/>
    </row>
    <row r="6" spans="1:56" ht="15" customHeight="1">
      <c r="A6" s="109" t="s">
        <v>56</v>
      </c>
      <c r="B6" s="109"/>
      <c r="C6" s="109"/>
      <c r="D6" s="109"/>
      <c r="E6" s="109"/>
      <c r="F6" s="109"/>
      <c r="G6" s="109"/>
      <c r="H6" s="110" t="s">
        <v>671</v>
      </c>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row>
    <row r="8" spans="1:56" ht="15" customHeight="1">
      <c r="A8" s="57" t="s">
        <v>232</v>
      </c>
      <c r="B8" s="57"/>
    </row>
    <row r="9" spans="1:56" ht="15" customHeight="1">
      <c r="A9" s="8" t="s">
        <v>46</v>
      </c>
      <c r="B9" s="9"/>
      <c r="C9" s="8" t="s">
        <v>625</v>
      </c>
      <c r="D9" s="10"/>
      <c r="E9" s="10"/>
      <c r="F9" s="10"/>
      <c r="G9" s="10"/>
      <c r="H9" s="10"/>
      <c r="I9" s="10"/>
      <c r="J9" s="10"/>
      <c r="K9" s="113"/>
      <c r="L9" s="114"/>
      <c r="M9" s="113"/>
      <c r="N9" s="114"/>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v>1</v>
      </c>
      <c r="B10" s="38"/>
      <c r="C10" s="40" t="s">
        <v>670</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7" t="s">
        <v>57</v>
      </c>
      <c r="AD10" s="39"/>
      <c r="AE10" s="39"/>
      <c r="AF10" s="38"/>
      <c r="AG10" s="43"/>
      <c r="AH10" s="44"/>
      <c r="AI10" s="45"/>
      <c r="AJ10" s="44"/>
      <c r="AK10" s="44"/>
      <c r="AL10" s="44"/>
      <c r="AM10" s="44"/>
      <c r="AN10" s="44"/>
      <c r="AO10" s="44"/>
      <c r="AP10" s="44"/>
      <c r="AQ10" s="44"/>
      <c r="AR10" s="44"/>
      <c r="AS10" s="44"/>
      <c r="AT10" s="44"/>
      <c r="AU10" s="44"/>
      <c r="AV10" s="44"/>
      <c r="AW10" s="39"/>
      <c r="AX10" s="39"/>
      <c r="AY10" s="39"/>
      <c r="AZ10" s="39"/>
      <c r="BA10" s="39"/>
      <c r="BB10" s="39"/>
      <c r="BC10" s="39"/>
      <c r="BD10" s="38"/>
    </row>
    <row r="11" spans="1:56" ht="15" customHeight="1">
      <c r="A11" s="20">
        <f>A10+1</f>
        <v>2</v>
      </c>
      <c r="B11" s="21"/>
      <c r="C11" s="22" t="s">
        <v>655</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0" t="s">
        <v>246</v>
      </c>
      <c r="AD11" s="23"/>
      <c r="AE11" s="23"/>
      <c r="AF11" s="21"/>
      <c r="AG11" s="36"/>
      <c r="AH11" s="27"/>
      <c r="AI11" s="28"/>
      <c r="AJ11" s="27"/>
      <c r="AK11" s="27"/>
      <c r="AL11" s="27"/>
      <c r="AM11" s="27"/>
      <c r="AN11" s="27"/>
      <c r="AO11" s="27"/>
      <c r="AP11" s="27"/>
      <c r="AQ11" s="27"/>
      <c r="AR11" s="27"/>
      <c r="AS11" s="27"/>
      <c r="AT11" s="27"/>
      <c r="AU11" s="27"/>
      <c r="AV11" s="27"/>
      <c r="AW11" s="23"/>
      <c r="AX11" s="23"/>
      <c r="AY11" s="23"/>
      <c r="AZ11" s="23"/>
      <c r="BA11" s="23"/>
      <c r="BB11" s="23"/>
      <c r="BC11" s="23"/>
      <c r="BD11" s="21"/>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3"/>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57" t="s">
        <v>233</v>
      </c>
      <c r="AI13" s="12"/>
    </row>
    <row r="14" spans="1:56" ht="15" customHeight="1">
      <c r="A14" s="8" t="s">
        <v>657</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4" t="s">
        <v>53</v>
      </c>
      <c r="AD14" s="10"/>
      <c r="AE14" s="10"/>
      <c r="AF14" s="9"/>
      <c r="AG14" s="10" t="s">
        <v>47</v>
      </c>
      <c r="AH14" s="10"/>
      <c r="AI14" s="33"/>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29">
        <v>1</v>
      </c>
      <c r="B15" s="30"/>
      <c r="C15" s="29" t="str">
        <f>VLOOKUP(X15,Sheet2!$A:$C,3,FALSE)</f>
        <v>カーシェア予約スケジュール検索</v>
      </c>
      <c r="D15" s="31"/>
      <c r="E15" s="31"/>
      <c r="F15" s="31"/>
      <c r="G15" s="31"/>
      <c r="H15" s="31"/>
      <c r="I15" s="31"/>
      <c r="J15" s="31"/>
      <c r="K15" s="31"/>
      <c r="L15" s="31"/>
      <c r="M15" s="31"/>
      <c r="N15" s="31"/>
      <c r="O15" s="31"/>
      <c r="P15" s="31"/>
      <c r="Q15" s="31"/>
      <c r="R15" s="31"/>
      <c r="S15" s="31"/>
      <c r="T15" s="31"/>
      <c r="U15" s="31"/>
      <c r="V15" s="31"/>
      <c r="W15" s="31"/>
      <c r="X15" s="106" t="s">
        <v>185</v>
      </c>
      <c r="Y15" s="107"/>
      <c r="Z15" s="107"/>
      <c r="AA15" s="107"/>
      <c r="AB15" s="108"/>
      <c r="AC15" s="32"/>
      <c r="AD15" s="31"/>
      <c r="AE15" s="31"/>
      <c r="AF15" s="30"/>
      <c r="AG15" s="31"/>
      <c r="AH15" s="31"/>
      <c r="AI15" s="34"/>
      <c r="AJ15" s="31"/>
      <c r="AK15" s="31"/>
      <c r="AL15" s="31"/>
      <c r="AM15" s="31"/>
      <c r="AN15" s="31"/>
      <c r="AO15" s="31"/>
      <c r="AP15" s="31"/>
      <c r="AQ15" s="31"/>
      <c r="AR15" s="31"/>
      <c r="AS15" s="31"/>
      <c r="AT15" s="31"/>
      <c r="AU15" s="31"/>
      <c r="AV15" s="31"/>
      <c r="AW15" s="31"/>
      <c r="AX15" s="31"/>
      <c r="AY15" s="31"/>
      <c r="AZ15" s="31"/>
      <c r="BA15" s="31"/>
      <c r="BB15" s="31"/>
      <c r="BC15" s="31"/>
      <c r="BD15" s="30"/>
    </row>
    <row r="17" spans="1:6" ht="15" customHeight="1">
      <c r="A17" s="57" t="s">
        <v>48</v>
      </c>
    </row>
    <row r="18" spans="1:6" ht="15" customHeight="1">
      <c r="A18" s="57"/>
      <c r="B18" s="58" t="s">
        <v>322</v>
      </c>
    </row>
    <row r="19" spans="1:6" ht="15" customHeight="1">
      <c r="A19" s="57"/>
      <c r="C19" s="11" t="s">
        <v>665</v>
      </c>
      <c r="E19" s="56" t="s">
        <v>468</v>
      </c>
    </row>
    <row r="20" spans="1:6" ht="15" customHeight="1">
      <c r="A20" s="57"/>
      <c r="C20" s="11" t="s">
        <v>246</v>
      </c>
      <c r="E20" s="35" t="str">
        <f>C15&amp;"APIを使用して1.1で設定した表示期間のカーシェアのスケジュールを取得して設定"</f>
        <v>カーシェア予約スケジュール検索APIを使用して1.1で設定した表示期間のカーシェアのスケジュールを取得して設定</v>
      </c>
      <c r="F20" s="12"/>
    </row>
    <row r="21" spans="1:6" ht="15" customHeight="1">
      <c r="E21" s="7"/>
      <c r="F21" s="12"/>
    </row>
    <row r="22" spans="1:6" ht="15" customHeight="1">
      <c r="E22" s="7"/>
      <c r="F22" s="12"/>
    </row>
    <row r="23" spans="1:6" ht="15" customHeight="1">
      <c r="E23" s="7"/>
      <c r="F23" s="12"/>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Sheet2!$A$1:$A$52</xm:f>
          </x14:formula1>
          <xm:sqref>X15:AB15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1</vt:i4>
      </vt:variant>
    </vt:vector>
  </HeadingPairs>
  <TitlesOfParts>
    <vt:vector size="38" baseType="lpstr">
      <vt:lpstr>初期表示</vt:lpstr>
      <vt:lpstr>編集</vt:lpstr>
      <vt:lpstr>お気に入り</vt:lpstr>
      <vt:lpstr>車系</vt:lpstr>
      <vt:lpstr>検索条件</vt:lpstr>
      <vt:lpstr>検索</vt:lpstr>
      <vt:lpstr>条件登録</vt:lpstr>
      <vt:lpstr>クリア</vt:lpstr>
      <vt:lpstr>表示期間変更(前へ)</vt:lpstr>
      <vt:lpstr>表示期間変更(次へ)</vt:lpstr>
      <vt:lpstr>項目名クリック</vt:lpstr>
      <vt:lpstr>項目名ダブルクリック</vt:lpstr>
      <vt:lpstr>項目名移動</vt:lpstr>
      <vt:lpstr>項目名(右クリック)</vt:lpstr>
      <vt:lpstr>項目名(右クリック-追加)</vt:lpstr>
      <vt:lpstr>項目名(右クリック-編集)</vt:lpstr>
      <vt:lpstr>項目名(右クリック-削除)</vt:lpstr>
      <vt:lpstr>項目名(右クリック-行追加)</vt:lpstr>
      <vt:lpstr>項目名(右クリック-行削除)</vt:lpstr>
      <vt:lpstr>スケジュールセルダブルクリック</vt:lpstr>
      <vt:lpstr>スケジュールセルドラッグ</vt:lpstr>
      <vt:lpstr>スケジュールクリック</vt:lpstr>
      <vt:lpstr>スケジュール左ハンドル</vt:lpstr>
      <vt:lpstr>スケジュール右ハンドル</vt:lpstr>
      <vt:lpstr>スケジュールダブルクック</vt:lpstr>
      <vt:lpstr>スケジュール移動</vt:lpstr>
      <vt:lpstr>スケジュールマウスオーバー</vt:lpstr>
      <vt:lpstr>スケジュール右クリック</vt:lpstr>
      <vt:lpstr>スケジュール右クリック(削除)</vt:lpstr>
      <vt:lpstr>スケジュール削除</vt:lpstr>
      <vt:lpstr>スケジュールコピー </vt:lpstr>
      <vt:lpstr>スケジュールペースト</vt:lpstr>
      <vt:lpstr>Excel出力</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2018-10-18T08:08:50Z</dcterms:modified>
</cp:coreProperties>
</file>