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cnam.sharepoint.com/sites/par_TeamAlex-Greencomputing/Documents partages/General/projet-smb215/algo-01/results/"/>
    </mc:Choice>
  </mc:AlternateContent>
  <xr:revisionPtr revIDLastSave="5" documentId="13_ncr:1_{E20B90D6-2747-4321-A9EE-9F2C399DFFF2}" xr6:coauthVersionLast="46" xr6:coauthVersionMax="46" xr10:uidLastSave="{40A4E3EE-3051-40B2-B7C0-C2B403A98A88}"/>
  <bookViews>
    <workbookView xWindow="11940" yWindow="1575" windowWidth="18435" windowHeight="15195" activeTab="4" xr2:uid="{00000000-000D-0000-FFFF-FFFF00000000}"/>
  </bookViews>
  <sheets>
    <sheet name="INA260" sheetId="5" r:id="rId1"/>
    <sheet name="perf" sheetId="1" r:id="rId2"/>
    <sheet name="mem" sheetId="2" r:id="rId3"/>
    <sheet name="perf_moy" sheetId="3" r:id="rId4"/>
    <sheet name="mem_moy" sheetId="4" r:id="rId5"/>
  </sheets>
  <definedNames>
    <definedName name="conso_c">'INA260'!$L$5</definedName>
    <definedName name="conso_java">'INA260'!$L$2</definedName>
    <definedName name="conso_js">'INA260'!$L$6</definedName>
    <definedName name="conso_php">'INA260'!$L$4</definedName>
    <definedName name="conso_py">'INA260'!$L$3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3" l="1"/>
  <c r="E1" i="3"/>
  <c r="F1" i="3"/>
  <c r="G1" i="3"/>
  <c r="H1" i="3"/>
  <c r="I1" i="3"/>
  <c r="J1" i="3"/>
  <c r="K1" i="3"/>
  <c r="L1" i="3"/>
  <c r="M1" i="3"/>
  <c r="N1" i="3"/>
  <c r="O1" i="3"/>
  <c r="P1" i="3"/>
  <c r="K6" i="5"/>
  <c r="L6" i="5" s="1"/>
  <c r="K5" i="5"/>
  <c r="L5" i="5" s="1"/>
  <c r="K4" i="5"/>
  <c r="L4" i="5" s="1"/>
  <c r="K3" i="5"/>
  <c r="L3" i="5" s="1"/>
  <c r="K2" i="5"/>
  <c r="L2" i="5" s="1"/>
  <c r="D1" i="4"/>
  <c r="E1" i="4"/>
  <c r="F1" i="4"/>
  <c r="C1" i="4"/>
  <c r="C1" i="3"/>
  <c r="P3" i="3"/>
  <c r="G5" i="3"/>
  <c r="A6" i="3" a="1"/>
  <c r="P7" i="3"/>
  <c r="A4" i="4" a="1"/>
  <c r="F5" i="3"/>
  <c r="D7" i="3"/>
  <c r="E4" i="4"/>
  <c r="J5" i="3"/>
  <c r="N5" i="3"/>
  <c r="C6" i="3"/>
  <c r="D3" i="3"/>
  <c r="H5" i="3"/>
  <c r="M5" i="3"/>
  <c r="D4" i="3"/>
  <c r="D4" i="4"/>
  <c r="I4" i="3"/>
  <c r="N4" i="3"/>
  <c r="J6" i="3"/>
  <c r="G3" i="3"/>
  <c r="L6" i="3"/>
  <c r="D7" i="4"/>
  <c r="B5" i="4" a="1"/>
  <c r="F7" i="3"/>
  <c r="L4" i="3"/>
  <c r="H4" i="3"/>
  <c r="N6" i="3"/>
  <c r="D5" i="3"/>
  <c r="N3" i="3"/>
  <c r="A5" i="4" a="1"/>
  <c r="O7" i="3"/>
  <c r="B7" i="3" a="1"/>
  <c r="I6" i="3"/>
  <c r="P4" i="3"/>
  <c r="E6" i="3"/>
  <c r="O3" i="3"/>
  <c r="A5" i="3" a="1"/>
  <c r="A3" i="3" a="1"/>
  <c r="C5" i="3"/>
  <c r="M3" i="3"/>
  <c r="J3" i="3"/>
  <c r="K4" i="3"/>
  <c r="D3" i="4"/>
  <c r="C4" i="4"/>
  <c r="E7" i="4"/>
  <c r="K5" i="3"/>
  <c r="F3" i="4"/>
  <c r="E5" i="4"/>
  <c r="E3" i="4"/>
  <c r="D6" i="3"/>
  <c r="C3" i="3"/>
  <c r="J7" i="3"/>
  <c r="G6" i="3"/>
  <c r="A3" i="4" a="1"/>
  <c r="G4" i="3"/>
  <c r="D6" i="4"/>
  <c r="B6" i="4" a="1"/>
  <c r="K7" i="3"/>
  <c r="H7" i="3"/>
  <c r="I7" i="3"/>
  <c r="M4" i="3"/>
  <c r="B3" i="4" a="1"/>
  <c r="P5" i="3"/>
  <c r="N7" i="3"/>
  <c r="F4" i="3"/>
  <c r="J4" i="3"/>
  <c r="G7" i="3"/>
  <c r="K3" i="3"/>
  <c r="L3" i="3"/>
  <c r="F5" i="4"/>
  <c r="E7" i="3"/>
  <c r="B3" i="3" a="1"/>
  <c r="B4" i="3" a="1"/>
  <c r="F4" i="4"/>
  <c r="B4" i="4" a="1"/>
  <c r="B6" i="3" a="1"/>
  <c r="O4" i="3"/>
  <c r="C7" i="3"/>
  <c r="K6" i="3"/>
  <c r="A7" i="4" a="1"/>
  <c r="A7" i="3" a="1"/>
  <c r="H6" i="3"/>
  <c r="F7" i="4"/>
  <c r="C6" i="4"/>
  <c r="E3" i="3"/>
  <c r="C4" i="3"/>
  <c r="P6" i="3"/>
  <c r="E6" i="4"/>
  <c r="C5" i="4"/>
  <c r="L7" i="3"/>
  <c r="B7" i="4" a="1"/>
  <c r="F6" i="4"/>
  <c r="L5" i="3"/>
  <c r="M6" i="3"/>
  <c r="B5" i="3" a="1"/>
  <c r="A4" i="3" a="1"/>
  <c r="I3" i="3"/>
  <c r="M7" i="3"/>
  <c r="F3" i="3"/>
  <c r="D5" i="4"/>
  <c r="H3" i="3"/>
  <c r="O5" i="3"/>
  <c r="C7" i="4"/>
  <c r="F6" i="3"/>
  <c r="E5" i="3"/>
  <c r="C3" i="4"/>
  <c r="O6" i="3"/>
  <c r="E4" i="3"/>
  <c r="I5" i="3"/>
  <c r="A6" i="4" a="1"/>
  <c r="S5" i="3" l="1"/>
  <c r="S7" i="3"/>
  <c r="S6" i="3"/>
  <c r="S4" i="3"/>
  <c r="S3" i="3"/>
  <c r="J4" i="4"/>
  <c r="J6" i="4"/>
  <c r="J7" i="4"/>
  <c r="J5" i="4"/>
  <c r="J3" i="4"/>
  <c r="A7" i="4"/>
  <c r="A6" i="4"/>
  <c r="A5" i="4"/>
  <c r="A4" i="4"/>
  <c r="B7" i="4"/>
  <c r="B6" i="4"/>
  <c r="B5" i="4"/>
  <c r="B4" i="4"/>
  <c r="B3" i="4"/>
  <c r="A3" i="4"/>
  <c r="M21" i="3"/>
  <c r="M20" i="3"/>
  <c r="J19" i="3"/>
  <c r="P18" i="3"/>
  <c r="P20" i="3"/>
  <c r="L21" i="3"/>
  <c r="M18" i="3"/>
  <c r="N19" i="3"/>
  <c r="J21" i="3"/>
  <c r="L19" i="3"/>
  <c r="J20" i="3"/>
  <c r="P21" i="3"/>
  <c r="N21" i="3"/>
  <c r="M19" i="3"/>
  <c r="J18" i="3"/>
  <c r="L20" i="3"/>
  <c r="P19" i="3"/>
  <c r="N20" i="3"/>
  <c r="N18" i="3"/>
  <c r="L18" i="3"/>
  <c r="O21" i="3"/>
  <c r="O20" i="3"/>
  <c r="O19" i="3"/>
  <c r="O18" i="3"/>
  <c r="K21" i="3"/>
  <c r="K20" i="3"/>
  <c r="K19" i="3"/>
  <c r="K18" i="3"/>
  <c r="M17" i="3"/>
  <c r="N17" i="3"/>
  <c r="P17" i="3"/>
  <c r="L17" i="3"/>
  <c r="O17" i="3"/>
  <c r="K17" i="3"/>
  <c r="B5" i="3"/>
  <c r="B6" i="3"/>
  <c r="B7" i="3"/>
  <c r="B4" i="3"/>
  <c r="B3" i="3"/>
  <c r="A6" i="3"/>
  <c r="A4" i="3"/>
  <c r="A7" i="3"/>
  <c r="A5" i="3"/>
  <c r="A3" i="3"/>
  <c r="H21" i="3"/>
  <c r="G19" i="3"/>
  <c r="H20" i="3"/>
  <c r="H18" i="3"/>
  <c r="H19" i="3"/>
  <c r="G21" i="3"/>
  <c r="G20" i="3"/>
  <c r="G18" i="3"/>
  <c r="H17" i="3"/>
  <c r="D18" i="4"/>
  <c r="D20" i="4"/>
  <c r="D17" i="4"/>
  <c r="E19" i="4"/>
  <c r="E20" i="4"/>
  <c r="D21" i="4"/>
  <c r="F17" i="4"/>
  <c r="E18" i="4"/>
  <c r="F18" i="4"/>
  <c r="F19" i="4"/>
  <c r="D19" i="4"/>
  <c r="F20" i="4"/>
  <c r="E17" i="4"/>
  <c r="F21" i="4"/>
  <c r="E21" i="4"/>
  <c r="C19" i="4"/>
  <c r="C18" i="4"/>
  <c r="C21" i="4"/>
  <c r="C20" i="4"/>
  <c r="C17" i="4"/>
  <c r="J17" i="3"/>
  <c r="F17" i="3"/>
  <c r="D18" i="3"/>
  <c r="D17" i="3"/>
  <c r="D19" i="3"/>
  <c r="I21" i="3"/>
  <c r="I18" i="3"/>
  <c r="I20" i="3"/>
  <c r="E20" i="3"/>
  <c r="E17" i="3"/>
  <c r="F20" i="3"/>
  <c r="I19" i="3"/>
  <c r="D20" i="3"/>
  <c r="E18" i="3"/>
  <c r="F21" i="3"/>
  <c r="G17" i="3"/>
  <c r="E21" i="3"/>
  <c r="D21" i="3"/>
  <c r="F19" i="3"/>
  <c r="E19" i="3"/>
  <c r="F18" i="3"/>
  <c r="I17" i="3"/>
  <c r="C20" i="3"/>
  <c r="C21" i="3"/>
  <c r="C18" i="3"/>
  <c r="C19" i="3"/>
  <c r="C17" i="3"/>
  <c r="T7" i="3"/>
  <c r="T6" i="3"/>
  <c r="T5" i="3"/>
  <c r="T4" i="3"/>
  <c r="T3" i="3"/>
  <c r="T17" i="3" s="1"/>
  <c r="T19" i="3" l="1"/>
  <c r="T20" i="3"/>
  <c r="T18" i="3"/>
  <c r="T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<sst xmlns="http://schemas.openxmlformats.org/spreadsheetml/2006/main" count="468" uniqueCount="65">
  <si>
    <t>lang</t>
  </si>
  <si>
    <t>filename</t>
  </si>
  <si>
    <t>i</t>
  </si>
  <si>
    <t>task_clock_1</t>
  </si>
  <si>
    <t>task_clock_2</t>
  </si>
  <si>
    <t>context_switches_1</t>
  </si>
  <si>
    <t>context_switches_2</t>
  </si>
  <si>
    <t>cpu_migrations_1</t>
  </si>
  <si>
    <t>cpu_migrations_2</t>
  </si>
  <si>
    <t>page_faults_1</t>
  </si>
  <si>
    <t>page_faults_2</t>
  </si>
  <si>
    <t>cycles_1</t>
  </si>
  <si>
    <t>cycles_2</t>
  </si>
  <si>
    <t>instructions_1</t>
  </si>
  <si>
    <t>instructions_2</t>
  </si>
  <si>
    <t>branches_1</t>
  </si>
  <si>
    <t>branches_2</t>
  </si>
  <si>
    <t>branch_misses_1</t>
  </si>
  <si>
    <t>branch_misses_2</t>
  </si>
  <si>
    <t>L1_dcache_loads_1</t>
  </si>
  <si>
    <t>L1_dcache_loads_2</t>
  </si>
  <si>
    <t>L1_dcache_load_misses_1</t>
  </si>
  <si>
    <t>L1_dcache_load_misses_2</t>
  </si>
  <si>
    <t>LLC_loads_1</t>
  </si>
  <si>
    <t>LLC_loads_2</t>
  </si>
  <si>
    <t>LLC_load_misses_1</t>
  </si>
  <si>
    <t>LLC_load_misses_2</t>
  </si>
  <si>
    <t>time</t>
  </si>
  <si>
    <t>class</t>
  </si>
  <si>
    <t>ArtOptimal</t>
  </si>
  <si>
    <t>py</t>
  </si>
  <si>
    <t>php</t>
  </si>
  <si>
    <t>art-optimal</t>
  </si>
  <si>
    <t>o</t>
  </si>
  <si>
    <t>js</t>
  </si>
  <si>
    <t>user_time</t>
  </si>
  <si>
    <t>system_time</t>
  </si>
  <si>
    <t>cpu</t>
  </si>
  <si>
    <t>clock_time</t>
  </si>
  <si>
    <t>size_1</t>
  </si>
  <si>
    <t>size_2</t>
  </si>
  <si>
    <t>size_3</t>
  </si>
  <si>
    <t>size_4</t>
  </si>
  <si>
    <t>max_set_size</t>
  </si>
  <si>
    <t>avg_set_size</t>
  </si>
  <si>
    <t>major_page_faults</t>
  </si>
  <si>
    <t>minor_page_faults</t>
  </si>
  <si>
    <t>swaps</t>
  </si>
  <si>
    <t>fs_inputs</t>
  </si>
  <si>
    <t>fs_outputs</t>
  </si>
  <si>
    <t>socket_sent</t>
  </si>
  <si>
    <t>socket_received</t>
  </si>
  <si>
    <t>signals</t>
  </si>
  <si>
    <t>page_size</t>
  </si>
  <si>
    <t>exit_status</t>
  </si>
  <si>
    <t>C</t>
  </si>
  <si>
    <t>Java</t>
  </si>
  <si>
    <t>Js</t>
  </si>
  <si>
    <t>Php</t>
  </si>
  <si>
    <t>Python</t>
  </si>
  <si>
    <t>Javascript</t>
  </si>
  <si>
    <t>PHP</t>
  </si>
  <si>
    <t>current</t>
  </si>
  <si>
    <t>conso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</si>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</sst>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/>
    <xf numFmtId="165" fontId="0" fillId="0" borderId="0" xfId="0" applyNumberFormat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6F00"/>
      <color rgb="FF366E9C"/>
      <color rgb="FFF5DE19"/>
      <color rgb="FF8892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4A65-7BD5-44A0-800A-BDBD9974B599}">
  <dimension ref="A1:L141"/>
  <sheetViews>
    <sheetView workbookViewId="0">
      <selection activeCell="N6" sqref="N6"/>
    </sheetView>
  </sheetViews>
  <sheetFormatPr baseColWidth="10" defaultRowHeight="15" x14ac:dyDescent="0.25"/>
  <cols>
    <col min="6" max="6" width="11.42578125" style="6"/>
    <col min="7" max="9" width="12.5703125" bestFit="1" customWidth="1"/>
    <col min="11" max="11" width="12.5703125" bestFit="1" customWidth="1"/>
  </cols>
  <sheetData>
    <row r="1" spans="1:12" x14ac:dyDescent="0.25">
      <c r="A1" s="1" t="s">
        <v>0</v>
      </c>
      <c r="B1" s="1" t="s">
        <v>27</v>
      </c>
      <c r="C1" s="1" t="s">
        <v>62</v>
      </c>
      <c r="J1" s="6" t="s">
        <v>64</v>
      </c>
      <c r="K1">
        <v>0.37880000000000003</v>
      </c>
    </row>
    <row r="2" spans="1:12" x14ac:dyDescent="0.25">
      <c r="A2" t="s">
        <v>55</v>
      </c>
      <c r="B2">
        <v>49324</v>
      </c>
      <c r="C2">
        <v>0.39031708945260501</v>
      </c>
      <c r="H2" s="5"/>
      <c r="I2" s="5"/>
      <c r="J2" s="6" t="s">
        <v>56</v>
      </c>
      <c r="K2" s="5">
        <f>AVERAGE(C42:C61)</f>
        <v>0.57521466503267926</v>
      </c>
      <c r="L2" s="5">
        <f>K2-K$1</f>
        <v>0.19641466503267924</v>
      </c>
    </row>
    <row r="3" spans="1:12" x14ac:dyDescent="0.25">
      <c r="A3" t="s">
        <v>55</v>
      </c>
      <c r="B3">
        <v>41273</v>
      </c>
      <c r="C3">
        <v>0.54839285714285702</v>
      </c>
      <c r="G3" s="5"/>
      <c r="H3" s="5"/>
      <c r="I3" s="5"/>
      <c r="J3" s="6" t="s">
        <v>59</v>
      </c>
      <c r="K3" s="5">
        <f>AVERAGE(C102:C141)</f>
        <v>0.54580463075339591</v>
      </c>
      <c r="L3" s="5">
        <f t="shared" ref="L3:L6" si="0">K3-K$1</f>
        <v>0.16700463075339589</v>
      </c>
    </row>
    <row r="4" spans="1:12" x14ac:dyDescent="0.25">
      <c r="A4" t="s">
        <v>55</v>
      </c>
      <c r="B4">
        <v>40269</v>
      </c>
      <c r="C4">
        <v>0.54625000000000001</v>
      </c>
      <c r="H4" s="5"/>
      <c r="I4" s="5"/>
      <c r="J4" s="6" t="s">
        <v>61</v>
      </c>
      <c r="K4" s="5">
        <f>AVERAGE(C82:C101)</f>
        <v>0.54615337930617169</v>
      </c>
      <c r="L4" s="5">
        <f t="shared" si="0"/>
        <v>0.16735337930617167</v>
      </c>
    </row>
    <row r="5" spans="1:12" x14ac:dyDescent="0.25">
      <c r="A5" t="s">
        <v>55</v>
      </c>
      <c r="B5">
        <v>41274</v>
      </c>
      <c r="C5">
        <v>0.55214285714285705</v>
      </c>
      <c r="G5" s="5"/>
      <c r="H5" s="5"/>
      <c r="I5" s="5"/>
      <c r="J5" s="6" t="s">
        <v>55</v>
      </c>
      <c r="K5" s="5">
        <f>AVERAGE(C2:C41)</f>
        <v>0.54757062298915871</v>
      </c>
      <c r="L5" s="5">
        <f t="shared" si="0"/>
        <v>0.16877062298915868</v>
      </c>
    </row>
    <row r="6" spans="1:12" x14ac:dyDescent="0.25">
      <c r="A6" t="s">
        <v>55</v>
      </c>
      <c r="B6">
        <v>40269</v>
      </c>
      <c r="C6">
        <v>0.55530487804878004</v>
      </c>
      <c r="H6" s="5"/>
      <c r="I6" s="5"/>
      <c r="J6" s="6" t="s">
        <v>60</v>
      </c>
      <c r="K6" s="5">
        <f>AVERAGE(C62:C81)</f>
        <v>0.56670928030302981</v>
      </c>
      <c r="L6" s="5">
        <f t="shared" si="0"/>
        <v>0.18790928030302978</v>
      </c>
    </row>
    <row r="7" spans="1:12" x14ac:dyDescent="0.25">
      <c r="A7" t="s">
        <v>55</v>
      </c>
      <c r="B7">
        <v>41277</v>
      </c>
      <c r="C7">
        <v>0.55035714285714199</v>
      </c>
    </row>
    <row r="8" spans="1:12" x14ac:dyDescent="0.25">
      <c r="A8" t="s">
        <v>55</v>
      </c>
      <c r="B8">
        <v>40266</v>
      </c>
      <c r="C8">
        <v>0.55475609756097499</v>
      </c>
    </row>
    <row r="9" spans="1:12" x14ac:dyDescent="0.25">
      <c r="A9" t="s">
        <v>55</v>
      </c>
      <c r="B9">
        <v>41275</v>
      </c>
      <c r="C9">
        <v>0.55151785714285695</v>
      </c>
    </row>
    <row r="10" spans="1:12" x14ac:dyDescent="0.25">
      <c r="A10" t="s">
        <v>55</v>
      </c>
      <c r="B10">
        <v>41274</v>
      </c>
      <c r="C10">
        <v>0.55029761904761898</v>
      </c>
    </row>
    <row r="11" spans="1:12" x14ac:dyDescent="0.25">
      <c r="A11" t="s">
        <v>55</v>
      </c>
      <c r="B11">
        <v>40269</v>
      </c>
      <c r="C11">
        <v>0.55664634146341396</v>
      </c>
    </row>
    <row r="12" spans="1:12" x14ac:dyDescent="0.25">
      <c r="A12" t="s">
        <v>55</v>
      </c>
      <c r="B12">
        <v>41274</v>
      </c>
      <c r="C12">
        <v>0.55437499999999995</v>
      </c>
    </row>
    <row r="13" spans="1:12" x14ac:dyDescent="0.25">
      <c r="A13" t="s">
        <v>55</v>
      </c>
      <c r="B13">
        <v>40267</v>
      </c>
      <c r="C13">
        <v>0.55182926829268197</v>
      </c>
    </row>
    <row r="14" spans="1:12" x14ac:dyDescent="0.25">
      <c r="A14" t="s">
        <v>55</v>
      </c>
      <c r="B14">
        <v>40270</v>
      </c>
      <c r="C14">
        <v>0.54859756097560897</v>
      </c>
    </row>
    <row r="15" spans="1:12" x14ac:dyDescent="0.25">
      <c r="A15" t="s">
        <v>55</v>
      </c>
      <c r="B15">
        <v>41274</v>
      </c>
      <c r="C15">
        <v>0.54672619047618998</v>
      </c>
    </row>
    <row r="16" spans="1:12" x14ac:dyDescent="0.25">
      <c r="A16" t="s">
        <v>55</v>
      </c>
      <c r="B16">
        <v>40268</v>
      </c>
      <c r="C16">
        <v>0.54954268292682895</v>
      </c>
    </row>
    <row r="17" spans="1:3" x14ac:dyDescent="0.25">
      <c r="A17" t="s">
        <v>55</v>
      </c>
      <c r="B17">
        <v>40269</v>
      </c>
      <c r="C17">
        <v>0.54887195121951204</v>
      </c>
    </row>
    <row r="18" spans="1:3" x14ac:dyDescent="0.25">
      <c r="A18" t="s">
        <v>55</v>
      </c>
      <c r="B18">
        <v>41272</v>
      </c>
      <c r="C18">
        <v>0.54625000000000001</v>
      </c>
    </row>
    <row r="19" spans="1:3" x14ac:dyDescent="0.25">
      <c r="A19" t="s">
        <v>55</v>
      </c>
      <c r="B19">
        <v>40268</v>
      </c>
      <c r="C19">
        <v>0.55341463414634096</v>
      </c>
    </row>
    <row r="20" spans="1:3" x14ac:dyDescent="0.25">
      <c r="A20" t="s">
        <v>55</v>
      </c>
      <c r="B20">
        <v>40267</v>
      </c>
      <c r="C20">
        <v>0.55832317073170701</v>
      </c>
    </row>
    <row r="21" spans="1:3" x14ac:dyDescent="0.25">
      <c r="A21" t="s">
        <v>55</v>
      </c>
      <c r="B21">
        <v>41276</v>
      </c>
      <c r="C21">
        <v>0.55726190476190396</v>
      </c>
    </row>
    <row r="22" spans="1:3" x14ac:dyDescent="0.25">
      <c r="A22" t="s">
        <v>55</v>
      </c>
      <c r="B22">
        <v>15101</v>
      </c>
      <c r="C22">
        <v>0.553828125</v>
      </c>
    </row>
    <row r="23" spans="1:3" x14ac:dyDescent="0.25">
      <c r="A23" t="s">
        <v>55</v>
      </c>
      <c r="B23">
        <v>15100</v>
      </c>
      <c r="C23">
        <v>0.56171875000000004</v>
      </c>
    </row>
    <row r="24" spans="1:3" x14ac:dyDescent="0.25">
      <c r="A24" t="s">
        <v>55</v>
      </c>
      <c r="B24">
        <v>15100</v>
      </c>
      <c r="C24">
        <v>0.555546874999999</v>
      </c>
    </row>
    <row r="25" spans="1:3" x14ac:dyDescent="0.25">
      <c r="A25" t="s">
        <v>55</v>
      </c>
      <c r="B25">
        <v>15101</v>
      </c>
      <c r="C25">
        <v>0.55281249999999904</v>
      </c>
    </row>
    <row r="26" spans="1:3" x14ac:dyDescent="0.25">
      <c r="A26" t="s">
        <v>55</v>
      </c>
      <c r="B26">
        <v>16108</v>
      </c>
      <c r="C26">
        <v>0.55433823529411697</v>
      </c>
    </row>
    <row r="27" spans="1:3" x14ac:dyDescent="0.25">
      <c r="A27" t="s">
        <v>55</v>
      </c>
      <c r="B27">
        <v>15102</v>
      </c>
      <c r="C27">
        <v>0.55500000000000005</v>
      </c>
    </row>
    <row r="28" spans="1:3" x14ac:dyDescent="0.25">
      <c r="A28" t="s">
        <v>55</v>
      </c>
      <c r="B28">
        <v>15100</v>
      </c>
      <c r="C28">
        <v>0.55421874999999998</v>
      </c>
    </row>
    <row r="29" spans="1:3" x14ac:dyDescent="0.25">
      <c r="A29" t="s">
        <v>55</v>
      </c>
      <c r="B29">
        <v>15100</v>
      </c>
      <c r="C29">
        <v>0.55343749999999903</v>
      </c>
    </row>
    <row r="30" spans="1:3" x14ac:dyDescent="0.25">
      <c r="A30" t="s">
        <v>55</v>
      </c>
      <c r="B30">
        <v>16109</v>
      </c>
      <c r="C30">
        <v>0.55889705882352902</v>
      </c>
    </row>
    <row r="31" spans="1:3" x14ac:dyDescent="0.25">
      <c r="A31" t="s">
        <v>55</v>
      </c>
      <c r="B31">
        <v>15100</v>
      </c>
      <c r="C31">
        <v>0.54703124999999997</v>
      </c>
    </row>
    <row r="32" spans="1:3" x14ac:dyDescent="0.25">
      <c r="A32" t="s">
        <v>55</v>
      </c>
      <c r="B32">
        <v>15101</v>
      </c>
      <c r="C32">
        <v>0.54007812499999996</v>
      </c>
    </row>
    <row r="33" spans="1:3" x14ac:dyDescent="0.25">
      <c r="A33" t="s">
        <v>55</v>
      </c>
      <c r="B33">
        <v>15101</v>
      </c>
      <c r="C33">
        <v>0.54007812499999996</v>
      </c>
    </row>
    <row r="34" spans="1:3" x14ac:dyDescent="0.25">
      <c r="A34" t="s">
        <v>55</v>
      </c>
      <c r="B34">
        <v>15100</v>
      </c>
      <c r="C34">
        <v>0.54109374999999904</v>
      </c>
    </row>
    <row r="35" spans="1:3" x14ac:dyDescent="0.25">
      <c r="A35" t="s">
        <v>55</v>
      </c>
      <c r="B35">
        <v>15100</v>
      </c>
      <c r="C35">
        <v>0.54585937500000004</v>
      </c>
    </row>
    <row r="36" spans="1:3" x14ac:dyDescent="0.25">
      <c r="A36" t="s">
        <v>55</v>
      </c>
      <c r="B36">
        <v>15101</v>
      </c>
      <c r="C36">
        <v>0.54507812499999997</v>
      </c>
    </row>
    <row r="37" spans="1:3" x14ac:dyDescent="0.25">
      <c r="A37" t="s">
        <v>55</v>
      </c>
      <c r="B37">
        <v>15101</v>
      </c>
      <c r="C37">
        <v>0.54625000000000001</v>
      </c>
    </row>
    <row r="38" spans="1:3" x14ac:dyDescent="0.25">
      <c r="A38" t="s">
        <v>55</v>
      </c>
      <c r="B38">
        <v>15102</v>
      </c>
      <c r="C38">
        <v>0.55374999999999996</v>
      </c>
    </row>
    <row r="39" spans="1:3" x14ac:dyDescent="0.25">
      <c r="A39" t="s">
        <v>55</v>
      </c>
      <c r="B39">
        <v>15100</v>
      </c>
      <c r="C39">
        <v>0.55625000000000002</v>
      </c>
    </row>
    <row r="40" spans="1:3" x14ac:dyDescent="0.25">
      <c r="A40" t="s">
        <v>55</v>
      </c>
      <c r="B40">
        <v>16107</v>
      </c>
      <c r="C40">
        <v>0.561617647058823</v>
      </c>
    </row>
    <row r="41" spans="1:3" x14ac:dyDescent="0.25">
      <c r="A41" t="s">
        <v>55</v>
      </c>
      <c r="B41">
        <v>15100</v>
      </c>
      <c r="C41">
        <v>0.55476562500000004</v>
      </c>
    </row>
    <row r="42" spans="1:3" x14ac:dyDescent="0.25">
      <c r="A42" t="s">
        <v>56</v>
      </c>
      <c r="B42">
        <v>17114</v>
      </c>
      <c r="C42">
        <v>0.583819444444444</v>
      </c>
    </row>
    <row r="43" spans="1:3" x14ac:dyDescent="0.25">
      <c r="A43" t="s">
        <v>56</v>
      </c>
      <c r="B43">
        <v>17113</v>
      </c>
      <c r="C43">
        <v>0.57194444444444403</v>
      </c>
    </row>
    <row r="44" spans="1:3" x14ac:dyDescent="0.25">
      <c r="A44" t="s">
        <v>56</v>
      </c>
      <c r="B44">
        <v>17115</v>
      </c>
      <c r="C44">
        <v>0.57111111111111101</v>
      </c>
    </row>
    <row r="45" spans="1:3" x14ac:dyDescent="0.25">
      <c r="A45" t="s">
        <v>56</v>
      </c>
      <c r="B45">
        <v>17113</v>
      </c>
      <c r="C45">
        <v>0.573888888888888</v>
      </c>
    </row>
    <row r="46" spans="1:3" x14ac:dyDescent="0.25">
      <c r="A46" t="s">
        <v>56</v>
      </c>
      <c r="B46">
        <v>17114</v>
      </c>
      <c r="C46">
        <v>0.56583333333333297</v>
      </c>
    </row>
    <row r="47" spans="1:3" x14ac:dyDescent="0.25">
      <c r="A47" t="s">
        <v>56</v>
      </c>
      <c r="B47">
        <v>17113</v>
      </c>
      <c r="C47">
        <v>0.57159722222222198</v>
      </c>
    </row>
    <row r="48" spans="1:3" x14ac:dyDescent="0.25">
      <c r="A48" t="s">
        <v>56</v>
      </c>
      <c r="B48">
        <v>17116</v>
      </c>
      <c r="C48">
        <v>0.56708333333333305</v>
      </c>
    </row>
    <row r="49" spans="1:3" x14ac:dyDescent="0.25">
      <c r="A49" t="s">
        <v>56</v>
      </c>
      <c r="B49">
        <v>17114</v>
      </c>
      <c r="C49">
        <v>0.566736111111111</v>
      </c>
    </row>
    <row r="50" spans="1:3" x14ac:dyDescent="0.25">
      <c r="A50" t="s">
        <v>56</v>
      </c>
      <c r="B50">
        <v>17114</v>
      </c>
      <c r="C50">
        <v>0.57402777777777703</v>
      </c>
    </row>
    <row r="51" spans="1:3" x14ac:dyDescent="0.25">
      <c r="A51" t="s">
        <v>56</v>
      </c>
      <c r="B51">
        <v>17115</v>
      </c>
      <c r="C51">
        <v>0.57868055555555498</v>
      </c>
    </row>
    <row r="52" spans="1:3" x14ac:dyDescent="0.25">
      <c r="A52" t="s">
        <v>56</v>
      </c>
      <c r="B52">
        <v>17114</v>
      </c>
      <c r="C52">
        <v>0.57625000000000004</v>
      </c>
    </row>
    <row r="53" spans="1:3" x14ac:dyDescent="0.25">
      <c r="A53" t="s">
        <v>56</v>
      </c>
      <c r="B53">
        <v>17115</v>
      </c>
      <c r="C53">
        <v>0.57298611111111097</v>
      </c>
    </row>
    <row r="54" spans="1:3" x14ac:dyDescent="0.25">
      <c r="A54" t="s">
        <v>56</v>
      </c>
      <c r="B54">
        <v>17115</v>
      </c>
      <c r="C54">
        <v>0.578819444444444</v>
      </c>
    </row>
    <row r="55" spans="1:3" x14ac:dyDescent="0.25">
      <c r="A55" t="s">
        <v>56</v>
      </c>
      <c r="B55">
        <v>17113</v>
      </c>
      <c r="C55">
        <v>0.57486111111111104</v>
      </c>
    </row>
    <row r="56" spans="1:3" x14ac:dyDescent="0.25">
      <c r="A56" t="s">
        <v>56</v>
      </c>
      <c r="B56">
        <v>17113</v>
      </c>
      <c r="C56">
        <v>0.58243055555555501</v>
      </c>
    </row>
    <row r="57" spans="1:3" x14ac:dyDescent="0.25">
      <c r="A57" t="s">
        <v>56</v>
      </c>
      <c r="B57">
        <v>17114</v>
      </c>
      <c r="C57">
        <v>0.57291666666666596</v>
      </c>
    </row>
    <row r="58" spans="1:3" x14ac:dyDescent="0.25">
      <c r="A58" t="s">
        <v>56</v>
      </c>
      <c r="B58">
        <v>17114</v>
      </c>
      <c r="C58">
        <v>0.57638888888888795</v>
      </c>
    </row>
    <row r="59" spans="1:3" x14ac:dyDescent="0.25">
      <c r="A59" t="s">
        <v>56</v>
      </c>
      <c r="B59">
        <v>17112</v>
      </c>
      <c r="C59">
        <v>0.575277777777777</v>
      </c>
    </row>
    <row r="60" spans="1:3" x14ac:dyDescent="0.25">
      <c r="A60" t="s">
        <v>56</v>
      </c>
      <c r="B60">
        <v>16107</v>
      </c>
      <c r="C60">
        <v>0.592279411764705</v>
      </c>
    </row>
    <row r="61" spans="1:3" x14ac:dyDescent="0.25">
      <c r="A61" t="s">
        <v>56</v>
      </c>
      <c r="B61">
        <v>17114</v>
      </c>
      <c r="C61">
        <v>0.57736111111111099</v>
      </c>
    </row>
    <row r="62" spans="1:3" x14ac:dyDescent="0.25">
      <c r="A62" t="s">
        <v>60</v>
      </c>
      <c r="B62">
        <v>32213</v>
      </c>
      <c r="C62">
        <v>0.56613636363636299</v>
      </c>
    </row>
    <row r="63" spans="1:3" x14ac:dyDescent="0.25">
      <c r="A63" t="s">
        <v>60</v>
      </c>
      <c r="B63">
        <v>32218</v>
      </c>
      <c r="C63">
        <v>0.56473484848484801</v>
      </c>
    </row>
    <row r="64" spans="1:3" x14ac:dyDescent="0.25">
      <c r="A64" t="s">
        <v>60</v>
      </c>
      <c r="B64">
        <v>32215</v>
      </c>
      <c r="C64">
        <v>0.56674242424242405</v>
      </c>
    </row>
    <row r="65" spans="1:3" x14ac:dyDescent="0.25">
      <c r="A65" t="s">
        <v>60</v>
      </c>
      <c r="B65">
        <v>31208</v>
      </c>
      <c r="C65">
        <v>0.56625000000000003</v>
      </c>
    </row>
    <row r="66" spans="1:3" x14ac:dyDescent="0.25">
      <c r="A66" t="s">
        <v>60</v>
      </c>
      <c r="B66">
        <v>32216</v>
      </c>
      <c r="C66">
        <v>0.56132575757575698</v>
      </c>
    </row>
    <row r="67" spans="1:3" x14ac:dyDescent="0.25">
      <c r="A67" t="s">
        <v>60</v>
      </c>
      <c r="B67">
        <v>32214</v>
      </c>
      <c r="C67">
        <v>0.56999999999999995</v>
      </c>
    </row>
    <row r="68" spans="1:3" x14ac:dyDescent="0.25">
      <c r="A68" t="s">
        <v>60</v>
      </c>
      <c r="B68">
        <v>32216</v>
      </c>
      <c r="C68">
        <v>0.56386363636363601</v>
      </c>
    </row>
    <row r="69" spans="1:3" x14ac:dyDescent="0.25">
      <c r="A69" t="s">
        <v>60</v>
      </c>
      <c r="B69">
        <v>32215</v>
      </c>
      <c r="C69">
        <v>0.56575757575757502</v>
      </c>
    </row>
    <row r="70" spans="1:3" x14ac:dyDescent="0.25">
      <c r="A70" t="s">
        <v>60</v>
      </c>
      <c r="B70">
        <v>32215</v>
      </c>
      <c r="C70">
        <v>0.56962121212121197</v>
      </c>
    </row>
    <row r="71" spans="1:3" x14ac:dyDescent="0.25">
      <c r="A71" t="s">
        <v>60</v>
      </c>
      <c r="B71">
        <v>32214</v>
      </c>
      <c r="C71">
        <v>0.56537878787878704</v>
      </c>
    </row>
    <row r="72" spans="1:3" x14ac:dyDescent="0.25">
      <c r="A72" t="s">
        <v>60</v>
      </c>
      <c r="B72">
        <v>31206</v>
      </c>
      <c r="C72">
        <v>0.56800781249999899</v>
      </c>
    </row>
    <row r="73" spans="1:3" x14ac:dyDescent="0.25">
      <c r="A73" t="s">
        <v>60</v>
      </c>
      <c r="B73">
        <v>32215</v>
      </c>
      <c r="C73">
        <v>0.56662878787878701</v>
      </c>
    </row>
    <row r="74" spans="1:3" x14ac:dyDescent="0.25">
      <c r="A74" t="s">
        <v>60</v>
      </c>
      <c r="B74">
        <v>32215</v>
      </c>
      <c r="C74">
        <v>0.567159090909091</v>
      </c>
    </row>
    <row r="75" spans="1:3" x14ac:dyDescent="0.25">
      <c r="A75" t="s">
        <v>60</v>
      </c>
      <c r="B75">
        <v>31208</v>
      </c>
      <c r="C75">
        <v>0.56492187500000002</v>
      </c>
    </row>
    <row r="76" spans="1:3" x14ac:dyDescent="0.25">
      <c r="A76" t="s">
        <v>60</v>
      </c>
      <c r="B76">
        <v>32213</v>
      </c>
      <c r="C76">
        <v>0.56295454545454504</v>
      </c>
    </row>
    <row r="77" spans="1:3" x14ac:dyDescent="0.25">
      <c r="A77" t="s">
        <v>60</v>
      </c>
      <c r="B77">
        <v>32213</v>
      </c>
      <c r="C77">
        <v>0.56659090909090903</v>
      </c>
    </row>
    <row r="78" spans="1:3" x14ac:dyDescent="0.25">
      <c r="A78" t="s">
        <v>60</v>
      </c>
      <c r="B78">
        <v>31210</v>
      </c>
      <c r="C78">
        <v>0.56710937500000003</v>
      </c>
    </row>
    <row r="79" spans="1:3" x14ac:dyDescent="0.25">
      <c r="A79" t="s">
        <v>60</v>
      </c>
      <c r="B79">
        <v>32213</v>
      </c>
      <c r="C79">
        <v>0.56912878787878696</v>
      </c>
    </row>
    <row r="80" spans="1:3" x14ac:dyDescent="0.25">
      <c r="A80" t="s">
        <v>60</v>
      </c>
      <c r="B80">
        <v>32212</v>
      </c>
      <c r="C80">
        <v>0.56878787878787795</v>
      </c>
    </row>
    <row r="81" spans="1:3" x14ac:dyDescent="0.25">
      <c r="A81" t="s">
        <v>60</v>
      </c>
      <c r="B81">
        <v>31211</v>
      </c>
      <c r="C81">
        <v>0.57308593750000003</v>
      </c>
    </row>
    <row r="82" spans="1:3" x14ac:dyDescent="0.25">
      <c r="A82" t="s">
        <v>61</v>
      </c>
      <c r="B82">
        <v>284893</v>
      </c>
      <c r="C82">
        <v>0.546324823943661</v>
      </c>
    </row>
    <row r="83" spans="1:3" x14ac:dyDescent="0.25">
      <c r="A83" t="s">
        <v>61</v>
      </c>
      <c r="B83">
        <v>284899</v>
      </c>
      <c r="C83">
        <v>0.54622359154929501</v>
      </c>
    </row>
    <row r="84" spans="1:3" x14ac:dyDescent="0.25">
      <c r="A84" t="s">
        <v>61</v>
      </c>
      <c r="B84">
        <v>283885</v>
      </c>
      <c r="C84">
        <v>0.547694346289752</v>
      </c>
    </row>
    <row r="85" spans="1:3" x14ac:dyDescent="0.25">
      <c r="A85" t="s">
        <v>61</v>
      </c>
      <c r="B85">
        <v>284888</v>
      </c>
      <c r="C85">
        <v>0.54679577464788598</v>
      </c>
    </row>
    <row r="86" spans="1:3" x14ac:dyDescent="0.25">
      <c r="A86" t="s">
        <v>61</v>
      </c>
      <c r="B86">
        <v>284891</v>
      </c>
      <c r="C86">
        <v>0.54720950704225202</v>
      </c>
    </row>
    <row r="87" spans="1:3" x14ac:dyDescent="0.25">
      <c r="A87" t="s">
        <v>61</v>
      </c>
      <c r="B87">
        <v>283891</v>
      </c>
      <c r="C87">
        <v>0.54574646643109403</v>
      </c>
    </row>
    <row r="88" spans="1:3" x14ac:dyDescent="0.25">
      <c r="A88" t="s">
        <v>61</v>
      </c>
      <c r="B88">
        <v>284898</v>
      </c>
      <c r="C88">
        <v>0.54618838028168903</v>
      </c>
    </row>
    <row r="89" spans="1:3" x14ac:dyDescent="0.25">
      <c r="A89" t="s">
        <v>61</v>
      </c>
      <c r="B89">
        <v>284896</v>
      </c>
      <c r="C89">
        <v>0.54726672535211096</v>
      </c>
    </row>
    <row r="90" spans="1:3" x14ac:dyDescent="0.25">
      <c r="A90" t="s">
        <v>61</v>
      </c>
      <c r="B90">
        <v>284899</v>
      </c>
      <c r="C90">
        <v>0.54654049295774498</v>
      </c>
    </row>
    <row r="91" spans="1:3" x14ac:dyDescent="0.25">
      <c r="A91" t="s">
        <v>61</v>
      </c>
      <c r="B91">
        <v>284892</v>
      </c>
      <c r="C91">
        <v>0.54661531690140797</v>
      </c>
    </row>
    <row r="92" spans="1:3" x14ac:dyDescent="0.25">
      <c r="A92" t="s">
        <v>61</v>
      </c>
      <c r="B92">
        <v>282885</v>
      </c>
      <c r="C92">
        <v>0.54526152482269297</v>
      </c>
    </row>
    <row r="93" spans="1:3" x14ac:dyDescent="0.25">
      <c r="A93" t="s">
        <v>61</v>
      </c>
      <c r="B93">
        <v>283892</v>
      </c>
      <c r="C93">
        <v>0.54681537102473299</v>
      </c>
    </row>
    <row r="94" spans="1:3" x14ac:dyDescent="0.25">
      <c r="A94" t="s">
        <v>61</v>
      </c>
      <c r="B94">
        <v>283893</v>
      </c>
      <c r="C94">
        <v>0.54498233215547498</v>
      </c>
    </row>
    <row r="95" spans="1:3" x14ac:dyDescent="0.25">
      <c r="A95" t="s">
        <v>61</v>
      </c>
      <c r="B95">
        <v>282880</v>
      </c>
      <c r="C95">
        <v>0.54535017730496305</v>
      </c>
    </row>
    <row r="96" spans="1:3" x14ac:dyDescent="0.25">
      <c r="A96" t="s">
        <v>61</v>
      </c>
      <c r="B96">
        <v>284890</v>
      </c>
      <c r="C96">
        <v>0.54522447183098399</v>
      </c>
    </row>
    <row r="97" spans="1:3" x14ac:dyDescent="0.25">
      <c r="A97" t="s">
        <v>61</v>
      </c>
      <c r="B97">
        <v>282875</v>
      </c>
      <c r="C97">
        <v>0.54538120567375703</v>
      </c>
    </row>
    <row r="98" spans="1:3" x14ac:dyDescent="0.25">
      <c r="A98" t="s">
        <v>61</v>
      </c>
      <c r="B98">
        <v>283888</v>
      </c>
      <c r="C98">
        <v>0.54612632508833703</v>
      </c>
    </row>
    <row r="99" spans="1:3" x14ac:dyDescent="0.25">
      <c r="A99" t="s">
        <v>61</v>
      </c>
      <c r="B99">
        <v>282877</v>
      </c>
      <c r="C99">
        <v>0.545523049645389</v>
      </c>
    </row>
    <row r="100" spans="1:3" x14ac:dyDescent="0.25">
      <c r="A100" t="s">
        <v>61</v>
      </c>
      <c r="B100">
        <v>283886</v>
      </c>
      <c r="C100">
        <v>0.54493816254416805</v>
      </c>
    </row>
    <row r="101" spans="1:3" x14ac:dyDescent="0.25">
      <c r="A101" t="s">
        <v>61</v>
      </c>
      <c r="B101">
        <v>283889</v>
      </c>
      <c r="C101">
        <v>0.54685954063604103</v>
      </c>
    </row>
    <row r="102" spans="1:3" x14ac:dyDescent="0.25">
      <c r="A102" t="s">
        <v>59</v>
      </c>
      <c r="B102">
        <v>478174</v>
      </c>
      <c r="C102">
        <v>0.54479779411764395</v>
      </c>
    </row>
    <row r="103" spans="1:3" x14ac:dyDescent="0.25">
      <c r="A103" t="s">
        <v>59</v>
      </c>
      <c r="B103">
        <v>468112</v>
      </c>
      <c r="C103">
        <v>0.54618293991416</v>
      </c>
    </row>
    <row r="104" spans="1:3" x14ac:dyDescent="0.25">
      <c r="A104" t="s">
        <v>59</v>
      </c>
      <c r="B104">
        <v>465096</v>
      </c>
      <c r="C104">
        <v>0.54777267818574205</v>
      </c>
    </row>
    <row r="105" spans="1:3" x14ac:dyDescent="0.25">
      <c r="A105" t="s">
        <v>59</v>
      </c>
      <c r="B105">
        <v>472140</v>
      </c>
      <c r="C105">
        <v>0.548063829787231</v>
      </c>
    </row>
    <row r="106" spans="1:3" x14ac:dyDescent="0.25">
      <c r="A106" t="s">
        <v>59</v>
      </c>
      <c r="B106">
        <v>472138</v>
      </c>
      <c r="C106">
        <v>0.54644148936169901</v>
      </c>
    </row>
    <row r="107" spans="1:3" x14ac:dyDescent="0.25">
      <c r="A107" t="s">
        <v>59</v>
      </c>
      <c r="B107">
        <v>472139</v>
      </c>
      <c r="C107">
        <v>0.54742553191488996</v>
      </c>
    </row>
    <row r="108" spans="1:3" x14ac:dyDescent="0.25">
      <c r="A108" t="s">
        <v>59</v>
      </c>
      <c r="B108">
        <v>471133</v>
      </c>
      <c r="C108">
        <v>0.54828358208954897</v>
      </c>
    </row>
    <row r="109" spans="1:3" x14ac:dyDescent="0.25">
      <c r="A109" t="s">
        <v>59</v>
      </c>
      <c r="B109">
        <v>467110</v>
      </c>
      <c r="C109">
        <v>0.54776612903225497</v>
      </c>
    </row>
    <row r="110" spans="1:3" x14ac:dyDescent="0.25">
      <c r="A110" t="s">
        <v>59</v>
      </c>
      <c r="B110">
        <v>474156</v>
      </c>
      <c r="C110">
        <v>0.54639300847457295</v>
      </c>
    </row>
    <row r="111" spans="1:3" x14ac:dyDescent="0.25">
      <c r="A111" t="s">
        <v>59</v>
      </c>
      <c r="B111">
        <v>466106</v>
      </c>
      <c r="C111">
        <v>0.54758890086206502</v>
      </c>
    </row>
    <row r="112" spans="1:3" x14ac:dyDescent="0.25">
      <c r="A112" t="s">
        <v>59</v>
      </c>
      <c r="B112">
        <v>465094</v>
      </c>
      <c r="C112">
        <v>0.54578833693304196</v>
      </c>
    </row>
    <row r="113" spans="1:3" x14ac:dyDescent="0.25">
      <c r="A113" t="s">
        <v>59</v>
      </c>
      <c r="B113">
        <v>469120</v>
      </c>
      <c r="C113">
        <v>0.54674518201284505</v>
      </c>
    </row>
    <row r="114" spans="1:3" x14ac:dyDescent="0.25">
      <c r="A114" t="s">
        <v>59</v>
      </c>
      <c r="B114">
        <v>467104</v>
      </c>
      <c r="C114">
        <v>0.54564247311827696</v>
      </c>
    </row>
    <row r="115" spans="1:3" x14ac:dyDescent="0.25">
      <c r="A115" t="s">
        <v>59</v>
      </c>
      <c r="B115">
        <v>466105</v>
      </c>
      <c r="C115">
        <v>0.54483297413792797</v>
      </c>
    </row>
    <row r="116" spans="1:3" x14ac:dyDescent="0.25">
      <c r="A116" t="s">
        <v>59</v>
      </c>
      <c r="B116">
        <v>466097</v>
      </c>
      <c r="C116">
        <v>0.54617456896551397</v>
      </c>
    </row>
    <row r="117" spans="1:3" x14ac:dyDescent="0.25">
      <c r="A117" t="s">
        <v>59</v>
      </c>
      <c r="B117">
        <v>466096</v>
      </c>
      <c r="C117">
        <v>0.54640355603447999</v>
      </c>
    </row>
    <row r="118" spans="1:3" x14ac:dyDescent="0.25">
      <c r="A118" t="s">
        <v>59</v>
      </c>
      <c r="B118">
        <v>471135</v>
      </c>
      <c r="C118">
        <v>0.54480010660980505</v>
      </c>
    </row>
    <row r="119" spans="1:3" x14ac:dyDescent="0.25">
      <c r="A119" t="s">
        <v>59</v>
      </c>
      <c r="B119">
        <v>464086</v>
      </c>
      <c r="C119">
        <v>0.54624458874458603</v>
      </c>
    </row>
    <row r="120" spans="1:3" x14ac:dyDescent="0.25">
      <c r="A120" t="s">
        <v>59</v>
      </c>
      <c r="B120">
        <v>466104</v>
      </c>
      <c r="C120">
        <v>0.546142241379307</v>
      </c>
    </row>
    <row r="121" spans="1:3" x14ac:dyDescent="0.25">
      <c r="A121" t="s">
        <v>59</v>
      </c>
      <c r="B121">
        <v>467108</v>
      </c>
      <c r="C121">
        <v>0.54679301075268505</v>
      </c>
    </row>
    <row r="122" spans="1:3" x14ac:dyDescent="0.25">
      <c r="A122" t="s">
        <v>59</v>
      </c>
      <c r="B122">
        <v>467106</v>
      </c>
      <c r="C122">
        <v>0.54660752688171699</v>
      </c>
    </row>
    <row r="123" spans="1:3" x14ac:dyDescent="0.25">
      <c r="A123" t="s">
        <v>59</v>
      </c>
      <c r="B123">
        <v>470129</v>
      </c>
      <c r="C123">
        <v>0.54717681623931302</v>
      </c>
    </row>
    <row r="124" spans="1:3" x14ac:dyDescent="0.25">
      <c r="A124" t="s">
        <v>59</v>
      </c>
      <c r="B124">
        <v>467112</v>
      </c>
      <c r="C124">
        <v>0.54427688172042699</v>
      </c>
    </row>
    <row r="125" spans="1:3" x14ac:dyDescent="0.25">
      <c r="A125" t="s">
        <v>59</v>
      </c>
      <c r="B125">
        <v>467111</v>
      </c>
      <c r="C125">
        <v>0.54656451612902901</v>
      </c>
    </row>
    <row r="126" spans="1:3" x14ac:dyDescent="0.25">
      <c r="A126" t="s">
        <v>59</v>
      </c>
      <c r="B126">
        <v>469127</v>
      </c>
      <c r="C126">
        <v>0.54506423982869101</v>
      </c>
    </row>
    <row r="127" spans="1:3" x14ac:dyDescent="0.25">
      <c r="A127" t="s">
        <v>59</v>
      </c>
      <c r="B127">
        <v>466106</v>
      </c>
      <c r="C127">
        <v>0.54587823275861802</v>
      </c>
    </row>
    <row r="128" spans="1:3" x14ac:dyDescent="0.25">
      <c r="A128" t="s">
        <v>59</v>
      </c>
      <c r="B128">
        <v>475163</v>
      </c>
      <c r="C128">
        <v>0.54516384778012394</v>
      </c>
    </row>
    <row r="129" spans="1:3" x14ac:dyDescent="0.25">
      <c r="A129" t="s">
        <v>59</v>
      </c>
      <c r="B129">
        <v>483213</v>
      </c>
      <c r="C129">
        <v>0.54429313929313705</v>
      </c>
    </row>
    <row r="130" spans="1:3" x14ac:dyDescent="0.25">
      <c r="A130" t="s">
        <v>59</v>
      </c>
      <c r="B130">
        <v>468114</v>
      </c>
      <c r="C130">
        <v>0.54673015021458904</v>
      </c>
    </row>
    <row r="131" spans="1:3" x14ac:dyDescent="0.25">
      <c r="A131" t="s">
        <v>59</v>
      </c>
      <c r="B131">
        <v>468111</v>
      </c>
      <c r="C131">
        <v>0.54481491416308703</v>
      </c>
    </row>
    <row r="132" spans="1:3" x14ac:dyDescent="0.25">
      <c r="A132" t="s">
        <v>59</v>
      </c>
      <c r="B132">
        <v>465097</v>
      </c>
      <c r="C132">
        <v>0.54569654427645498</v>
      </c>
    </row>
    <row r="133" spans="1:3" x14ac:dyDescent="0.25">
      <c r="A133" t="s">
        <v>59</v>
      </c>
      <c r="B133">
        <v>464081</v>
      </c>
      <c r="C133">
        <v>0.543863636363634</v>
      </c>
    </row>
    <row r="134" spans="1:3" x14ac:dyDescent="0.25">
      <c r="A134" t="s">
        <v>59</v>
      </c>
      <c r="B134">
        <v>464092</v>
      </c>
      <c r="C134">
        <v>0.54571699134198903</v>
      </c>
    </row>
    <row r="135" spans="1:3" x14ac:dyDescent="0.25">
      <c r="A135" t="s">
        <v>59</v>
      </c>
      <c r="B135">
        <v>469116</v>
      </c>
      <c r="C135">
        <v>0.54480995717344505</v>
      </c>
    </row>
    <row r="136" spans="1:3" x14ac:dyDescent="0.25">
      <c r="A136" t="s">
        <v>59</v>
      </c>
      <c r="B136">
        <v>468115</v>
      </c>
      <c r="C136">
        <v>0.54373122317596301</v>
      </c>
    </row>
    <row r="137" spans="1:3" x14ac:dyDescent="0.25">
      <c r="A137" t="s">
        <v>59</v>
      </c>
      <c r="B137">
        <v>464089</v>
      </c>
      <c r="C137">
        <v>0.54313311688311405</v>
      </c>
    </row>
    <row r="138" spans="1:3" x14ac:dyDescent="0.25">
      <c r="A138" t="s">
        <v>59</v>
      </c>
      <c r="B138">
        <v>465087</v>
      </c>
      <c r="C138">
        <v>0.54339632829373397</v>
      </c>
    </row>
    <row r="139" spans="1:3" x14ac:dyDescent="0.25">
      <c r="A139" t="s">
        <v>59</v>
      </c>
      <c r="B139">
        <v>465103</v>
      </c>
      <c r="C139">
        <v>0.54604481641468405</v>
      </c>
    </row>
    <row r="140" spans="1:3" x14ac:dyDescent="0.25">
      <c r="A140" t="s">
        <v>59</v>
      </c>
      <c r="B140">
        <v>464087</v>
      </c>
      <c r="C140">
        <v>0.54488095238095002</v>
      </c>
    </row>
    <row r="141" spans="1:3" x14ac:dyDescent="0.25">
      <c r="A141" t="s">
        <v>59</v>
      </c>
      <c r="B141">
        <v>468120</v>
      </c>
      <c r="C141">
        <v>0.54405847639484795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zoomScale="80" zoomScaleNormal="80" workbookViewId="0">
      <selection activeCell="V1" sqref="V1"/>
    </sheetView>
  </sheetViews>
  <sheetFormatPr baseColWidth="10" defaultColWidth="9.140625" defaultRowHeight="15" x14ac:dyDescent="0.25"/>
  <cols>
    <col min="1" max="1" width="6.85546875" bestFit="1" customWidth="1"/>
    <col min="2" max="2" width="21.85546875" bestFit="1" customWidth="1"/>
    <col min="3" max="3" width="4" bestFit="1" customWidth="1"/>
    <col min="4" max="4" width="16.28515625" bestFit="1" customWidth="1"/>
    <col min="5" max="5" width="14.85546875" bestFit="1" customWidth="1"/>
    <col min="6" max="6" width="20.85546875" bestFit="1" customWidth="1"/>
    <col min="7" max="7" width="21.28515625" bestFit="1" customWidth="1"/>
    <col min="8" max="8" width="18.7109375" bestFit="1" customWidth="1"/>
    <col min="9" max="9" width="19.140625" bestFit="1" customWidth="1"/>
    <col min="10" max="10" width="14.85546875" bestFit="1" customWidth="1"/>
    <col min="11" max="11" width="15.42578125" bestFit="1" customWidth="1"/>
    <col min="12" max="12" width="14.7109375" bestFit="1" customWidth="1"/>
    <col min="13" max="13" width="10.140625" bestFit="1" customWidth="1"/>
    <col min="14" max="14" width="15.140625" bestFit="1" customWidth="1"/>
    <col min="15" max="15" width="15.5703125" bestFit="1" customWidth="1"/>
    <col min="16" max="16" width="14.7109375" bestFit="1" customWidth="1"/>
    <col min="17" max="17" width="13" bestFit="1" customWidth="1"/>
    <col min="18" max="18" width="18.42578125" bestFit="1" customWidth="1"/>
    <col min="19" max="19" width="19" bestFit="1" customWidth="1"/>
    <col min="20" max="20" width="20.5703125" bestFit="1" customWidth="1"/>
    <col min="21" max="21" width="21.140625" bestFit="1" customWidth="1"/>
    <col min="22" max="22" width="28" bestFit="1" customWidth="1"/>
    <col min="23" max="23" width="28.42578125" bestFit="1" customWidth="1"/>
    <col min="24" max="24" width="14.140625" bestFit="1" customWidth="1"/>
    <col min="25" max="25" width="14.7109375" bestFit="1" customWidth="1"/>
    <col min="26" max="26" width="21.5703125" bestFit="1" customWidth="1"/>
    <col min="27" max="27" width="22" bestFit="1" customWidth="1"/>
    <col min="28" max="28" width="16.285156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33</v>
      </c>
      <c r="B2" t="s">
        <v>32</v>
      </c>
      <c r="C2">
        <v>1</v>
      </c>
      <c r="D2">
        <v>109.50604199999999</v>
      </c>
      <c r="E2">
        <v>0.98499999999999999</v>
      </c>
      <c r="F2">
        <v>2</v>
      </c>
      <c r="G2">
        <v>1.7999999999999999E-2</v>
      </c>
      <c r="H2">
        <v>0</v>
      </c>
      <c r="I2">
        <v>0</v>
      </c>
      <c r="J2">
        <v>214</v>
      </c>
      <c r="K2">
        <v>2E-3</v>
      </c>
      <c r="L2">
        <v>153037203</v>
      </c>
      <c r="M2">
        <v>1.3979999999999999</v>
      </c>
      <c r="N2">
        <v>133254533</v>
      </c>
      <c r="O2">
        <v>0.87</v>
      </c>
      <c r="P2">
        <v>15326409</v>
      </c>
      <c r="Q2">
        <v>139.959</v>
      </c>
      <c r="R2">
        <v>906708</v>
      </c>
      <c r="S2">
        <v>5.92</v>
      </c>
      <c r="T2">
        <v>55717124</v>
      </c>
      <c r="U2">
        <v>508.80399999999997</v>
      </c>
      <c r="V2">
        <v>59772</v>
      </c>
      <c r="W2">
        <v>0.11</v>
      </c>
      <c r="X2">
        <v>591739</v>
      </c>
      <c r="Y2">
        <v>5.4039999999999999</v>
      </c>
      <c r="Z2">
        <v>19136</v>
      </c>
      <c r="AA2">
        <v>3.23</v>
      </c>
      <c r="AB2">
        <v>0.111117813</v>
      </c>
    </row>
    <row r="3" spans="1:28" x14ac:dyDescent="0.25">
      <c r="A3" t="s">
        <v>33</v>
      </c>
      <c r="B3" t="s">
        <v>32</v>
      </c>
      <c r="C3">
        <v>2</v>
      </c>
      <c r="D3">
        <v>113.863021</v>
      </c>
      <c r="E3">
        <v>0.90800000000000003</v>
      </c>
      <c r="F3">
        <v>6</v>
      </c>
      <c r="G3">
        <v>5.2999999999999999E-2</v>
      </c>
      <c r="H3">
        <v>0</v>
      </c>
      <c r="I3">
        <v>0</v>
      </c>
      <c r="J3">
        <v>211</v>
      </c>
      <c r="K3">
        <v>2E-3</v>
      </c>
      <c r="L3">
        <v>153812147</v>
      </c>
      <c r="M3">
        <v>1.351</v>
      </c>
      <c r="N3">
        <v>131806793</v>
      </c>
      <c r="O3">
        <v>0.86</v>
      </c>
      <c r="P3">
        <v>15230281</v>
      </c>
      <c r="Q3">
        <v>133.76</v>
      </c>
      <c r="R3">
        <v>869177</v>
      </c>
      <c r="S3">
        <v>5.71</v>
      </c>
      <c r="T3">
        <v>55379886</v>
      </c>
      <c r="U3">
        <v>486.37299999999999</v>
      </c>
      <c r="V3">
        <v>64485</v>
      </c>
      <c r="W3">
        <v>0.12</v>
      </c>
      <c r="X3">
        <v>594990</v>
      </c>
      <c r="Y3">
        <v>5.2249999999999996</v>
      </c>
      <c r="Z3">
        <v>19695</v>
      </c>
      <c r="AA3">
        <v>3.31</v>
      </c>
      <c r="AB3">
        <v>0.12538034300000001</v>
      </c>
    </row>
    <row r="4" spans="1:28" x14ac:dyDescent="0.25">
      <c r="A4" t="s">
        <v>33</v>
      </c>
      <c r="B4" t="s">
        <v>32</v>
      </c>
      <c r="C4">
        <v>3</v>
      </c>
      <c r="D4">
        <v>113.968698</v>
      </c>
      <c r="E4">
        <v>0.92700000000000005</v>
      </c>
      <c r="F4">
        <v>5</v>
      </c>
      <c r="G4">
        <v>4.3999999999999997E-2</v>
      </c>
      <c r="H4">
        <v>0</v>
      </c>
      <c r="I4">
        <v>0</v>
      </c>
      <c r="J4">
        <v>214</v>
      </c>
      <c r="K4">
        <v>2E-3</v>
      </c>
      <c r="L4">
        <v>154136003</v>
      </c>
      <c r="M4">
        <v>1.3520000000000001</v>
      </c>
      <c r="N4">
        <v>132604501</v>
      </c>
      <c r="O4">
        <v>0.86</v>
      </c>
      <c r="P4">
        <v>15054700</v>
      </c>
      <c r="Q4">
        <v>132.095</v>
      </c>
      <c r="R4">
        <v>877454</v>
      </c>
      <c r="S4">
        <v>5.83</v>
      </c>
      <c r="T4">
        <v>55362552</v>
      </c>
      <c r="U4">
        <v>485.77</v>
      </c>
      <c r="V4">
        <v>68105</v>
      </c>
      <c r="W4">
        <v>0.12</v>
      </c>
      <c r="X4">
        <v>610535</v>
      </c>
      <c r="Y4">
        <v>5.3570000000000002</v>
      </c>
      <c r="Z4">
        <v>34166</v>
      </c>
      <c r="AA4">
        <v>5.6</v>
      </c>
      <c r="AB4">
        <v>0.123002294</v>
      </c>
    </row>
    <row r="5" spans="1:28" x14ac:dyDescent="0.25">
      <c r="A5" t="s">
        <v>33</v>
      </c>
      <c r="B5" t="s">
        <v>32</v>
      </c>
      <c r="C5">
        <v>4</v>
      </c>
      <c r="D5">
        <v>113.864479</v>
      </c>
      <c r="E5">
        <v>0.92900000000000005</v>
      </c>
      <c r="F5">
        <v>6</v>
      </c>
      <c r="G5">
        <v>5.2999999999999999E-2</v>
      </c>
      <c r="H5">
        <v>0</v>
      </c>
      <c r="I5">
        <v>0</v>
      </c>
      <c r="J5">
        <v>214</v>
      </c>
      <c r="K5">
        <v>2E-3</v>
      </c>
      <c r="L5">
        <v>154202692</v>
      </c>
      <c r="M5">
        <v>1.3540000000000001</v>
      </c>
      <c r="N5">
        <v>132487839</v>
      </c>
      <c r="O5">
        <v>0.86</v>
      </c>
      <c r="P5">
        <v>15059163</v>
      </c>
      <c r="Q5">
        <v>132.255</v>
      </c>
      <c r="R5">
        <v>874627</v>
      </c>
      <c r="S5">
        <v>5.81</v>
      </c>
      <c r="T5">
        <v>55362511</v>
      </c>
      <c r="U5">
        <v>486.214</v>
      </c>
      <c r="V5">
        <v>64261</v>
      </c>
      <c r="W5">
        <v>0.12</v>
      </c>
      <c r="X5">
        <v>600311</v>
      </c>
      <c r="Y5">
        <v>5.2720000000000002</v>
      </c>
      <c r="Z5">
        <v>32053</v>
      </c>
      <c r="AA5">
        <v>5.34</v>
      </c>
      <c r="AB5">
        <v>0.122599898</v>
      </c>
    </row>
    <row r="6" spans="1:28" x14ac:dyDescent="0.25">
      <c r="A6" t="s">
        <v>33</v>
      </c>
      <c r="B6" t="s">
        <v>32</v>
      </c>
      <c r="C6">
        <v>5</v>
      </c>
      <c r="D6">
        <v>109.816771</v>
      </c>
      <c r="E6">
        <v>0.92800000000000005</v>
      </c>
      <c r="F6">
        <v>4</v>
      </c>
      <c r="G6">
        <v>3.5999999999999997E-2</v>
      </c>
      <c r="H6">
        <v>0</v>
      </c>
      <c r="I6">
        <v>0</v>
      </c>
      <c r="J6">
        <v>211</v>
      </c>
      <c r="K6">
        <v>2E-3</v>
      </c>
      <c r="L6">
        <v>153440502</v>
      </c>
      <c r="M6">
        <v>1.397</v>
      </c>
      <c r="N6">
        <v>133814393</v>
      </c>
      <c r="O6">
        <v>0.87</v>
      </c>
      <c r="P6">
        <v>15235963</v>
      </c>
      <c r="Q6">
        <v>138.74</v>
      </c>
      <c r="R6">
        <v>914927</v>
      </c>
      <c r="S6">
        <v>6.01</v>
      </c>
      <c r="T6">
        <v>55688571</v>
      </c>
      <c r="U6">
        <v>507.10399999999998</v>
      </c>
      <c r="V6">
        <v>60317</v>
      </c>
      <c r="W6">
        <v>0.11</v>
      </c>
      <c r="X6">
        <v>587192</v>
      </c>
      <c r="Y6">
        <v>5.3470000000000004</v>
      </c>
      <c r="Z6">
        <v>19994</v>
      </c>
      <c r="AA6">
        <v>3.41</v>
      </c>
      <c r="AB6">
        <v>0.11828259100000001</v>
      </c>
    </row>
    <row r="7" spans="1:28" x14ac:dyDescent="0.25">
      <c r="A7" t="s">
        <v>33</v>
      </c>
      <c r="B7" t="s">
        <v>32</v>
      </c>
      <c r="C7">
        <v>6</v>
      </c>
      <c r="D7">
        <v>109.644114</v>
      </c>
      <c r="E7">
        <v>0.95399999999999996</v>
      </c>
      <c r="F7">
        <v>4</v>
      </c>
      <c r="G7">
        <v>3.5999999999999997E-2</v>
      </c>
      <c r="H7">
        <v>0</v>
      </c>
      <c r="I7">
        <v>0</v>
      </c>
      <c r="J7">
        <v>213</v>
      </c>
      <c r="K7">
        <v>2E-3</v>
      </c>
      <c r="L7">
        <v>153203737</v>
      </c>
      <c r="M7">
        <v>1.397</v>
      </c>
      <c r="N7">
        <v>132859268</v>
      </c>
      <c r="O7">
        <v>0.87</v>
      </c>
      <c r="P7">
        <v>15347659</v>
      </c>
      <c r="Q7">
        <v>139.977</v>
      </c>
      <c r="R7">
        <v>885055</v>
      </c>
      <c r="S7">
        <v>5.77</v>
      </c>
      <c r="T7">
        <v>55653206</v>
      </c>
      <c r="U7">
        <v>507.58</v>
      </c>
      <c r="V7">
        <v>65866</v>
      </c>
      <c r="W7">
        <v>0.12</v>
      </c>
      <c r="X7">
        <v>603194</v>
      </c>
      <c r="Y7">
        <v>5.5010000000000003</v>
      </c>
      <c r="Z7">
        <v>19415</v>
      </c>
      <c r="AA7">
        <v>3.22</v>
      </c>
      <c r="AB7">
        <v>0.114964688</v>
      </c>
    </row>
    <row r="8" spans="1:28" x14ac:dyDescent="0.25">
      <c r="A8" t="s">
        <v>33</v>
      </c>
      <c r="B8" t="s">
        <v>32</v>
      </c>
      <c r="C8">
        <v>7</v>
      </c>
      <c r="D8">
        <v>109.69047</v>
      </c>
      <c r="E8">
        <v>0.94099999999999995</v>
      </c>
      <c r="F8">
        <v>4</v>
      </c>
      <c r="G8">
        <v>3.5999999999999997E-2</v>
      </c>
      <c r="H8">
        <v>0</v>
      </c>
      <c r="I8">
        <v>0</v>
      </c>
      <c r="J8">
        <v>214</v>
      </c>
      <c r="K8">
        <v>2E-3</v>
      </c>
      <c r="L8">
        <v>153250377</v>
      </c>
      <c r="M8">
        <v>1.397</v>
      </c>
      <c r="N8">
        <v>134005528</v>
      </c>
      <c r="O8">
        <v>0.87</v>
      </c>
      <c r="P8">
        <v>15227797</v>
      </c>
      <c r="Q8">
        <v>138.82499999999999</v>
      </c>
      <c r="R8">
        <v>875250</v>
      </c>
      <c r="S8">
        <v>5.75</v>
      </c>
      <c r="T8">
        <v>55714259</v>
      </c>
      <c r="U8">
        <v>507.923</v>
      </c>
      <c r="V8">
        <v>65296</v>
      </c>
      <c r="W8">
        <v>0.12</v>
      </c>
      <c r="X8">
        <v>604100</v>
      </c>
      <c r="Y8">
        <v>5.5069999999999997</v>
      </c>
      <c r="Z8">
        <v>20092</v>
      </c>
      <c r="AA8">
        <v>3.33</v>
      </c>
      <c r="AB8">
        <v>0.116609347</v>
      </c>
    </row>
    <row r="9" spans="1:28" x14ac:dyDescent="0.25">
      <c r="A9" t="s">
        <v>33</v>
      </c>
      <c r="B9" t="s">
        <v>32</v>
      </c>
      <c r="C9">
        <v>8</v>
      </c>
      <c r="D9">
        <v>109.62286400000001</v>
      </c>
      <c r="E9">
        <v>0.95199999999999996</v>
      </c>
      <c r="F9">
        <v>4</v>
      </c>
      <c r="G9">
        <v>3.5999999999999997E-2</v>
      </c>
      <c r="H9">
        <v>0</v>
      </c>
      <c r="I9">
        <v>0</v>
      </c>
      <c r="J9">
        <v>212</v>
      </c>
      <c r="K9">
        <v>2E-3</v>
      </c>
      <c r="L9">
        <v>153165586</v>
      </c>
      <c r="M9">
        <v>1.397</v>
      </c>
      <c r="N9">
        <v>132761660</v>
      </c>
      <c r="O9">
        <v>0.87</v>
      </c>
      <c r="P9">
        <v>15346797</v>
      </c>
      <c r="Q9">
        <v>139.99600000000001</v>
      </c>
      <c r="R9">
        <v>885467</v>
      </c>
      <c r="S9">
        <v>5.77</v>
      </c>
      <c r="T9">
        <v>55641947</v>
      </c>
      <c r="U9">
        <v>507.57600000000002</v>
      </c>
      <c r="V9">
        <v>70324</v>
      </c>
      <c r="W9">
        <v>0.13</v>
      </c>
      <c r="X9">
        <v>610385</v>
      </c>
      <c r="Y9">
        <v>5.5679999999999996</v>
      </c>
      <c r="Z9">
        <v>18876</v>
      </c>
      <c r="AA9">
        <v>3.09</v>
      </c>
      <c r="AB9">
        <v>0.115150381</v>
      </c>
    </row>
    <row r="10" spans="1:28" x14ac:dyDescent="0.25">
      <c r="A10" t="s">
        <v>33</v>
      </c>
      <c r="B10" t="s">
        <v>32</v>
      </c>
      <c r="C10">
        <v>9</v>
      </c>
      <c r="D10">
        <v>109.64911499999999</v>
      </c>
      <c r="E10">
        <v>0.94699999999999995</v>
      </c>
      <c r="F10">
        <v>4</v>
      </c>
      <c r="G10">
        <v>3.5999999999999997E-2</v>
      </c>
      <c r="H10">
        <v>0</v>
      </c>
      <c r="I10">
        <v>0</v>
      </c>
      <c r="J10">
        <v>213</v>
      </c>
      <c r="K10">
        <v>2E-3</v>
      </c>
      <c r="L10">
        <v>153201020</v>
      </c>
      <c r="M10">
        <v>1.397</v>
      </c>
      <c r="N10">
        <v>134052438</v>
      </c>
      <c r="O10">
        <v>0.88</v>
      </c>
      <c r="P10">
        <v>15210797</v>
      </c>
      <c r="Q10">
        <v>138.72200000000001</v>
      </c>
      <c r="R10">
        <v>884639</v>
      </c>
      <c r="S10">
        <v>5.82</v>
      </c>
      <c r="T10">
        <v>55731589</v>
      </c>
      <c r="U10">
        <v>508.27199999999999</v>
      </c>
      <c r="V10">
        <v>64658</v>
      </c>
      <c r="W10">
        <v>0.12</v>
      </c>
      <c r="X10">
        <v>592859</v>
      </c>
      <c r="Y10">
        <v>5.407</v>
      </c>
      <c r="Z10">
        <v>20474</v>
      </c>
      <c r="AA10">
        <v>3.45</v>
      </c>
      <c r="AB10">
        <v>0.115845409</v>
      </c>
    </row>
    <row r="11" spans="1:28" x14ac:dyDescent="0.25">
      <c r="A11" t="s">
        <v>33</v>
      </c>
      <c r="B11" t="s">
        <v>32</v>
      </c>
      <c r="C11">
        <v>10</v>
      </c>
      <c r="D11">
        <v>109.93468799999999</v>
      </c>
      <c r="E11">
        <v>0.93300000000000005</v>
      </c>
      <c r="F11">
        <v>4</v>
      </c>
      <c r="G11">
        <v>3.5999999999999997E-2</v>
      </c>
      <c r="H11">
        <v>0</v>
      </c>
      <c r="I11">
        <v>0</v>
      </c>
      <c r="J11">
        <v>211</v>
      </c>
      <c r="K11">
        <v>2E-3</v>
      </c>
      <c r="L11">
        <v>153599993</v>
      </c>
      <c r="M11">
        <v>1.397</v>
      </c>
      <c r="N11">
        <v>133966902</v>
      </c>
      <c r="O11">
        <v>0.87</v>
      </c>
      <c r="P11">
        <v>15229409</v>
      </c>
      <c r="Q11">
        <v>138.53100000000001</v>
      </c>
      <c r="R11">
        <v>891536</v>
      </c>
      <c r="S11">
        <v>5.85</v>
      </c>
      <c r="T11">
        <v>55738596</v>
      </c>
      <c r="U11">
        <v>507.01600000000002</v>
      </c>
      <c r="V11">
        <v>65917</v>
      </c>
      <c r="W11">
        <v>0.12</v>
      </c>
      <c r="X11">
        <v>601071</v>
      </c>
      <c r="Y11">
        <v>5.468</v>
      </c>
      <c r="Z11">
        <v>20657</v>
      </c>
      <c r="AA11">
        <v>3.44</v>
      </c>
      <c r="AB11">
        <v>0.11782047900000001</v>
      </c>
    </row>
    <row r="12" spans="1:28" x14ac:dyDescent="0.25">
      <c r="A12" t="s">
        <v>28</v>
      </c>
      <c r="B12" t="s">
        <v>29</v>
      </c>
      <c r="C12">
        <v>1</v>
      </c>
      <c r="D12">
        <v>1761.838342</v>
      </c>
      <c r="E12">
        <v>0.70799999999999996</v>
      </c>
      <c r="F12">
        <v>558</v>
      </c>
      <c r="G12">
        <v>0.317</v>
      </c>
      <c r="H12">
        <v>0</v>
      </c>
      <c r="I12">
        <v>0</v>
      </c>
      <c r="J12">
        <v>6074</v>
      </c>
      <c r="K12">
        <v>3.0000000000000001E-3</v>
      </c>
      <c r="L12">
        <v>2364316263</v>
      </c>
      <c r="M12">
        <v>1.3420000000000001</v>
      </c>
      <c r="N12">
        <v>1176693554</v>
      </c>
      <c r="O12">
        <v>0.5</v>
      </c>
      <c r="P12">
        <v>133919481</v>
      </c>
      <c r="Q12">
        <v>76.010999999999996</v>
      </c>
      <c r="R12">
        <v>37854844</v>
      </c>
      <c r="S12">
        <v>28.27</v>
      </c>
      <c r="T12">
        <v>586521958</v>
      </c>
      <c r="U12">
        <v>332.90300000000002</v>
      </c>
      <c r="V12">
        <v>11821602</v>
      </c>
      <c r="W12">
        <v>2.02</v>
      </c>
      <c r="X12">
        <v>46882957</v>
      </c>
      <c r="Y12">
        <v>26.61</v>
      </c>
      <c r="Z12">
        <v>3909936</v>
      </c>
      <c r="AA12">
        <v>8.34</v>
      </c>
      <c r="AB12">
        <v>2.4897998920000002</v>
      </c>
    </row>
    <row r="13" spans="1:28" x14ac:dyDescent="0.25">
      <c r="A13" t="s">
        <v>28</v>
      </c>
      <c r="B13" t="s">
        <v>29</v>
      </c>
      <c r="C13">
        <v>2</v>
      </c>
      <c r="D13">
        <v>1612.6096889999999</v>
      </c>
      <c r="E13">
        <v>0.98799999999999999</v>
      </c>
      <c r="F13">
        <v>270</v>
      </c>
      <c r="G13">
        <v>0.16700000000000001</v>
      </c>
      <c r="H13">
        <v>0</v>
      </c>
      <c r="I13">
        <v>0</v>
      </c>
      <c r="J13">
        <v>6002</v>
      </c>
      <c r="K13">
        <v>4.0000000000000001E-3</v>
      </c>
      <c r="L13">
        <v>2249213439</v>
      </c>
      <c r="M13">
        <v>1.395</v>
      </c>
      <c r="N13">
        <v>1137742455</v>
      </c>
      <c r="O13">
        <v>0.51</v>
      </c>
      <c r="P13">
        <v>129446520</v>
      </c>
      <c r="Q13">
        <v>80.271000000000001</v>
      </c>
      <c r="R13">
        <v>35423901</v>
      </c>
      <c r="S13">
        <v>27.37</v>
      </c>
      <c r="T13">
        <v>558342815</v>
      </c>
      <c r="U13">
        <v>346.23599999999999</v>
      </c>
      <c r="V13">
        <v>11458889</v>
      </c>
      <c r="W13">
        <v>2.0499999999999998</v>
      </c>
      <c r="X13">
        <v>44715729</v>
      </c>
      <c r="Y13">
        <v>27.728999999999999</v>
      </c>
      <c r="Z13">
        <v>3512758</v>
      </c>
      <c r="AA13">
        <v>7.86</v>
      </c>
      <c r="AB13">
        <v>1.6318263799999999</v>
      </c>
    </row>
    <row r="14" spans="1:28" x14ac:dyDescent="0.25">
      <c r="A14" t="s">
        <v>28</v>
      </c>
      <c r="B14" t="s">
        <v>29</v>
      </c>
      <c r="C14">
        <v>3</v>
      </c>
      <c r="D14">
        <v>1623.391361</v>
      </c>
      <c r="E14">
        <v>0.98699999999999999</v>
      </c>
      <c r="F14">
        <v>273</v>
      </c>
      <c r="G14">
        <v>0.16800000000000001</v>
      </c>
      <c r="H14">
        <v>0</v>
      </c>
      <c r="I14">
        <v>0</v>
      </c>
      <c r="J14">
        <v>5986</v>
      </c>
      <c r="K14">
        <v>4.0000000000000001E-3</v>
      </c>
      <c r="L14">
        <v>2264405126</v>
      </c>
      <c r="M14">
        <v>1.395</v>
      </c>
      <c r="N14">
        <v>1143716225</v>
      </c>
      <c r="O14">
        <v>0.51</v>
      </c>
      <c r="P14">
        <v>129084593</v>
      </c>
      <c r="Q14">
        <v>79.515000000000001</v>
      </c>
      <c r="R14">
        <v>36342470</v>
      </c>
      <c r="S14">
        <v>28.15</v>
      </c>
      <c r="T14">
        <v>563118040</v>
      </c>
      <c r="U14">
        <v>346.87799999999999</v>
      </c>
      <c r="V14">
        <v>11622328</v>
      </c>
      <c r="W14">
        <v>2.06</v>
      </c>
      <c r="X14">
        <v>45000727</v>
      </c>
      <c r="Y14">
        <v>27.72</v>
      </c>
      <c r="Z14">
        <v>3497685</v>
      </c>
      <c r="AA14">
        <v>7.77</v>
      </c>
      <c r="AB14">
        <v>1.6445336829999999</v>
      </c>
    </row>
    <row r="15" spans="1:28" x14ac:dyDescent="0.25">
      <c r="A15" t="s">
        <v>28</v>
      </c>
      <c r="B15" t="s">
        <v>29</v>
      </c>
      <c r="C15">
        <v>4</v>
      </c>
      <c r="D15">
        <v>1670.482086</v>
      </c>
      <c r="E15">
        <v>0.99299999999999999</v>
      </c>
      <c r="F15">
        <v>284</v>
      </c>
      <c r="G15">
        <v>0.17</v>
      </c>
      <c r="H15">
        <v>0</v>
      </c>
      <c r="I15">
        <v>0</v>
      </c>
      <c r="J15">
        <v>5963</v>
      </c>
      <c r="K15">
        <v>4.0000000000000001E-3</v>
      </c>
      <c r="L15">
        <v>2325194755</v>
      </c>
      <c r="M15">
        <v>1.3919999999999999</v>
      </c>
      <c r="N15">
        <v>1165033338</v>
      </c>
      <c r="O15">
        <v>0.5</v>
      </c>
      <c r="P15">
        <v>133693515</v>
      </c>
      <c r="Q15">
        <v>80.033000000000001</v>
      </c>
      <c r="R15">
        <v>37729842</v>
      </c>
      <c r="S15">
        <v>28.22</v>
      </c>
      <c r="T15">
        <v>574857437</v>
      </c>
      <c r="U15">
        <v>344.12700000000001</v>
      </c>
      <c r="V15">
        <v>11272222</v>
      </c>
      <c r="W15">
        <v>1.96</v>
      </c>
      <c r="X15">
        <v>46089969</v>
      </c>
      <c r="Y15">
        <v>27.591000000000001</v>
      </c>
      <c r="Z15">
        <v>3234250</v>
      </c>
      <c r="AA15">
        <v>7.02</v>
      </c>
      <c r="AB15">
        <v>1.6825400260000001</v>
      </c>
    </row>
    <row r="16" spans="1:28" x14ac:dyDescent="0.25">
      <c r="A16" t="s">
        <v>28</v>
      </c>
      <c r="B16" t="s">
        <v>29</v>
      </c>
      <c r="C16">
        <v>5</v>
      </c>
      <c r="D16">
        <v>1683.790209</v>
      </c>
      <c r="E16">
        <v>0.98399999999999999</v>
      </c>
      <c r="F16">
        <v>267</v>
      </c>
      <c r="G16">
        <v>0.159</v>
      </c>
      <c r="H16">
        <v>0</v>
      </c>
      <c r="I16">
        <v>0</v>
      </c>
      <c r="J16">
        <v>5994</v>
      </c>
      <c r="K16">
        <v>4.0000000000000001E-3</v>
      </c>
      <c r="L16">
        <v>2348665785</v>
      </c>
      <c r="M16">
        <v>1.395</v>
      </c>
      <c r="N16">
        <v>1186807572</v>
      </c>
      <c r="O16">
        <v>0.51</v>
      </c>
      <c r="P16">
        <v>134026842</v>
      </c>
      <c r="Q16">
        <v>79.597999999999999</v>
      </c>
      <c r="R16">
        <v>37782117</v>
      </c>
      <c r="S16">
        <v>28.19</v>
      </c>
      <c r="T16">
        <v>581003671</v>
      </c>
      <c r="U16">
        <v>345.05700000000002</v>
      </c>
      <c r="V16">
        <v>11966195</v>
      </c>
      <c r="W16">
        <v>2.06</v>
      </c>
      <c r="X16">
        <v>45981401</v>
      </c>
      <c r="Y16">
        <v>27.308</v>
      </c>
      <c r="Z16">
        <v>3449306</v>
      </c>
      <c r="AA16">
        <v>7.5</v>
      </c>
      <c r="AB16">
        <v>1.7110027590000001</v>
      </c>
    </row>
    <row r="17" spans="1:28" x14ac:dyDescent="0.25">
      <c r="A17" t="s">
        <v>28</v>
      </c>
      <c r="B17" t="s">
        <v>29</v>
      </c>
      <c r="C17">
        <v>6</v>
      </c>
      <c r="D17">
        <v>1609.8374020000001</v>
      </c>
      <c r="E17">
        <v>0.98699999999999999</v>
      </c>
      <c r="F17">
        <v>269</v>
      </c>
      <c r="G17">
        <v>0.16700000000000001</v>
      </c>
      <c r="H17">
        <v>0</v>
      </c>
      <c r="I17">
        <v>0</v>
      </c>
      <c r="J17">
        <v>6003</v>
      </c>
      <c r="K17">
        <v>4.0000000000000001E-3</v>
      </c>
      <c r="L17">
        <v>2245446856</v>
      </c>
      <c r="M17">
        <v>1.395</v>
      </c>
      <c r="N17">
        <v>1138159495</v>
      </c>
      <c r="O17">
        <v>0.51</v>
      </c>
      <c r="P17">
        <v>129256191</v>
      </c>
      <c r="Q17">
        <v>80.290999999999997</v>
      </c>
      <c r="R17">
        <v>35654877</v>
      </c>
      <c r="S17">
        <v>27.58</v>
      </c>
      <c r="T17">
        <v>557136148</v>
      </c>
      <c r="U17">
        <v>346.08199999999999</v>
      </c>
      <c r="V17">
        <v>11278023</v>
      </c>
      <c r="W17">
        <v>2.02</v>
      </c>
      <c r="X17">
        <v>45307282</v>
      </c>
      <c r="Y17">
        <v>28.143999999999998</v>
      </c>
      <c r="Z17">
        <v>3276517</v>
      </c>
      <c r="AA17">
        <v>7.23</v>
      </c>
      <c r="AB17">
        <v>1.6302223010000001</v>
      </c>
    </row>
    <row r="18" spans="1:28" x14ac:dyDescent="0.25">
      <c r="A18" t="s">
        <v>28</v>
      </c>
      <c r="B18" t="s">
        <v>29</v>
      </c>
      <c r="C18">
        <v>7</v>
      </c>
      <c r="D18">
        <v>1619.5220870000001</v>
      </c>
      <c r="E18">
        <v>0.98699999999999999</v>
      </c>
      <c r="F18">
        <v>260</v>
      </c>
      <c r="G18">
        <v>0.161</v>
      </c>
      <c r="H18">
        <v>0</v>
      </c>
      <c r="I18">
        <v>0</v>
      </c>
      <c r="J18">
        <v>6003</v>
      </c>
      <c r="K18">
        <v>4.0000000000000001E-3</v>
      </c>
      <c r="L18">
        <v>2259054692</v>
      </c>
      <c r="M18">
        <v>1.395</v>
      </c>
      <c r="N18">
        <v>1146896381</v>
      </c>
      <c r="O18">
        <v>0.51</v>
      </c>
      <c r="P18">
        <v>128985036</v>
      </c>
      <c r="Q18">
        <v>79.644000000000005</v>
      </c>
      <c r="R18">
        <v>34961336</v>
      </c>
      <c r="S18">
        <v>27.1</v>
      </c>
      <c r="T18">
        <v>560538226</v>
      </c>
      <c r="U18">
        <v>346.113</v>
      </c>
      <c r="V18">
        <v>11898992</v>
      </c>
      <c r="W18">
        <v>2.12</v>
      </c>
      <c r="X18">
        <v>45094804</v>
      </c>
      <c r="Y18">
        <v>27.844999999999999</v>
      </c>
      <c r="Z18">
        <v>3521807</v>
      </c>
      <c r="AA18">
        <v>7.81</v>
      </c>
      <c r="AB18">
        <v>1.6415970529999999</v>
      </c>
    </row>
    <row r="19" spans="1:28" x14ac:dyDescent="0.25">
      <c r="A19" t="s">
        <v>28</v>
      </c>
      <c r="B19" t="s">
        <v>29</v>
      </c>
      <c r="C19">
        <v>8</v>
      </c>
      <c r="D19">
        <v>1643.07709</v>
      </c>
      <c r="E19">
        <v>0.98699999999999999</v>
      </c>
      <c r="F19">
        <v>285</v>
      </c>
      <c r="G19">
        <v>0.17299999999999999</v>
      </c>
      <c r="H19">
        <v>0</v>
      </c>
      <c r="I19">
        <v>0</v>
      </c>
      <c r="J19">
        <v>5984</v>
      </c>
      <c r="K19">
        <v>4.0000000000000001E-3</v>
      </c>
      <c r="L19">
        <v>2286818909</v>
      </c>
      <c r="M19">
        <v>1.3919999999999999</v>
      </c>
      <c r="N19">
        <v>1154130467</v>
      </c>
      <c r="O19">
        <v>0.5</v>
      </c>
      <c r="P19">
        <v>131290558</v>
      </c>
      <c r="Q19">
        <v>79.905000000000001</v>
      </c>
      <c r="R19">
        <v>36318892</v>
      </c>
      <c r="S19">
        <v>27.66</v>
      </c>
      <c r="T19">
        <v>563288213</v>
      </c>
      <c r="U19">
        <v>342.82499999999999</v>
      </c>
      <c r="V19">
        <v>11341562</v>
      </c>
      <c r="W19">
        <v>2.0099999999999998</v>
      </c>
      <c r="X19">
        <v>45547544</v>
      </c>
      <c r="Y19">
        <v>27.721</v>
      </c>
      <c r="Z19">
        <v>3474118</v>
      </c>
      <c r="AA19">
        <v>7.63</v>
      </c>
      <c r="AB19">
        <v>1.6648266949999999</v>
      </c>
    </row>
    <row r="20" spans="1:28" x14ac:dyDescent="0.25">
      <c r="A20" t="s">
        <v>28</v>
      </c>
      <c r="B20" t="s">
        <v>29</v>
      </c>
      <c r="C20">
        <v>9</v>
      </c>
      <c r="D20">
        <v>1685.947866</v>
      </c>
      <c r="E20">
        <v>0.98699999999999999</v>
      </c>
      <c r="F20">
        <v>295</v>
      </c>
      <c r="G20">
        <v>0.17499999999999999</v>
      </c>
      <c r="H20">
        <v>0</v>
      </c>
      <c r="I20">
        <v>0</v>
      </c>
      <c r="J20">
        <v>6019</v>
      </c>
      <c r="K20">
        <v>4.0000000000000001E-3</v>
      </c>
      <c r="L20">
        <v>2346640078</v>
      </c>
      <c r="M20">
        <v>1.3919999999999999</v>
      </c>
      <c r="N20">
        <v>1190617563</v>
      </c>
      <c r="O20">
        <v>0.51</v>
      </c>
      <c r="P20">
        <v>134911788</v>
      </c>
      <c r="Q20">
        <v>80.021000000000001</v>
      </c>
      <c r="R20">
        <v>36867428</v>
      </c>
      <c r="S20">
        <v>27.33</v>
      </c>
      <c r="T20">
        <v>582378979</v>
      </c>
      <c r="U20">
        <v>345.43099999999998</v>
      </c>
      <c r="V20">
        <v>12111366</v>
      </c>
      <c r="W20">
        <v>2.08</v>
      </c>
      <c r="X20">
        <v>47419574</v>
      </c>
      <c r="Y20">
        <v>28.126000000000001</v>
      </c>
      <c r="Z20">
        <v>3590263</v>
      </c>
      <c r="AA20">
        <v>7.57</v>
      </c>
      <c r="AB20">
        <v>1.708388069</v>
      </c>
    </row>
    <row r="21" spans="1:28" x14ac:dyDescent="0.25">
      <c r="A21" t="s">
        <v>28</v>
      </c>
      <c r="B21" t="s">
        <v>29</v>
      </c>
      <c r="C21">
        <v>10</v>
      </c>
      <c r="D21">
        <v>1691.5599549999999</v>
      </c>
      <c r="E21">
        <v>0.98599999999999999</v>
      </c>
      <c r="F21">
        <v>295</v>
      </c>
      <c r="G21">
        <v>0.17399999999999999</v>
      </c>
      <c r="H21">
        <v>0</v>
      </c>
      <c r="I21">
        <v>0</v>
      </c>
      <c r="J21">
        <v>6094</v>
      </c>
      <c r="K21">
        <v>4.0000000000000001E-3</v>
      </c>
      <c r="L21">
        <v>2352018578</v>
      </c>
      <c r="M21">
        <v>1.39</v>
      </c>
      <c r="N21">
        <v>1197137047</v>
      </c>
      <c r="O21">
        <v>0.51</v>
      </c>
      <c r="P21">
        <v>136305270</v>
      </c>
      <c r="Q21">
        <v>80.58</v>
      </c>
      <c r="R21">
        <v>35726573</v>
      </c>
      <c r="S21">
        <v>26.21</v>
      </c>
      <c r="T21">
        <v>581698828</v>
      </c>
      <c r="U21">
        <v>343.88299999999998</v>
      </c>
      <c r="V21">
        <v>11806009</v>
      </c>
      <c r="W21">
        <v>2.0299999999999998</v>
      </c>
      <c r="X21">
        <v>47114656</v>
      </c>
      <c r="Y21">
        <v>27.853000000000002</v>
      </c>
      <c r="Z21">
        <v>3578692</v>
      </c>
      <c r="AA21">
        <v>7.6</v>
      </c>
      <c r="AB21">
        <v>1.7148675579999999</v>
      </c>
    </row>
    <row r="22" spans="1:28" x14ac:dyDescent="0.25">
      <c r="A22" t="s">
        <v>34</v>
      </c>
      <c r="B22" t="s">
        <v>32</v>
      </c>
      <c r="C22">
        <v>1</v>
      </c>
      <c r="D22">
        <v>755.42896499999995</v>
      </c>
      <c r="E22">
        <v>0.36799999999999999</v>
      </c>
      <c r="F22">
        <v>537</v>
      </c>
      <c r="G22">
        <v>0.71099999999999997</v>
      </c>
      <c r="H22">
        <v>0</v>
      </c>
      <c r="I22">
        <v>0</v>
      </c>
      <c r="J22">
        <v>5125</v>
      </c>
      <c r="K22">
        <v>7.0000000000000001E-3</v>
      </c>
      <c r="L22">
        <v>948849382</v>
      </c>
      <c r="M22">
        <v>1.256</v>
      </c>
      <c r="N22">
        <v>602111600</v>
      </c>
      <c r="O22">
        <v>0.63</v>
      </c>
      <c r="P22">
        <v>69579803</v>
      </c>
      <c r="Q22">
        <v>92.105999999999995</v>
      </c>
      <c r="R22">
        <v>6309466</v>
      </c>
      <c r="S22">
        <v>9.07</v>
      </c>
      <c r="T22">
        <v>259592380</v>
      </c>
      <c r="U22">
        <v>343.63600000000002</v>
      </c>
      <c r="V22">
        <v>1902343</v>
      </c>
      <c r="W22">
        <v>0.73</v>
      </c>
      <c r="X22">
        <v>14610447</v>
      </c>
      <c r="Y22">
        <v>19.341000000000001</v>
      </c>
      <c r="Z22">
        <v>1768887</v>
      </c>
      <c r="AA22">
        <v>12.11</v>
      </c>
      <c r="AB22">
        <v>2.0535752660000002</v>
      </c>
    </row>
    <row r="23" spans="1:28" x14ac:dyDescent="0.25">
      <c r="A23" t="s">
        <v>34</v>
      </c>
      <c r="B23" t="s">
        <v>32</v>
      </c>
      <c r="C23">
        <v>2</v>
      </c>
      <c r="D23">
        <v>659.59552299999996</v>
      </c>
      <c r="E23">
        <v>0.995</v>
      </c>
      <c r="F23">
        <v>231</v>
      </c>
      <c r="G23">
        <v>0.35</v>
      </c>
      <c r="H23">
        <v>0</v>
      </c>
      <c r="I23">
        <v>0</v>
      </c>
      <c r="J23">
        <v>4916</v>
      </c>
      <c r="K23">
        <v>7.0000000000000001E-3</v>
      </c>
      <c r="L23">
        <v>897367906</v>
      </c>
      <c r="M23">
        <v>1.36</v>
      </c>
      <c r="N23">
        <v>577490921</v>
      </c>
      <c r="O23">
        <v>0.64</v>
      </c>
      <c r="P23">
        <v>65108388</v>
      </c>
      <c r="Q23">
        <v>98.71</v>
      </c>
      <c r="R23">
        <v>6337947</v>
      </c>
      <c r="S23">
        <v>9.73</v>
      </c>
      <c r="T23">
        <v>245248409</v>
      </c>
      <c r="U23">
        <v>371.81599999999997</v>
      </c>
      <c r="V23">
        <v>1760980</v>
      </c>
      <c r="W23">
        <v>0.72</v>
      </c>
      <c r="X23">
        <v>13602106</v>
      </c>
      <c r="Y23">
        <v>20.622</v>
      </c>
      <c r="Z23">
        <v>1796451</v>
      </c>
      <c r="AA23">
        <v>13.21</v>
      </c>
      <c r="AB23">
        <v>0.66287821599999996</v>
      </c>
    </row>
    <row r="24" spans="1:28" x14ac:dyDescent="0.25">
      <c r="A24" t="s">
        <v>34</v>
      </c>
      <c r="B24" t="s">
        <v>32</v>
      </c>
      <c r="C24">
        <v>3</v>
      </c>
      <c r="D24">
        <v>645.70640700000001</v>
      </c>
      <c r="E24">
        <v>0.99199999999999999</v>
      </c>
      <c r="F24">
        <v>229</v>
      </c>
      <c r="G24">
        <v>0.35499999999999998</v>
      </c>
      <c r="H24">
        <v>0</v>
      </c>
      <c r="I24">
        <v>0</v>
      </c>
      <c r="J24">
        <v>4906</v>
      </c>
      <c r="K24">
        <v>8.0000000000000002E-3</v>
      </c>
      <c r="L24">
        <v>895465660</v>
      </c>
      <c r="M24">
        <v>1.387</v>
      </c>
      <c r="N24">
        <v>573550653</v>
      </c>
      <c r="O24">
        <v>0.64</v>
      </c>
      <c r="P24">
        <v>64821577</v>
      </c>
      <c r="Q24">
        <v>100.389</v>
      </c>
      <c r="R24">
        <v>6351128</v>
      </c>
      <c r="S24">
        <v>9.8000000000000007</v>
      </c>
      <c r="T24">
        <v>244648239</v>
      </c>
      <c r="U24">
        <v>378.88499999999999</v>
      </c>
      <c r="V24">
        <v>1813539</v>
      </c>
      <c r="W24">
        <v>0.74</v>
      </c>
      <c r="X24">
        <v>13896787</v>
      </c>
      <c r="Y24">
        <v>21.521999999999998</v>
      </c>
      <c r="Z24">
        <v>1732679</v>
      </c>
      <c r="AA24">
        <v>12.47</v>
      </c>
      <c r="AB24">
        <v>0.65063618599999995</v>
      </c>
    </row>
    <row r="25" spans="1:28" x14ac:dyDescent="0.25">
      <c r="A25" t="s">
        <v>34</v>
      </c>
      <c r="B25" t="s">
        <v>32</v>
      </c>
      <c r="C25">
        <v>4</v>
      </c>
      <c r="D25">
        <v>643.73281499999996</v>
      </c>
      <c r="E25">
        <v>0.995</v>
      </c>
      <c r="F25">
        <v>247</v>
      </c>
      <c r="G25">
        <v>0.38400000000000001</v>
      </c>
      <c r="H25">
        <v>0</v>
      </c>
      <c r="I25">
        <v>0</v>
      </c>
      <c r="J25">
        <v>4957</v>
      </c>
      <c r="K25">
        <v>8.0000000000000002E-3</v>
      </c>
      <c r="L25">
        <v>897585349</v>
      </c>
      <c r="M25">
        <v>1.3939999999999999</v>
      </c>
      <c r="N25">
        <v>566548235</v>
      </c>
      <c r="O25">
        <v>0.63</v>
      </c>
      <c r="P25">
        <v>66734733</v>
      </c>
      <c r="Q25">
        <v>103.66800000000001</v>
      </c>
      <c r="R25">
        <v>6285205</v>
      </c>
      <c r="S25">
        <v>9.42</v>
      </c>
      <c r="T25">
        <v>245321213</v>
      </c>
      <c r="U25">
        <v>381.09199999999998</v>
      </c>
      <c r="V25">
        <v>1868274</v>
      </c>
      <c r="W25">
        <v>0.76</v>
      </c>
      <c r="X25">
        <v>14246105</v>
      </c>
      <c r="Y25">
        <v>22.13</v>
      </c>
      <c r="Z25">
        <v>1724593</v>
      </c>
      <c r="AA25">
        <v>12.11</v>
      </c>
      <c r="AB25">
        <v>0.64723413699999999</v>
      </c>
    </row>
    <row r="26" spans="1:28" x14ac:dyDescent="0.25">
      <c r="A26" t="s">
        <v>34</v>
      </c>
      <c r="B26" t="s">
        <v>32</v>
      </c>
      <c r="C26">
        <v>5</v>
      </c>
      <c r="D26">
        <v>644.82104800000002</v>
      </c>
      <c r="E26">
        <v>0.98299999999999998</v>
      </c>
      <c r="F26">
        <v>240</v>
      </c>
      <c r="G26">
        <v>0.372</v>
      </c>
      <c r="H26">
        <v>0</v>
      </c>
      <c r="I26">
        <v>0</v>
      </c>
      <c r="J26">
        <v>4903</v>
      </c>
      <c r="K26">
        <v>8.0000000000000002E-3</v>
      </c>
      <c r="L26">
        <v>894135716</v>
      </c>
      <c r="M26">
        <v>1.387</v>
      </c>
      <c r="N26">
        <v>571628025</v>
      </c>
      <c r="O26">
        <v>0.64</v>
      </c>
      <c r="P26">
        <v>65065924</v>
      </c>
      <c r="Q26">
        <v>100.905</v>
      </c>
      <c r="R26">
        <v>6367607</v>
      </c>
      <c r="S26">
        <v>9.7899999999999991</v>
      </c>
      <c r="T26">
        <v>243348090</v>
      </c>
      <c r="U26">
        <v>377.38900000000001</v>
      </c>
      <c r="V26">
        <v>1813029</v>
      </c>
      <c r="W26">
        <v>0.75</v>
      </c>
      <c r="X26">
        <v>13626603</v>
      </c>
      <c r="Y26">
        <v>21.132000000000001</v>
      </c>
      <c r="Z26">
        <v>1719702</v>
      </c>
      <c r="AA26">
        <v>12.62</v>
      </c>
      <c r="AB26">
        <v>0.65606958299999996</v>
      </c>
    </row>
    <row r="27" spans="1:28" x14ac:dyDescent="0.25">
      <c r="A27" t="s">
        <v>34</v>
      </c>
      <c r="B27" t="s">
        <v>32</v>
      </c>
      <c r="C27">
        <v>6</v>
      </c>
      <c r="D27">
        <v>642.13135499999999</v>
      </c>
      <c r="E27">
        <v>0.93700000000000006</v>
      </c>
      <c r="F27">
        <v>233</v>
      </c>
      <c r="G27">
        <v>0.36299999999999999</v>
      </c>
      <c r="H27">
        <v>0</v>
      </c>
      <c r="I27">
        <v>0</v>
      </c>
      <c r="J27">
        <v>4965</v>
      </c>
      <c r="K27">
        <v>8.0000000000000002E-3</v>
      </c>
      <c r="L27">
        <v>895352675</v>
      </c>
      <c r="M27">
        <v>1.3939999999999999</v>
      </c>
      <c r="N27">
        <v>565231722</v>
      </c>
      <c r="O27">
        <v>0.63</v>
      </c>
      <c r="P27">
        <v>66783166</v>
      </c>
      <c r="Q27">
        <v>104.002</v>
      </c>
      <c r="R27">
        <v>6336958</v>
      </c>
      <c r="S27">
        <v>9.49</v>
      </c>
      <c r="T27">
        <v>244262549</v>
      </c>
      <c r="U27">
        <v>380.39299999999997</v>
      </c>
      <c r="V27">
        <v>1843398</v>
      </c>
      <c r="W27">
        <v>0.75</v>
      </c>
      <c r="X27">
        <v>13671080</v>
      </c>
      <c r="Y27">
        <v>21.29</v>
      </c>
      <c r="Z27">
        <v>1767838</v>
      </c>
      <c r="AA27">
        <v>12.93</v>
      </c>
      <c r="AB27">
        <v>0.68555093300000003</v>
      </c>
    </row>
    <row r="28" spans="1:28" x14ac:dyDescent="0.25">
      <c r="A28" t="s">
        <v>34</v>
      </c>
      <c r="B28" t="s">
        <v>32</v>
      </c>
      <c r="C28">
        <v>7</v>
      </c>
      <c r="D28">
        <v>643.57568000000003</v>
      </c>
      <c r="E28">
        <v>0.995</v>
      </c>
      <c r="F28">
        <v>237</v>
      </c>
      <c r="G28">
        <v>0.36799999999999999</v>
      </c>
      <c r="H28">
        <v>0</v>
      </c>
      <c r="I28">
        <v>0</v>
      </c>
      <c r="J28">
        <v>4960</v>
      </c>
      <c r="K28">
        <v>8.0000000000000002E-3</v>
      </c>
      <c r="L28">
        <v>897427355</v>
      </c>
      <c r="M28">
        <v>1.3939999999999999</v>
      </c>
      <c r="N28">
        <v>567662210</v>
      </c>
      <c r="O28">
        <v>0.63</v>
      </c>
      <c r="P28">
        <v>66636544</v>
      </c>
      <c r="Q28">
        <v>103.541</v>
      </c>
      <c r="R28">
        <v>6334698</v>
      </c>
      <c r="S28">
        <v>9.51</v>
      </c>
      <c r="T28">
        <v>245520820</v>
      </c>
      <c r="U28">
        <v>381.495</v>
      </c>
      <c r="V28">
        <v>1847681</v>
      </c>
      <c r="W28">
        <v>0.75</v>
      </c>
      <c r="X28">
        <v>14202500</v>
      </c>
      <c r="Y28">
        <v>22.068000000000001</v>
      </c>
      <c r="Z28">
        <v>1728960</v>
      </c>
      <c r="AA28">
        <v>12.17</v>
      </c>
      <c r="AB28">
        <v>0.64679743700000003</v>
      </c>
    </row>
    <row r="29" spans="1:28" x14ac:dyDescent="0.25">
      <c r="A29" t="s">
        <v>34</v>
      </c>
      <c r="B29" t="s">
        <v>32</v>
      </c>
      <c r="C29">
        <v>8</v>
      </c>
      <c r="D29">
        <v>642.18448100000001</v>
      </c>
      <c r="E29">
        <v>0.99</v>
      </c>
      <c r="F29">
        <v>224</v>
      </c>
      <c r="G29">
        <v>0.34899999999999998</v>
      </c>
      <c r="H29">
        <v>0</v>
      </c>
      <c r="I29">
        <v>0</v>
      </c>
      <c r="J29">
        <v>4963</v>
      </c>
      <c r="K29">
        <v>8.0000000000000002E-3</v>
      </c>
      <c r="L29">
        <v>895438332</v>
      </c>
      <c r="M29">
        <v>1.3939999999999999</v>
      </c>
      <c r="N29">
        <v>564704195</v>
      </c>
      <c r="O29">
        <v>0.63</v>
      </c>
      <c r="P29">
        <v>66716832</v>
      </c>
      <c r="Q29">
        <v>103.89</v>
      </c>
      <c r="R29">
        <v>6408205</v>
      </c>
      <c r="S29">
        <v>9.61</v>
      </c>
      <c r="T29">
        <v>243759787</v>
      </c>
      <c r="U29">
        <v>379.57900000000001</v>
      </c>
      <c r="V29">
        <v>1816336</v>
      </c>
      <c r="W29">
        <v>0.75</v>
      </c>
      <c r="X29">
        <v>13425467</v>
      </c>
      <c r="Y29">
        <v>20.905999999999999</v>
      </c>
      <c r="Z29">
        <v>1756123</v>
      </c>
      <c r="AA29">
        <v>13.08</v>
      </c>
      <c r="AB29">
        <v>0.64849380899999998</v>
      </c>
    </row>
    <row r="30" spans="1:28" x14ac:dyDescent="0.25">
      <c r="A30" t="s">
        <v>34</v>
      </c>
      <c r="B30" t="s">
        <v>32</v>
      </c>
      <c r="C30">
        <v>9</v>
      </c>
      <c r="D30">
        <v>641.69948299999999</v>
      </c>
      <c r="E30">
        <v>0.99199999999999999</v>
      </c>
      <c r="F30">
        <v>233</v>
      </c>
      <c r="G30">
        <v>0.36299999999999999</v>
      </c>
      <c r="H30">
        <v>0</v>
      </c>
      <c r="I30">
        <v>0</v>
      </c>
      <c r="J30">
        <v>4964</v>
      </c>
      <c r="K30">
        <v>8.0000000000000002E-3</v>
      </c>
      <c r="L30">
        <v>894663280</v>
      </c>
      <c r="M30">
        <v>1.3939999999999999</v>
      </c>
      <c r="N30">
        <v>567457971</v>
      </c>
      <c r="O30">
        <v>0.63</v>
      </c>
      <c r="P30">
        <v>66451430</v>
      </c>
      <c r="Q30">
        <v>103.55500000000001</v>
      </c>
      <c r="R30">
        <v>6342919</v>
      </c>
      <c r="S30">
        <v>9.5500000000000007</v>
      </c>
      <c r="T30">
        <v>243785526</v>
      </c>
      <c r="U30">
        <v>379.90600000000001</v>
      </c>
      <c r="V30">
        <v>1840722</v>
      </c>
      <c r="W30">
        <v>0.76</v>
      </c>
      <c r="X30">
        <v>13496476</v>
      </c>
      <c r="Y30">
        <v>21.032</v>
      </c>
      <c r="Z30">
        <v>1808782</v>
      </c>
      <c r="AA30">
        <v>13.4</v>
      </c>
      <c r="AB30">
        <v>0.64660461999999996</v>
      </c>
    </row>
    <row r="31" spans="1:28" x14ac:dyDescent="0.25">
      <c r="A31" t="s">
        <v>34</v>
      </c>
      <c r="B31" t="s">
        <v>32</v>
      </c>
      <c r="C31">
        <v>10</v>
      </c>
      <c r="D31">
        <v>655.71406500000001</v>
      </c>
      <c r="E31">
        <v>0.98599999999999999</v>
      </c>
      <c r="F31">
        <v>235</v>
      </c>
      <c r="G31">
        <v>0.35799999999999998</v>
      </c>
      <c r="H31">
        <v>0</v>
      </c>
      <c r="I31">
        <v>0</v>
      </c>
      <c r="J31">
        <v>4911</v>
      </c>
      <c r="K31">
        <v>7.0000000000000001E-3</v>
      </c>
      <c r="L31">
        <v>894603511</v>
      </c>
      <c r="M31">
        <v>1.3640000000000001</v>
      </c>
      <c r="N31">
        <v>574687055</v>
      </c>
      <c r="O31">
        <v>0.64</v>
      </c>
      <c r="P31">
        <v>65151308</v>
      </c>
      <c r="Q31">
        <v>99.358999999999995</v>
      </c>
      <c r="R31">
        <v>6315259</v>
      </c>
      <c r="S31">
        <v>9.69</v>
      </c>
      <c r="T31">
        <v>242803768</v>
      </c>
      <c r="U31">
        <v>370.28899999999999</v>
      </c>
      <c r="V31">
        <v>1802892</v>
      </c>
      <c r="W31">
        <v>0.74</v>
      </c>
      <c r="X31">
        <v>13723502</v>
      </c>
      <c r="Y31">
        <v>20.928999999999998</v>
      </c>
      <c r="Z31">
        <v>1725141</v>
      </c>
      <c r="AA31">
        <v>12.57</v>
      </c>
      <c r="AB31">
        <v>0.66484883100000003</v>
      </c>
    </row>
    <row r="32" spans="1:28" x14ac:dyDescent="0.25">
      <c r="A32" t="s">
        <v>31</v>
      </c>
      <c r="B32" t="s">
        <v>32</v>
      </c>
      <c r="C32">
        <v>1</v>
      </c>
      <c r="D32">
        <v>376.99656199999998</v>
      </c>
      <c r="E32">
        <v>0.97</v>
      </c>
      <c r="F32">
        <v>5</v>
      </c>
      <c r="G32">
        <v>1.2999999999999999E-2</v>
      </c>
      <c r="H32">
        <v>0</v>
      </c>
      <c r="I32">
        <v>0</v>
      </c>
      <c r="J32">
        <v>3034</v>
      </c>
      <c r="K32">
        <v>8.0000000000000002E-3</v>
      </c>
      <c r="L32">
        <v>509405093</v>
      </c>
      <c r="M32">
        <v>1.351</v>
      </c>
      <c r="N32">
        <v>360906952</v>
      </c>
      <c r="O32">
        <v>0.71</v>
      </c>
      <c r="P32">
        <v>44983916</v>
      </c>
      <c r="Q32">
        <v>119.322</v>
      </c>
      <c r="R32">
        <v>2285070</v>
      </c>
      <c r="S32">
        <v>5.08</v>
      </c>
      <c r="T32">
        <v>179026794</v>
      </c>
      <c r="U32">
        <v>474.87599999999998</v>
      </c>
      <c r="V32">
        <v>580372</v>
      </c>
      <c r="W32">
        <v>0.32</v>
      </c>
      <c r="X32">
        <v>3516881</v>
      </c>
      <c r="Y32">
        <v>9.3290000000000006</v>
      </c>
      <c r="Z32">
        <v>502286</v>
      </c>
      <c r="AA32">
        <v>14.28</v>
      </c>
      <c r="AB32">
        <v>0.388837869</v>
      </c>
    </row>
    <row r="33" spans="1:28" x14ac:dyDescent="0.25">
      <c r="A33" t="s">
        <v>31</v>
      </c>
      <c r="B33" t="s">
        <v>32</v>
      </c>
      <c r="C33">
        <v>2</v>
      </c>
      <c r="D33">
        <v>364.42744900000002</v>
      </c>
      <c r="E33">
        <v>0.97899999999999998</v>
      </c>
      <c r="F33">
        <v>4</v>
      </c>
      <c r="G33">
        <v>1.0999999999999999E-2</v>
      </c>
      <c r="H33">
        <v>0</v>
      </c>
      <c r="I33">
        <v>0</v>
      </c>
      <c r="J33">
        <v>3034</v>
      </c>
      <c r="K33">
        <v>8.0000000000000002E-3</v>
      </c>
      <c r="L33">
        <v>509006174</v>
      </c>
      <c r="M33">
        <v>1.397</v>
      </c>
      <c r="N33">
        <v>362277357</v>
      </c>
      <c r="O33">
        <v>0.71</v>
      </c>
      <c r="P33">
        <v>45392653</v>
      </c>
      <c r="Q33">
        <v>124.559</v>
      </c>
      <c r="R33">
        <v>2552438</v>
      </c>
      <c r="S33">
        <v>5.62</v>
      </c>
      <c r="T33">
        <v>177377937</v>
      </c>
      <c r="U33">
        <v>486.73</v>
      </c>
      <c r="V33">
        <v>658804</v>
      </c>
      <c r="W33">
        <v>0.37</v>
      </c>
      <c r="X33">
        <v>3509896</v>
      </c>
      <c r="Y33">
        <v>9.6310000000000002</v>
      </c>
      <c r="Z33">
        <v>359552</v>
      </c>
      <c r="AA33">
        <v>10.24</v>
      </c>
      <c r="AB33">
        <v>0.37228357000000001</v>
      </c>
    </row>
    <row r="34" spans="1:28" x14ac:dyDescent="0.25">
      <c r="A34" t="s">
        <v>31</v>
      </c>
      <c r="B34" t="s">
        <v>32</v>
      </c>
      <c r="C34">
        <v>3</v>
      </c>
      <c r="D34">
        <v>363.18786499999999</v>
      </c>
      <c r="E34">
        <v>0.98199999999999998</v>
      </c>
      <c r="F34">
        <v>3</v>
      </c>
      <c r="G34">
        <v>8.0000000000000002E-3</v>
      </c>
      <c r="H34">
        <v>0</v>
      </c>
      <c r="I34">
        <v>0</v>
      </c>
      <c r="J34">
        <v>3032</v>
      </c>
      <c r="K34">
        <v>8.0000000000000002E-3</v>
      </c>
      <c r="L34">
        <v>507250590</v>
      </c>
      <c r="M34">
        <v>1.397</v>
      </c>
      <c r="N34">
        <v>362544476</v>
      </c>
      <c r="O34">
        <v>0.71</v>
      </c>
      <c r="P34">
        <v>45420287</v>
      </c>
      <c r="Q34">
        <v>125.06</v>
      </c>
      <c r="R34">
        <v>2415186</v>
      </c>
      <c r="S34">
        <v>5.32</v>
      </c>
      <c r="T34">
        <v>177464531</v>
      </c>
      <c r="U34">
        <v>488.63</v>
      </c>
      <c r="V34">
        <v>680646</v>
      </c>
      <c r="W34">
        <v>0.38</v>
      </c>
      <c r="X34">
        <v>3536942</v>
      </c>
      <c r="Y34">
        <v>9.7390000000000008</v>
      </c>
      <c r="Z34">
        <v>348863</v>
      </c>
      <c r="AA34">
        <v>9.86</v>
      </c>
      <c r="AB34">
        <v>0.369771711</v>
      </c>
    </row>
    <row r="35" spans="1:28" x14ac:dyDescent="0.25">
      <c r="A35" t="s">
        <v>31</v>
      </c>
      <c r="B35" t="s">
        <v>32</v>
      </c>
      <c r="C35">
        <v>4</v>
      </c>
      <c r="D35">
        <v>364.04676899999998</v>
      </c>
      <c r="E35">
        <v>0.98099999999999998</v>
      </c>
      <c r="F35">
        <v>5</v>
      </c>
      <c r="G35">
        <v>1.4E-2</v>
      </c>
      <c r="H35">
        <v>0</v>
      </c>
      <c r="I35">
        <v>0</v>
      </c>
      <c r="J35">
        <v>3030</v>
      </c>
      <c r="K35">
        <v>8.0000000000000002E-3</v>
      </c>
      <c r="L35">
        <v>508477665</v>
      </c>
      <c r="M35">
        <v>1.397</v>
      </c>
      <c r="N35">
        <v>362943526</v>
      </c>
      <c r="O35">
        <v>0.71</v>
      </c>
      <c r="P35">
        <v>44903896</v>
      </c>
      <c r="Q35">
        <v>123.34699999999999</v>
      </c>
      <c r="R35">
        <v>2521719</v>
      </c>
      <c r="S35">
        <v>5.62</v>
      </c>
      <c r="T35">
        <v>177354308</v>
      </c>
      <c r="U35">
        <v>487.17500000000001</v>
      </c>
      <c r="V35">
        <v>664542</v>
      </c>
      <c r="W35">
        <v>0.37</v>
      </c>
      <c r="X35">
        <v>3523354</v>
      </c>
      <c r="Y35">
        <v>9.6780000000000008</v>
      </c>
      <c r="Z35">
        <v>470914</v>
      </c>
      <c r="AA35">
        <v>13.37</v>
      </c>
      <c r="AB35">
        <v>0.370920046</v>
      </c>
    </row>
    <row r="36" spans="1:28" x14ac:dyDescent="0.25">
      <c r="A36" t="s">
        <v>31</v>
      </c>
      <c r="B36" t="s">
        <v>32</v>
      </c>
      <c r="C36">
        <v>5</v>
      </c>
      <c r="D36">
        <v>364.78114699999998</v>
      </c>
      <c r="E36">
        <v>0.98199999999999998</v>
      </c>
      <c r="F36">
        <v>3</v>
      </c>
      <c r="G36">
        <v>8.0000000000000002E-3</v>
      </c>
      <c r="H36">
        <v>0</v>
      </c>
      <c r="I36">
        <v>0</v>
      </c>
      <c r="J36">
        <v>3029</v>
      </c>
      <c r="K36">
        <v>8.0000000000000002E-3</v>
      </c>
      <c r="L36">
        <v>509503919</v>
      </c>
      <c r="M36">
        <v>1.397</v>
      </c>
      <c r="N36">
        <v>362493100</v>
      </c>
      <c r="O36">
        <v>0.71</v>
      </c>
      <c r="P36">
        <v>45378019</v>
      </c>
      <c r="Q36">
        <v>124.398</v>
      </c>
      <c r="R36">
        <v>2402926</v>
      </c>
      <c r="S36">
        <v>5.3</v>
      </c>
      <c r="T36">
        <v>177299167</v>
      </c>
      <c r="U36">
        <v>486.04300000000001</v>
      </c>
      <c r="V36">
        <v>888042</v>
      </c>
      <c r="W36">
        <v>0.5</v>
      </c>
      <c r="X36">
        <v>3913241</v>
      </c>
      <c r="Y36">
        <v>10.728</v>
      </c>
      <c r="Z36">
        <v>353004</v>
      </c>
      <c r="AA36">
        <v>9.02</v>
      </c>
      <c r="AB36">
        <v>0.371369477</v>
      </c>
    </row>
    <row r="37" spans="1:28" x14ac:dyDescent="0.25">
      <c r="A37" t="s">
        <v>31</v>
      </c>
      <c r="B37" t="s">
        <v>32</v>
      </c>
      <c r="C37">
        <v>6</v>
      </c>
      <c r="D37">
        <v>367.61489699999998</v>
      </c>
      <c r="E37">
        <v>0.98499999999999999</v>
      </c>
      <c r="F37">
        <v>4</v>
      </c>
      <c r="G37">
        <v>1.0999999999999999E-2</v>
      </c>
      <c r="H37">
        <v>0</v>
      </c>
      <c r="I37">
        <v>0</v>
      </c>
      <c r="J37">
        <v>3033</v>
      </c>
      <c r="K37">
        <v>8.0000000000000002E-3</v>
      </c>
      <c r="L37">
        <v>513427676</v>
      </c>
      <c r="M37">
        <v>1.397</v>
      </c>
      <c r="N37">
        <v>362719625</v>
      </c>
      <c r="O37">
        <v>0.71</v>
      </c>
      <c r="P37">
        <v>45275265</v>
      </c>
      <c r="Q37">
        <v>123.15900000000001</v>
      </c>
      <c r="R37">
        <v>2551616</v>
      </c>
      <c r="S37">
        <v>5.64</v>
      </c>
      <c r="T37">
        <v>177151843</v>
      </c>
      <c r="U37">
        <v>481.89499999999998</v>
      </c>
      <c r="V37">
        <v>668048</v>
      </c>
      <c r="W37">
        <v>0.38</v>
      </c>
      <c r="X37">
        <v>4103987</v>
      </c>
      <c r="Y37">
        <v>11.164</v>
      </c>
      <c r="Z37">
        <v>356621</v>
      </c>
      <c r="AA37">
        <v>8.69</v>
      </c>
      <c r="AB37">
        <v>0.37316150799999998</v>
      </c>
    </row>
    <row r="38" spans="1:28" x14ac:dyDescent="0.25">
      <c r="A38" t="s">
        <v>31</v>
      </c>
      <c r="B38" t="s">
        <v>32</v>
      </c>
      <c r="C38">
        <v>7</v>
      </c>
      <c r="D38">
        <v>384.12849</v>
      </c>
      <c r="E38">
        <v>0.98599999999999999</v>
      </c>
      <c r="F38">
        <v>3</v>
      </c>
      <c r="G38">
        <v>8.0000000000000002E-3</v>
      </c>
      <c r="H38">
        <v>0</v>
      </c>
      <c r="I38">
        <v>0</v>
      </c>
      <c r="J38">
        <v>3029</v>
      </c>
      <c r="K38">
        <v>8.0000000000000002E-3</v>
      </c>
      <c r="L38">
        <v>514093699</v>
      </c>
      <c r="M38">
        <v>1.3380000000000001</v>
      </c>
      <c r="N38">
        <v>360571997</v>
      </c>
      <c r="O38">
        <v>0.7</v>
      </c>
      <c r="P38">
        <v>44758957</v>
      </c>
      <c r="Q38">
        <v>116.521</v>
      </c>
      <c r="R38">
        <v>2523405</v>
      </c>
      <c r="S38">
        <v>5.64</v>
      </c>
      <c r="T38">
        <v>179333721</v>
      </c>
      <c r="U38">
        <v>466.85899999999998</v>
      </c>
      <c r="V38">
        <v>591925</v>
      </c>
      <c r="W38">
        <v>0.33</v>
      </c>
      <c r="X38">
        <v>4166076</v>
      </c>
      <c r="Y38">
        <v>10.846</v>
      </c>
      <c r="Z38">
        <v>496345</v>
      </c>
      <c r="AA38">
        <v>11.91</v>
      </c>
      <c r="AB38">
        <v>0.38961332100000001</v>
      </c>
    </row>
    <row r="39" spans="1:28" x14ac:dyDescent="0.25">
      <c r="A39" t="s">
        <v>31</v>
      </c>
      <c r="B39" t="s">
        <v>32</v>
      </c>
      <c r="C39">
        <v>8</v>
      </c>
      <c r="D39">
        <v>378.666721</v>
      </c>
      <c r="E39">
        <v>0.97699999999999998</v>
      </c>
      <c r="F39">
        <v>4</v>
      </c>
      <c r="G39">
        <v>1.0999999999999999E-2</v>
      </c>
      <c r="H39">
        <v>0</v>
      </c>
      <c r="I39">
        <v>0</v>
      </c>
      <c r="J39">
        <v>3030</v>
      </c>
      <c r="K39">
        <v>8.0000000000000002E-3</v>
      </c>
      <c r="L39">
        <v>515979731</v>
      </c>
      <c r="M39">
        <v>1.363</v>
      </c>
      <c r="N39">
        <v>362276157</v>
      </c>
      <c r="O39">
        <v>0.7</v>
      </c>
      <c r="P39">
        <v>44284143</v>
      </c>
      <c r="Q39">
        <v>116.94799999999999</v>
      </c>
      <c r="R39">
        <v>2533350</v>
      </c>
      <c r="S39">
        <v>5.72</v>
      </c>
      <c r="T39">
        <v>180260733</v>
      </c>
      <c r="U39">
        <v>476.041</v>
      </c>
      <c r="V39">
        <v>617014</v>
      </c>
      <c r="W39">
        <v>0.34</v>
      </c>
      <c r="X39">
        <v>4061747</v>
      </c>
      <c r="Y39">
        <v>10.726000000000001</v>
      </c>
      <c r="Z39">
        <v>499588</v>
      </c>
      <c r="AA39">
        <v>12.3</v>
      </c>
      <c r="AB39">
        <v>0.38741359600000003</v>
      </c>
    </row>
    <row r="40" spans="1:28" x14ac:dyDescent="0.25">
      <c r="A40" t="s">
        <v>31</v>
      </c>
      <c r="B40" t="s">
        <v>32</v>
      </c>
      <c r="C40">
        <v>9</v>
      </c>
      <c r="D40">
        <v>364.44573000000003</v>
      </c>
      <c r="E40">
        <v>0.97799999999999998</v>
      </c>
      <c r="F40">
        <v>4</v>
      </c>
      <c r="G40">
        <v>1.0999999999999999E-2</v>
      </c>
      <c r="H40">
        <v>0</v>
      </c>
      <c r="I40">
        <v>0</v>
      </c>
      <c r="J40">
        <v>3034</v>
      </c>
      <c r="K40">
        <v>8.0000000000000002E-3</v>
      </c>
      <c r="L40">
        <v>509032250</v>
      </c>
      <c r="M40">
        <v>1.397</v>
      </c>
      <c r="N40">
        <v>362717554</v>
      </c>
      <c r="O40">
        <v>0.71</v>
      </c>
      <c r="P40">
        <v>45317329</v>
      </c>
      <c r="Q40">
        <v>124.346</v>
      </c>
      <c r="R40">
        <v>2416192</v>
      </c>
      <c r="S40">
        <v>5.33</v>
      </c>
      <c r="T40">
        <v>177129081</v>
      </c>
      <c r="U40">
        <v>486.02300000000002</v>
      </c>
      <c r="V40">
        <v>669619</v>
      </c>
      <c r="W40">
        <v>0.38</v>
      </c>
      <c r="X40">
        <v>3710270</v>
      </c>
      <c r="Y40">
        <v>10.180999999999999</v>
      </c>
      <c r="Z40">
        <v>351981</v>
      </c>
      <c r="AA40">
        <v>9.49</v>
      </c>
      <c r="AB40">
        <v>0.37269126499999999</v>
      </c>
    </row>
    <row r="41" spans="1:28" x14ac:dyDescent="0.25">
      <c r="A41" t="s">
        <v>31</v>
      </c>
      <c r="B41" t="s">
        <v>32</v>
      </c>
      <c r="C41">
        <v>10</v>
      </c>
      <c r="D41">
        <v>364.64640800000001</v>
      </c>
      <c r="E41">
        <v>0.97899999999999998</v>
      </c>
      <c r="F41">
        <v>4</v>
      </c>
      <c r="G41">
        <v>1.0999999999999999E-2</v>
      </c>
      <c r="H41">
        <v>0</v>
      </c>
      <c r="I41">
        <v>0</v>
      </c>
      <c r="J41">
        <v>3034</v>
      </c>
      <c r="K41">
        <v>8.0000000000000002E-3</v>
      </c>
      <c r="L41">
        <v>509299834</v>
      </c>
      <c r="M41">
        <v>1.397</v>
      </c>
      <c r="N41">
        <v>362760038</v>
      </c>
      <c r="O41">
        <v>0.71</v>
      </c>
      <c r="P41">
        <v>45313281</v>
      </c>
      <c r="Q41">
        <v>124.26600000000001</v>
      </c>
      <c r="R41">
        <v>2420869</v>
      </c>
      <c r="S41">
        <v>5.34</v>
      </c>
      <c r="T41">
        <v>177138936</v>
      </c>
      <c r="U41">
        <v>485.78300000000002</v>
      </c>
      <c r="V41">
        <v>714912</v>
      </c>
      <c r="W41">
        <v>0.4</v>
      </c>
      <c r="X41">
        <v>3803382</v>
      </c>
      <c r="Y41">
        <v>10.43</v>
      </c>
      <c r="Z41">
        <v>354673</v>
      </c>
      <c r="AA41">
        <v>9.33</v>
      </c>
      <c r="AB41">
        <v>0.37264012400000002</v>
      </c>
    </row>
    <row r="42" spans="1:28" x14ac:dyDescent="0.25">
      <c r="A42" t="s">
        <v>30</v>
      </c>
      <c r="B42" t="s">
        <v>32</v>
      </c>
      <c r="C42">
        <v>1</v>
      </c>
      <c r="D42">
        <v>887.06432500000005</v>
      </c>
      <c r="E42">
        <v>0.99399999999999999</v>
      </c>
      <c r="F42">
        <v>10</v>
      </c>
      <c r="G42">
        <v>1.0999999999999999E-2</v>
      </c>
      <c r="H42">
        <v>0</v>
      </c>
      <c r="I42">
        <v>0</v>
      </c>
      <c r="J42">
        <v>2327</v>
      </c>
      <c r="K42">
        <v>3.0000000000000001E-3</v>
      </c>
      <c r="L42">
        <v>1234988777</v>
      </c>
      <c r="M42">
        <v>1.3919999999999999</v>
      </c>
      <c r="N42">
        <v>864162462</v>
      </c>
      <c r="O42">
        <v>0.7</v>
      </c>
      <c r="P42">
        <v>57003120</v>
      </c>
      <c r="Q42">
        <v>64.260000000000005</v>
      </c>
      <c r="R42">
        <v>9546486</v>
      </c>
      <c r="S42">
        <v>16.75</v>
      </c>
      <c r="T42">
        <v>382946687</v>
      </c>
      <c r="U42">
        <v>431.70100000000002</v>
      </c>
      <c r="V42">
        <v>849345</v>
      </c>
      <c r="W42">
        <v>0.22</v>
      </c>
      <c r="X42">
        <v>9311601</v>
      </c>
      <c r="Y42">
        <v>10.497</v>
      </c>
      <c r="Z42">
        <v>661210</v>
      </c>
      <c r="AA42">
        <v>7.1</v>
      </c>
      <c r="AB42">
        <v>0.89269481100000003</v>
      </c>
    </row>
    <row r="43" spans="1:28" x14ac:dyDescent="0.25">
      <c r="A43" t="s">
        <v>30</v>
      </c>
      <c r="B43" t="s">
        <v>32</v>
      </c>
      <c r="C43">
        <v>2</v>
      </c>
      <c r="D43">
        <v>860.68328299999996</v>
      </c>
      <c r="E43">
        <v>0.99099999999999999</v>
      </c>
      <c r="F43">
        <v>6</v>
      </c>
      <c r="G43">
        <v>7.0000000000000001E-3</v>
      </c>
      <c r="H43">
        <v>0</v>
      </c>
      <c r="I43">
        <v>0</v>
      </c>
      <c r="J43">
        <v>2329</v>
      </c>
      <c r="K43">
        <v>3.0000000000000001E-3</v>
      </c>
      <c r="L43">
        <v>1203043396</v>
      </c>
      <c r="M43">
        <v>1.3979999999999999</v>
      </c>
      <c r="N43">
        <v>837630630</v>
      </c>
      <c r="O43">
        <v>0.7</v>
      </c>
      <c r="P43">
        <v>55277332</v>
      </c>
      <c r="Q43">
        <v>64.224999999999994</v>
      </c>
      <c r="R43">
        <v>9991194</v>
      </c>
      <c r="S43">
        <v>18.07</v>
      </c>
      <c r="T43">
        <v>378970900</v>
      </c>
      <c r="U43">
        <v>440.31400000000002</v>
      </c>
      <c r="V43">
        <v>908933</v>
      </c>
      <c r="W43">
        <v>0.24</v>
      </c>
      <c r="X43">
        <v>9110448</v>
      </c>
      <c r="Y43">
        <v>10.585000000000001</v>
      </c>
      <c r="Z43">
        <v>653916</v>
      </c>
      <c r="AA43">
        <v>7.18</v>
      </c>
      <c r="AB43">
        <v>0.868760588</v>
      </c>
    </row>
    <row r="44" spans="1:28" x14ac:dyDescent="0.25">
      <c r="A44" t="s">
        <v>30</v>
      </c>
      <c r="B44" t="s">
        <v>32</v>
      </c>
      <c r="C44">
        <v>3</v>
      </c>
      <c r="D44">
        <v>832.33260600000006</v>
      </c>
      <c r="E44">
        <v>0.98899999999999999</v>
      </c>
      <c r="F44">
        <v>8</v>
      </c>
      <c r="G44">
        <v>0.01</v>
      </c>
      <c r="H44">
        <v>0</v>
      </c>
      <c r="I44">
        <v>0</v>
      </c>
      <c r="J44">
        <v>2327</v>
      </c>
      <c r="K44">
        <v>3.0000000000000001E-3</v>
      </c>
      <c r="L44">
        <v>1158469725</v>
      </c>
      <c r="M44">
        <v>1.3919999999999999</v>
      </c>
      <c r="N44">
        <v>801463094</v>
      </c>
      <c r="O44">
        <v>0.69</v>
      </c>
      <c r="P44">
        <v>53511686</v>
      </c>
      <c r="Q44">
        <v>64.290999999999997</v>
      </c>
      <c r="R44">
        <v>8497400</v>
      </c>
      <c r="S44">
        <v>15.88</v>
      </c>
      <c r="T44">
        <v>371431804</v>
      </c>
      <c r="U44">
        <v>446.25400000000002</v>
      </c>
      <c r="V44">
        <v>1170376</v>
      </c>
      <c r="W44">
        <v>0.32</v>
      </c>
      <c r="X44">
        <v>10149265</v>
      </c>
      <c r="Y44">
        <v>12.194000000000001</v>
      </c>
      <c r="Z44">
        <v>651894</v>
      </c>
      <c r="AA44">
        <v>6.42</v>
      </c>
      <c r="AB44">
        <v>0.84195387600000005</v>
      </c>
    </row>
    <row r="45" spans="1:28" x14ac:dyDescent="0.25">
      <c r="A45" t="s">
        <v>30</v>
      </c>
      <c r="B45" t="s">
        <v>32</v>
      </c>
      <c r="C45">
        <v>4</v>
      </c>
      <c r="D45">
        <v>860.81995199999994</v>
      </c>
      <c r="E45">
        <v>0.996</v>
      </c>
      <c r="F45">
        <v>12</v>
      </c>
      <c r="G45">
        <v>1.4E-2</v>
      </c>
      <c r="H45">
        <v>0</v>
      </c>
      <c r="I45">
        <v>0</v>
      </c>
      <c r="J45">
        <v>2326</v>
      </c>
      <c r="K45">
        <v>3.0000000000000001E-3</v>
      </c>
      <c r="L45">
        <v>1146022938</v>
      </c>
      <c r="M45">
        <v>1.331</v>
      </c>
      <c r="N45">
        <v>796928197</v>
      </c>
      <c r="O45">
        <v>0.7</v>
      </c>
      <c r="P45">
        <v>53081417</v>
      </c>
      <c r="Q45">
        <v>61.664000000000001</v>
      </c>
      <c r="R45">
        <v>8441946</v>
      </c>
      <c r="S45">
        <v>15.9</v>
      </c>
      <c r="T45">
        <v>371224606</v>
      </c>
      <c r="U45">
        <v>431.245</v>
      </c>
      <c r="V45">
        <v>822563</v>
      </c>
      <c r="W45">
        <v>0.22</v>
      </c>
      <c r="X45">
        <v>8554866</v>
      </c>
      <c r="Y45">
        <v>9.9380000000000006</v>
      </c>
      <c r="Z45">
        <v>721049</v>
      </c>
      <c r="AA45">
        <v>8.43</v>
      </c>
      <c r="AB45">
        <v>0.86392765199999999</v>
      </c>
    </row>
    <row r="46" spans="1:28" x14ac:dyDescent="0.25">
      <c r="A46" t="s">
        <v>30</v>
      </c>
      <c r="B46" t="s">
        <v>32</v>
      </c>
      <c r="C46">
        <v>5</v>
      </c>
      <c r="D46">
        <v>866.733338</v>
      </c>
      <c r="E46">
        <v>0.98899999999999999</v>
      </c>
      <c r="F46">
        <v>9</v>
      </c>
      <c r="G46">
        <v>0.01</v>
      </c>
      <c r="H46">
        <v>0</v>
      </c>
      <c r="I46">
        <v>0</v>
      </c>
      <c r="J46">
        <v>2328</v>
      </c>
      <c r="K46">
        <v>3.0000000000000001E-3</v>
      </c>
      <c r="L46">
        <v>1206607125</v>
      </c>
      <c r="M46">
        <v>1.3919999999999999</v>
      </c>
      <c r="N46">
        <v>824135350</v>
      </c>
      <c r="O46">
        <v>0.68</v>
      </c>
      <c r="P46">
        <v>54237353</v>
      </c>
      <c r="Q46">
        <v>62.576999999999998</v>
      </c>
      <c r="R46">
        <v>11002523</v>
      </c>
      <c r="S46">
        <v>20.29</v>
      </c>
      <c r="T46">
        <v>377245858</v>
      </c>
      <c r="U46">
        <v>435.25</v>
      </c>
      <c r="V46">
        <v>1114165</v>
      </c>
      <c r="W46">
        <v>0.3</v>
      </c>
      <c r="X46">
        <v>10040785</v>
      </c>
      <c r="Y46">
        <v>11.585000000000001</v>
      </c>
      <c r="Z46">
        <v>788718</v>
      </c>
      <c r="AA46">
        <v>7.86</v>
      </c>
      <c r="AB46">
        <v>0.87666047400000002</v>
      </c>
    </row>
    <row r="47" spans="1:28" x14ac:dyDescent="0.25">
      <c r="A47" t="s">
        <v>30</v>
      </c>
      <c r="B47" t="s">
        <v>32</v>
      </c>
      <c r="C47">
        <v>6</v>
      </c>
      <c r="D47">
        <v>843.087762</v>
      </c>
      <c r="E47">
        <v>0.99199999999999999</v>
      </c>
      <c r="F47">
        <v>5</v>
      </c>
      <c r="G47">
        <v>6.0000000000000001E-3</v>
      </c>
      <c r="H47">
        <v>0</v>
      </c>
      <c r="I47">
        <v>0</v>
      </c>
      <c r="J47">
        <v>2326</v>
      </c>
      <c r="K47">
        <v>3.0000000000000001E-3</v>
      </c>
      <c r="L47">
        <v>1178482038</v>
      </c>
      <c r="M47">
        <v>1.3979999999999999</v>
      </c>
      <c r="N47">
        <v>820251517</v>
      </c>
      <c r="O47">
        <v>0.7</v>
      </c>
      <c r="P47">
        <v>54539017</v>
      </c>
      <c r="Q47">
        <v>64.69</v>
      </c>
      <c r="R47">
        <v>9309869</v>
      </c>
      <c r="S47">
        <v>17.07</v>
      </c>
      <c r="T47">
        <v>374091616</v>
      </c>
      <c r="U47">
        <v>443.71600000000001</v>
      </c>
      <c r="V47">
        <v>1211828</v>
      </c>
      <c r="W47">
        <v>0.32</v>
      </c>
      <c r="X47">
        <v>9534146</v>
      </c>
      <c r="Y47">
        <v>11.308999999999999</v>
      </c>
      <c r="Z47">
        <v>625647</v>
      </c>
      <c r="AA47">
        <v>6.56</v>
      </c>
      <c r="AB47">
        <v>0.85026193500000002</v>
      </c>
    </row>
    <row r="48" spans="1:28" x14ac:dyDescent="0.25">
      <c r="A48" t="s">
        <v>30</v>
      </c>
      <c r="B48" t="s">
        <v>32</v>
      </c>
      <c r="C48">
        <v>7</v>
      </c>
      <c r="D48">
        <v>862.99703399999999</v>
      </c>
      <c r="E48">
        <v>0.997</v>
      </c>
      <c r="F48">
        <v>5</v>
      </c>
      <c r="G48">
        <v>6.0000000000000001E-3</v>
      </c>
      <c r="H48">
        <v>0</v>
      </c>
      <c r="I48">
        <v>0</v>
      </c>
      <c r="J48">
        <v>2326</v>
      </c>
      <c r="K48">
        <v>3.0000000000000001E-3</v>
      </c>
      <c r="L48">
        <v>1186479135</v>
      </c>
      <c r="M48">
        <v>1.375</v>
      </c>
      <c r="N48">
        <v>818179362</v>
      </c>
      <c r="O48">
        <v>0.69</v>
      </c>
      <c r="P48">
        <v>54045230</v>
      </c>
      <c r="Q48">
        <v>62.625</v>
      </c>
      <c r="R48">
        <v>9324930</v>
      </c>
      <c r="S48">
        <v>17.25</v>
      </c>
      <c r="T48">
        <v>375073262</v>
      </c>
      <c r="U48">
        <v>434.61700000000002</v>
      </c>
      <c r="V48">
        <v>1089035</v>
      </c>
      <c r="W48">
        <v>0.28999999999999998</v>
      </c>
      <c r="X48">
        <v>9874522</v>
      </c>
      <c r="Y48">
        <v>11.442</v>
      </c>
      <c r="Z48">
        <v>791793</v>
      </c>
      <c r="AA48">
        <v>8.02</v>
      </c>
      <c r="AB48">
        <v>0.86554432999999997</v>
      </c>
    </row>
    <row r="49" spans="1:28" x14ac:dyDescent="0.25">
      <c r="A49" t="s">
        <v>30</v>
      </c>
      <c r="B49" t="s">
        <v>32</v>
      </c>
      <c r="C49">
        <v>8</v>
      </c>
      <c r="D49">
        <v>873.61687700000004</v>
      </c>
      <c r="E49">
        <v>0.99</v>
      </c>
      <c r="F49">
        <v>7</v>
      </c>
      <c r="G49">
        <v>8.0000000000000002E-3</v>
      </c>
      <c r="H49">
        <v>0</v>
      </c>
      <c r="I49">
        <v>0</v>
      </c>
      <c r="J49">
        <v>2325</v>
      </c>
      <c r="K49">
        <v>3.0000000000000001E-3</v>
      </c>
      <c r="L49">
        <v>1216058724</v>
      </c>
      <c r="M49">
        <v>1.3919999999999999</v>
      </c>
      <c r="N49">
        <v>835119928</v>
      </c>
      <c r="O49">
        <v>0.69</v>
      </c>
      <c r="P49">
        <v>55502957</v>
      </c>
      <c r="Q49">
        <v>63.531999999999996</v>
      </c>
      <c r="R49">
        <v>10894280</v>
      </c>
      <c r="S49">
        <v>19.63</v>
      </c>
      <c r="T49">
        <v>377718011</v>
      </c>
      <c r="U49">
        <v>432.36099999999999</v>
      </c>
      <c r="V49">
        <v>877751</v>
      </c>
      <c r="W49">
        <v>0.23</v>
      </c>
      <c r="X49">
        <v>9651301</v>
      </c>
      <c r="Y49">
        <v>11.048</v>
      </c>
      <c r="Z49">
        <v>762893</v>
      </c>
      <c r="AA49">
        <v>7.9</v>
      </c>
      <c r="AB49">
        <v>0.88233437599999998</v>
      </c>
    </row>
    <row r="50" spans="1:28" x14ac:dyDescent="0.25">
      <c r="A50" t="s">
        <v>30</v>
      </c>
      <c r="B50" t="s">
        <v>32</v>
      </c>
      <c r="C50">
        <v>9</v>
      </c>
      <c r="D50">
        <v>866.62750000000005</v>
      </c>
      <c r="E50">
        <v>0.98799999999999999</v>
      </c>
      <c r="F50">
        <v>9</v>
      </c>
      <c r="G50">
        <v>0.01</v>
      </c>
      <c r="H50">
        <v>0</v>
      </c>
      <c r="I50">
        <v>0</v>
      </c>
      <c r="J50">
        <v>2326</v>
      </c>
      <c r="K50">
        <v>3.0000000000000001E-3</v>
      </c>
      <c r="L50">
        <v>1206358432</v>
      </c>
      <c r="M50">
        <v>1.3919999999999999</v>
      </c>
      <c r="N50">
        <v>838124745</v>
      </c>
      <c r="O50">
        <v>0.69</v>
      </c>
      <c r="P50">
        <v>54928205</v>
      </c>
      <c r="Q50">
        <v>63.381999999999998</v>
      </c>
      <c r="R50">
        <v>10018408</v>
      </c>
      <c r="S50">
        <v>18.239999999999998</v>
      </c>
      <c r="T50">
        <v>379561355</v>
      </c>
      <c r="U50">
        <v>437.97500000000002</v>
      </c>
      <c r="V50">
        <v>1055969</v>
      </c>
      <c r="W50">
        <v>0.28000000000000003</v>
      </c>
      <c r="X50">
        <v>9121213</v>
      </c>
      <c r="Y50">
        <v>10.525</v>
      </c>
      <c r="Z50">
        <v>788585</v>
      </c>
      <c r="AA50">
        <v>8.65</v>
      </c>
      <c r="AB50">
        <v>0.87695966199999997</v>
      </c>
    </row>
    <row r="51" spans="1:28" x14ac:dyDescent="0.25">
      <c r="A51" t="s">
        <v>30</v>
      </c>
      <c r="B51" t="s">
        <v>32</v>
      </c>
      <c r="C51">
        <v>10</v>
      </c>
      <c r="D51">
        <v>867.94411500000001</v>
      </c>
      <c r="E51">
        <v>0.98899999999999999</v>
      </c>
      <c r="F51">
        <v>10</v>
      </c>
      <c r="G51">
        <v>1.2E-2</v>
      </c>
      <c r="H51">
        <v>0</v>
      </c>
      <c r="I51">
        <v>0</v>
      </c>
      <c r="J51">
        <v>2327</v>
      </c>
      <c r="K51">
        <v>3.0000000000000001E-3</v>
      </c>
      <c r="L51">
        <v>1208256627</v>
      </c>
      <c r="M51">
        <v>1.3919999999999999</v>
      </c>
      <c r="N51">
        <v>840569507</v>
      </c>
      <c r="O51">
        <v>0.7</v>
      </c>
      <c r="P51">
        <v>55480796</v>
      </c>
      <c r="Q51">
        <v>63.921999999999997</v>
      </c>
      <c r="R51">
        <v>10125382</v>
      </c>
      <c r="S51">
        <v>18.25</v>
      </c>
      <c r="T51">
        <v>379962436</v>
      </c>
      <c r="U51">
        <v>437.77300000000002</v>
      </c>
      <c r="V51">
        <v>1136727</v>
      </c>
      <c r="W51">
        <v>0.3</v>
      </c>
      <c r="X51">
        <v>9244433</v>
      </c>
      <c r="Y51">
        <v>10.651</v>
      </c>
      <c r="Z51">
        <v>783539</v>
      </c>
      <c r="AA51">
        <v>8.48</v>
      </c>
      <c r="AB51">
        <v>0.87784430000000002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1016-114A-4E5A-A915-5F527F7B69E9}">
  <dimension ref="A1:Y81"/>
  <sheetViews>
    <sheetView zoomScale="80" zoomScaleNormal="80" workbookViewId="0">
      <selection activeCell="L2" sqref="L2"/>
    </sheetView>
  </sheetViews>
  <sheetFormatPr baseColWidth="10" defaultRowHeight="15" x14ac:dyDescent="0.25"/>
  <cols>
    <col min="1" max="1" width="6.85546875" bestFit="1" customWidth="1"/>
    <col min="2" max="2" width="21.85546875" bestFit="1" customWidth="1"/>
    <col min="3" max="3" width="4" bestFit="1" customWidth="1"/>
    <col min="4" max="4" width="11.28515625" bestFit="1" customWidth="1"/>
    <col min="5" max="5" width="14.140625" bestFit="1" customWidth="1"/>
    <col min="6" max="6" width="5.140625" bestFit="1" customWidth="1"/>
    <col min="7" max="7" width="12.5703125" bestFit="1" customWidth="1"/>
    <col min="8" max="8" width="7.28515625" bestFit="1" customWidth="1"/>
    <col min="9" max="11" width="7.7109375" bestFit="1" customWidth="1"/>
    <col min="12" max="12" width="14.85546875" bestFit="1" customWidth="1"/>
    <col min="13" max="13" width="14.42578125" bestFit="1" customWidth="1"/>
    <col min="14" max="15" width="20.140625" bestFit="1" customWidth="1"/>
    <col min="16" max="16" width="20.85546875" bestFit="1" customWidth="1"/>
    <col min="17" max="17" width="21.28515625" bestFit="1" customWidth="1"/>
    <col min="18" max="18" width="7.7109375" bestFit="1" customWidth="1"/>
    <col min="19" max="19" width="10.5703125" bestFit="1" customWidth="1"/>
    <col min="20" max="20" width="12.28515625" bestFit="1" customWidth="1"/>
    <col min="21" max="21" width="14" bestFit="1" customWidth="1"/>
    <col min="22" max="22" width="18" bestFit="1" customWidth="1"/>
    <col min="23" max="23" width="8.42578125" bestFit="1" customWidth="1"/>
    <col min="24" max="24" width="11.28515625" bestFit="1" customWidth="1"/>
    <col min="25" max="25" width="12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5</v>
      </c>
      <c r="Q1" t="s">
        <v>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 spans="1:25" x14ac:dyDescent="0.25">
      <c r="A2" t="s">
        <v>33</v>
      </c>
      <c r="B2" t="s">
        <v>32</v>
      </c>
      <c r="C2">
        <v>1</v>
      </c>
      <c r="D2">
        <v>0.13</v>
      </c>
      <c r="E2">
        <v>0.01</v>
      </c>
      <c r="F2">
        <v>98</v>
      </c>
      <c r="G2" s="2">
        <v>1.8518518518518517E-6</v>
      </c>
      <c r="H2">
        <v>0</v>
      </c>
      <c r="I2">
        <v>0</v>
      </c>
      <c r="J2">
        <v>0</v>
      </c>
      <c r="K2">
        <v>0</v>
      </c>
      <c r="L2">
        <v>1468</v>
      </c>
      <c r="M2">
        <v>0</v>
      </c>
      <c r="N2">
        <v>0</v>
      </c>
      <c r="O2">
        <v>245</v>
      </c>
      <c r="P2">
        <v>1</v>
      </c>
      <c r="Q2">
        <v>6</v>
      </c>
      <c r="R2">
        <v>0</v>
      </c>
      <c r="S2">
        <v>0</v>
      </c>
      <c r="T2">
        <v>2424</v>
      </c>
      <c r="U2">
        <v>0</v>
      </c>
      <c r="V2">
        <v>0</v>
      </c>
      <c r="W2">
        <v>0</v>
      </c>
      <c r="X2">
        <v>4096</v>
      </c>
      <c r="Y2">
        <v>0</v>
      </c>
    </row>
    <row r="3" spans="1:25" x14ac:dyDescent="0.25">
      <c r="A3" t="s">
        <v>33</v>
      </c>
      <c r="B3" t="s">
        <v>32</v>
      </c>
      <c r="C3">
        <v>2</v>
      </c>
      <c r="D3">
        <v>0.13</v>
      </c>
      <c r="E3">
        <v>0.02</v>
      </c>
      <c r="F3">
        <v>95</v>
      </c>
      <c r="G3" s="2">
        <v>1.8518518518518517E-6</v>
      </c>
      <c r="H3">
        <v>0</v>
      </c>
      <c r="I3">
        <v>0</v>
      </c>
      <c r="J3">
        <v>0</v>
      </c>
      <c r="K3">
        <v>0</v>
      </c>
      <c r="L3">
        <v>1468</v>
      </c>
      <c r="M3">
        <v>0</v>
      </c>
      <c r="N3">
        <v>0</v>
      </c>
      <c r="O3">
        <v>244</v>
      </c>
      <c r="P3">
        <v>2</v>
      </c>
      <c r="Q3">
        <v>3</v>
      </c>
      <c r="R3">
        <v>0</v>
      </c>
      <c r="S3">
        <v>0</v>
      </c>
      <c r="T3">
        <v>2424</v>
      </c>
      <c r="U3">
        <v>0</v>
      </c>
      <c r="V3">
        <v>0</v>
      </c>
      <c r="W3">
        <v>0</v>
      </c>
      <c r="X3">
        <v>4096</v>
      </c>
      <c r="Y3">
        <v>0</v>
      </c>
    </row>
    <row r="4" spans="1:25" x14ac:dyDescent="0.25">
      <c r="A4" t="s">
        <v>33</v>
      </c>
      <c r="B4" t="s">
        <v>32</v>
      </c>
      <c r="C4">
        <v>3</v>
      </c>
      <c r="D4">
        <v>0.1</v>
      </c>
      <c r="E4">
        <v>0.05</v>
      </c>
      <c r="F4">
        <v>95</v>
      </c>
      <c r="G4" s="2">
        <v>1.8518518518518517E-6</v>
      </c>
      <c r="H4">
        <v>0</v>
      </c>
      <c r="I4">
        <v>0</v>
      </c>
      <c r="J4">
        <v>0</v>
      </c>
      <c r="K4">
        <v>0</v>
      </c>
      <c r="L4">
        <v>1340</v>
      </c>
      <c r="M4">
        <v>0</v>
      </c>
      <c r="N4">
        <v>0</v>
      </c>
      <c r="O4">
        <v>241</v>
      </c>
      <c r="P4">
        <v>2</v>
      </c>
      <c r="Q4">
        <v>10</v>
      </c>
      <c r="R4">
        <v>0</v>
      </c>
      <c r="S4">
        <v>0</v>
      </c>
      <c r="T4">
        <v>2424</v>
      </c>
      <c r="U4">
        <v>0</v>
      </c>
      <c r="V4">
        <v>0</v>
      </c>
      <c r="W4">
        <v>0</v>
      </c>
      <c r="X4">
        <v>4096</v>
      </c>
      <c r="Y4">
        <v>0</v>
      </c>
    </row>
    <row r="5" spans="1:25" x14ac:dyDescent="0.25">
      <c r="A5" t="s">
        <v>33</v>
      </c>
      <c r="B5" t="s">
        <v>32</v>
      </c>
      <c r="C5">
        <v>4</v>
      </c>
      <c r="D5">
        <v>0.1</v>
      </c>
      <c r="E5">
        <v>0.02</v>
      </c>
      <c r="F5">
        <v>96</v>
      </c>
      <c r="G5" s="2">
        <v>1.6203703703703705E-6</v>
      </c>
      <c r="H5">
        <v>0</v>
      </c>
      <c r="I5">
        <v>0</v>
      </c>
      <c r="J5">
        <v>0</v>
      </c>
      <c r="K5">
        <v>0</v>
      </c>
      <c r="L5">
        <v>1380</v>
      </c>
      <c r="M5">
        <v>0</v>
      </c>
      <c r="N5">
        <v>0</v>
      </c>
      <c r="O5">
        <v>243</v>
      </c>
      <c r="P5">
        <v>2</v>
      </c>
      <c r="Q5">
        <v>3</v>
      </c>
      <c r="R5">
        <v>0</v>
      </c>
      <c r="S5">
        <v>0</v>
      </c>
      <c r="T5">
        <v>2424</v>
      </c>
      <c r="U5">
        <v>0</v>
      </c>
      <c r="V5">
        <v>0</v>
      </c>
      <c r="W5">
        <v>0</v>
      </c>
      <c r="X5">
        <v>4096</v>
      </c>
      <c r="Y5">
        <v>0</v>
      </c>
    </row>
    <row r="6" spans="1:25" x14ac:dyDescent="0.25">
      <c r="A6" t="s">
        <v>33</v>
      </c>
      <c r="B6" t="s">
        <v>32</v>
      </c>
      <c r="C6">
        <v>5</v>
      </c>
      <c r="D6">
        <v>0.14000000000000001</v>
      </c>
      <c r="E6">
        <v>0.01</v>
      </c>
      <c r="F6">
        <v>95</v>
      </c>
      <c r="G6" s="2">
        <v>1.8518518518518517E-6</v>
      </c>
      <c r="H6">
        <v>0</v>
      </c>
      <c r="I6">
        <v>0</v>
      </c>
      <c r="J6">
        <v>0</v>
      </c>
      <c r="K6">
        <v>0</v>
      </c>
      <c r="L6">
        <v>1412</v>
      </c>
      <c r="M6">
        <v>0</v>
      </c>
      <c r="N6">
        <v>0</v>
      </c>
      <c r="O6">
        <v>243</v>
      </c>
      <c r="P6">
        <v>2</v>
      </c>
      <c r="Q6">
        <v>7</v>
      </c>
      <c r="R6">
        <v>0</v>
      </c>
      <c r="S6">
        <v>0</v>
      </c>
      <c r="T6">
        <v>2424</v>
      </c>
      <c r="U6">
        <v>0</v>
      </c>
      <c r="V6">
        <v>0</v>
      </c>
      <c r="W6">
        <v>0</v>
      </c>
      <c r="X6">
        <v>4096</v>
      </c>
      <c r="Y6">
        <v>0</v>
      </c>
    </row>
    <row r="7" spans="1:25" x14ac:dyDescent="0.25">
      <c r="A7" t="s">
        <v>33</v>
      </c>
      <c r="B7" t="s">
        <v>32</v>
      </c>
      <c r="C7">
        <v>6</v>
      </c>
      <c r="D7">
        <v>0.13</v>
      </c>
      <c r="E7">
        <v>0.01</v>
      </c>
      <c r="F7">
        <v>97</v>
      </c>
      <c r="G7" s="2">
        <v>1.8518518518518517E-6</v>
      </c>
      <c r="H7">
        <v>0</v>
      </c>
      <c r="I7">
        <v>0</v>
      </c>
      <c r="J7">
        <v>0</v>
      </c>
      <c r="K7">
        <v>0</v>
      </c>
      <c r="L7">
        <v>1468</v>
      </c>
      <c r="M7">
        <v>0</v>
      </c>
      <c r="N7">
        <v>0</v>
      </c>
      <c r="O7">
        <v>243</v>
      </c>
      <c r="P7">
        <v>2</v>
      </c>
      <c r="Q7">
        <v>7</v>
      </c>
      <c r="R7">
        <v>0</v>
      </c>
      <c r="S7">
        <v>0</v>
      </c>
      <c r="T7">
        <v>2424</v>
      </c>
      <c r="U7">
        <v>0</v>
      </c>
      <c r="V7">
        <v>0</v>
      </c>
      <c r="W7">
        <v>0</v>
      </c>
      <c r="X7">
        <v>4096</v>
      </c>
      <c r="Y7">
        <v>0</v>
      </c>
    </row>
    <row r="8" spans="1:25" x14ac:dyDescent="0.25">
      <c r="A8" t="s">
        <v>33</v>
      </c>
      <c r="B8" t="s">
        <v>32</v>
      </c>
      <c r="C8">
        <v>7</v>
      </c>
      <c r="D8">
        <v>0.11</v>
      </c>
      <c r="E8">
        <v>0.01</v>
      </c>
      <c r="F8">
        <v>97</v>
      </c>
      <c r="G8" s="2">
        <v>1.5046296296296296E-6</v>
      </c>
      <c r="H8">
        <v>0</v>
      </c>
      <c r="I8">
        <v>0</v>
      </c>
      <c r="J8">
        <v>0</v>
      </c>
      <c r="K8">
        <v>0</v>
      </c>
      <c r="L8">
        <v>1412</v>
      </c>
      <c r="M8">
        <v>0</v>
      </c>
      <c r="N8">
        <v>0</v>
      </c>
      <c r="O8">
        <v>247</v>
      </c>
      <c r="P8">
        <v>2</v>
      </c>
      <c r="Q8">
        <v>3</v>
      </c>
      <c r="R8">
        <v>0</v>
      </c>
      <c r="S8">
        <v>0</v>
      </c>
      <c r="T8">
        <v>2424</v>
      </c>
      <c r="U8">
        <v>0</v>
      </c>
      <c r="V8">
        <v>0</v>
      </c>
      <c r="W8">
        <v>0</v>
      </c>
      <c r="X8">
        <v>4096</v>
      </c>
      <c r="Y8">
        <v>0</v>
      </c>
    </row>
    <row r="9" spans="1:25" x14ac:dyDescent="0.25">
      <c r="A9" t="s">
        <v>33</v>
      </c>
      <c r="B9" t="s">
        <v>32</v>
      </c>
      <c r="C9">
        <v>8</v>
      </c>
      <c r="D9">
        <v>0.1</v>
      </c>
      <c r="E9">
        <v>0.02</v>
      </c>
      <c r="F9">
        <v>97</v>
      </c>
      <c r="G9" s="2">
        <v>1.5046296296296296E-6</v>
      </c>
      <c r="H9">
        <v>0</v>
      </c>
      <c r="I9">
        <v>0</v>
      </c>
      <c r="J9">
        <v>0</v>
      </c>
      <c r="K9">
        <v>0</v>
      </c>
      <c r="L9">
        <v>1468</v>
      </c>
      <c r="M9">
        <v>0</v>
      </c>
      <c r="N9">
        <v>0</v>
      </c>
      <c r="O9">
        <v>244</v>
      </c>
      <c r="P9">
        <v>2</v>
      </c>
      <c r="Q9">
        <v>3</v>
      </c>
      <c r="R9">
        <v>0</v>
      </c>
      <c r="S9">
        <v>0</v>
      </c>
      <c r="T9">
        <v>2424</v>
      </c>
      <c r="U9">
        <v>0</v>
      </c>
      <c r="V9">
        <v>0</v>
      </c>
      <c r="W9">
        <v>0</v>
      </c>
      <c r="X9">
        <v>4096</v>
      </c>
      <c r="Y9">
        <v>0</v>
      </c>
    </row>
    <row r="10" spans="1:25" x14ac:dyDescent="0.25">
      <c r="A10" t="s">
        <v>33</v>
      </c>
      <c r="B10" t="s">
        <v>32</v>
      </c>
      <c r="C10">
        <v>9</v>
      </c>
      <c r="D10">
        <v>0.11</v>
      </c>
      <c r="E10">
        <v>0.04</v>
      </c>
      <c r="F10">
        <v>95</v>
      </c>
      <c r="G10" s="2">
        <v>1.8518518518518517E-6</v>
      </c>
      <c r="H10">
        <v>0</v>
      </c>
      <c r="I10">
        <v>0</v>
      </c>
      <c r="J10">
        <v>0</v>
      </c>
      <c r="K10">
        <v>0</v>
      </c>
      <c r="L10">
        <v>1468</v>
      </c>
      <c r="M10">
        <v>0</v>
      </c>
      <c r="N10">
        <v>0</v>
      </c>
      <c r="O10">
        <v>245</v>
      </c>
      <c r="P10">
        <v>2</v>
      </c>
      <c r="Q10">
        <v>10</v>
      </c>
      <c r="R10">
        <v>0</v>
      </c>
      <c r="S10">
        <v>0</v>
      </c>
      <c r="T10">
        <v>2424</v>
      </c>
      <c r="U10">
        <v>0</v>
      </c>
      <c r="V10">
        <v>0</v>
      </c>
      <c r="W10">
        <v>0</v>
      </c>
      <c r="X10">
        <v>4096</v>
      </c>
      <c r="Y10">
        <v>0</v>
      </c>
    </row>
    <row r="11" spans="1:25" x14ac:dyDescent="0.25">
      <c r="A11" t="s">
        <v>33</v>
      </c>
      <c r="B11" t="s">
        <v>32</v>
      </c>
      <c r="C11">
        <v>10</v>
      </c>
      <c r="D11">
        <v>0.13</v>
      </c>
      <c r="E11">
        <v>0.02</v>
      </c>
      <c r="F11">
        <v>97</v>
      </c>
      <c r="G11" s="2">
        <v>1.8518518518518517E-6</v>
      </c>
      <c r="H11">
        <v>0</v>
      </c>
      <c r="I11">
        <v>0</v>
      </c>
      <c r="J11">
        <v>0</v>
      </c>
      <c r="K11">
        <v>0</v>
      </c>
      <c r="L11">
        <v>1392</v>
      </c>
      <c r="M11">
        <v>0</v>
      </c>
      <c r="N11">
        <v>0</v>
      </c>
      <c r="O11">
        <v>243</v>
      </c>
      <c r="P11">
        <v>2</v>
      </c>
      <c r="Q11">
        <v>7</v>
      </c>
      <c r="R11">
        <v>0</v>
      </c>
      <c r="S11">
        <v>0</v>
      </c>
      <c r="T11">
        <v>2424</v>
      </c>
      <c r="U11">
        <v>0</v>
      </c>
      <c r="V11">
        <v>0</v>
      </c>
      <c r="W11">
        <v>0</v>
      </c>
      <c r="X11">
        <v>4096</v>
      </c>
      <c r="Y11">
        <v>0</v>
      </c>
    </row>
    <row r="12" spans="1:25" x14ac:dyDescent="0.25">
      <c r="A12" t="s">
        <v>28</v>
      </c>
      <c r="B12" t="s">
        <v>29</v>
      </c>
      <c r="C12">
        <v>1</v>
      </c>
      <c r="D12">
        <v>1.58</v>
      </c>
      <c r="E12">
        <v>0.09</v>
      </c>
      <c r="F12">
        <v>98</v>
      </c>
      <c r="G12" s="2">
        <v>1.9675925925925925E-5</v>
      </c>
      <c r="H12">
        <v>0</v>
      </c>
      <c r="I12">
        <v>0</v>
      </c>
      <c r="J12">
        <v>0</v>
      </c>
      <c r="K12">
        <v>0</v>
      </c>
      <c r="L12">
        <v>35228</v>
      </c>
      <c r="M12">
        <v>0</v>
      </c>
      <c r="N12">
        <v>8</v>
      </c>
      <c r="O12">
        <v>5987</v>
      </c>
      <c r="P12">
        <v>117</v>
      </c>
      <c r="Q12">
        <v>159</v>
      </c>
      <c r="R12">
        <v>0</v>
      </c>
      <c r="S12">
        <v>0</v>
      </c>
      <c r="T12">
        <v>2488</v>
      </c>
      <c r="U12">
        <v>0</v>
      </c>
      <c r="V12">
        <v>0</v>
      </c>
      <c r="W12">
        <v>0</v>
      </c>
      <c r="X12">
        <v>4096</v>
      </c>
      <c r="Y12">
        <v>0</v>
      </c>
    </row>
    <row r="13" spans="1:25" x14ac:dyDescent="0.25">
      <c r="A13" t="s">
        <v>28</v>
      </c>
      <c r="B13" t="s">
        <v>29</v>
      </c>
      <c r="C13">
        <v>2</v>
      </c>
      <c r="D13">
        <v>1.54</v>
      </c>
      <c r="E13">
        <v>0.09</v>
      </c>
      <c r="F13">
        <v>98</v>
      </c>
      <c r="G13" s="2">
        <v>1.9328703703703702E-5</v>
      </c>
      <c r="H13">
        <v>0</v>
      </c>
      <c r="I13">
        <v>0</v>
      </c>
      <c r="J13">
        <v>0</v>
      </c>
      <c r="K13">
        <v>0</v>
      </c>
      <c r="L13">
        <v>35372</v>
      </c>
      <c r="M13">
        <v>0</v>
      </c>
      <c r="N13">
        <v>8</v>
      </c>
      <c r="O13">
        <v>6012</v>
      </c>
      <c r="P13">
        <v>114</v>
      </c>
      <c r="Q13">
        <v>162</v>
      </c>
      <c r="R13">
        <v>0</v>
      </c>
      <c r="S13">
        <v>0</v>
      </c>
      <c r="T13">
        <v>2488</v>
      </c>
      <c r="U13">
        <v>0</v>
      </c>
      <c r="V13">
        <v>0</v>
      </c>
      <c r="W13">
        <v>0</v>
      </c>
      <c r="X13">
        <v>4096</v>
      </c>
      <c r="Y13">
        <v>0</v>
      </c>
    </row>
    <row r="14" spans="1:25" x14ac:dyDescent="0.25">
      <c r="A14" t="s">
        <v>28</v>
      </c>
      <c r="B14" t="s">
        <v>29</v>
      </c>
      <c r="C14">
        <v>3</v>
      </c>
      <c r="D14">
        <v>1.6</v>
      </c>
      <c r="E14">
        <v>0.09</v>
      </c>
      <c r="F14">
        <v>99</v>
      </c>
      <c r="G14" s="2">
        <v>1.9675925925925925E-5</v>
      </c>
      <c r="H14">
        <v>0</v>
      </c>
      <c r="I14">
        <v>0</v>
      </c>
      <c r="J14">
        <v>0</v>
      </c>
      <c r="K14">
        <v>0</v>
      </c>
      <c r="L14">
        <v>35460</v>
      </c>
      <c r="M14">
        <v>0</v>
      </c>
      <c r="N14">
        <v>8</v>
      </c>
      <c r="O14">
        <v>5992</v>
      </c>
      <c r="P14">
        <v>118</v>
      </c>
      <c r="Q14">
        <v>160</v>
      </c>
      <c r="R14">
        <v>0</v>
      </c>
      <c r="S14">
        <v>0</v>
      </c>
      <c r="T14">
        <v>2488</v>
      </c>
      <c r="U14">
        <v>0</v>
      </c>
      <c r="V14">
        <v>0</v>
      </c>
      <c r="W14">
        <v>0</v>
      </c>
      <c r="X14">
        <v>4096</v>
      </c>
      <c r="Y14">
        <v>0</v>
      </c>
    </row>
    <row r="15" spans="1:25" x14ac:dyDescent="0.25">
      <c r="A15" t="s">
        <v>28</v>
      </c>
      <c r="B15" t="s">
        <v>29</v>
      </c>
      <c r="C15">
        <v>4</v>
      </c>
      <c r="D15">
        <v>1.62</v>
      </c>
      <c r="E15">
        <v>0.11</v>
      </c>
      <c r="F15">
        <v>97</v>
      </c>
      <c r="G15" s="2">
        <v>2.0486111111111113E-5</v>
      </c>
      <c r="H15">
        <v>0</v>
      </c>
      <c r="I15">
        <v>0</v>
      </c>
      <c r="J15">
        <v>0</v>
      </c>
      <c r="K15">
        <v>0</v>
      </c>
      <c r="L15">
        <v>35648</v>
      </c>
      <c r="M15">
        <v>0</v>
      </c>
      <c r="N15">
        <v>8</v>
      </c>
      <c r="O15">
        <v>6155</v>
      </c>
      <c r="P15">
        <v>128</v>
      </c>
      <c r="Q15">
        <v>167</v>
      </c>
      <c r="R15">
        <v>0</v>
      </c>
      <c r="S15">
        <v>0</v>
      </c>
      <c r="T15">
        <v>2488</v>
      </c>
      <c r="U15">
        <v>0</v>
      </c>
      <c r="V15">
        <v>0</v>
      </c>
      <c r="W15">
        <v>0</v>
      </c>
      <c r="X15">
        <v>4096</v>
      </c>
      <c r="Y15">
        <v>0</v>
      </c>
    </row>
    <row r="16" spans="1:25" x14ac:dyDescent="0.25">
      <c r="A16" t="s">
        <v>28</v>
      </c>
      <c r="B16" t="s">
        <v>29</v>
      </c>
      <c r="C16">
        <v>5</v>
      </c>
      <c r="D16">
        <v>1.59</v>
      </c>
      <c r="E16">
        <v>0.08</v>
      </c>
      <c r="F16">
        <v>98</v>
      </c>
      <c r="G16" s="2">
        <v>1.9675925925925925E-5</v>
      </c>
      <c r="H16">
        <v>0</v>
      </c>
      <c r="I16">
        <v>0</v>
      </c>
      <c r="J16">
        <v>0</v>
      </c>
      <c r="K16">
        <v>0</v>
      </c>
      <c r="L16">
        <v>34956</v>
      </c>
      <c r="M16">
        <v>0</v>
      </c>
      <c r="N16">
        <v>8</v>
      </c>
      <c r="O16">
        <v>6016</v>
      </c>
      <c r="P16">
        <v>117</v>
      </c>
      <c r="Q16">
        <v>159</v>
      </c>
      <c r="R16">
        <v>0</v>
      </c>
      <c r="S16">
        <v>0</v>
      </c>
      <c r="T16">
        <v>2488</v>
      </c>
      <c r="U16">
        <v>0</v>
      </c>
      <c r="V16">
        <v>0</v>
      </c>
      <c r="W16">
        <v>0</v>
      </c>
      <c r="X16">
        <v>4096</v>
      </c>
      <c r="Y16">
        <v>0</v>
      </c>
    </row>
    <row r="17" spans="1:25" x14ac:dyDescent="0.25">
      <c r="A17" t="s">
        <v>28</v>
      </c>
      <c r="B17" t="s">
        <v>29</v>
      </c>
      <c r="C17">
        <v>6</v>
      </c>
      <c r="D17">
        <v>1.58</v>
      </c>
      <c r="E17">
        <v>7.0000000000000007E-2</v>
      </c>
      <c r="F17">
        <v>98</v>
      </c>
      <c r="G17" s="2">
        <v>1.9560185185185185E-5</v>
      </c>
      <c r="H17">
        <v>0</v>
      </c>
      <c r="I17">
        <v>0</v>
      </c>
      <c r="J17">
        <v>0</v>
      </c>
      <c r="K17">
        <v>0</v>
      </c>
      <c r="L17">
        <v>35244</v>
      </c>
      <c r="M17">
        <v>0</v>
      </c>
      <c r="N17">
        <v>8</v>
      </c>
      <c r="O17">
        <v>6015</v>
      </c>
      <c r="P17">
        <v>122</v>
      </c>
      <c r="Q17">
        <v>171</v>
      </c>
      <c r="R17">
        <v>0</v>
      </c>
      <c r="S17">
        <v>0</v>
      </c>
      <c r="T17">
        <v>2488</v>
      </c>
      <c r="U17">
        <v>0</v>
      </c>
      <c r="V17">
        <v>0</v>
      </c>
      <c r="W17">
        <v>0</v>
      </c>
      <c r="X17">
        <v>4096</v>
      </c>
      <c r="Y17">
        <v>0</v>
      </c>
    </row>
    <row r="18" spans="1:25" x14ac:dyDescent="0.25">
      <c r="A18" t="s">
        <v>28</v>
      </c>
      <c r="B18" t="s">
        <v>29</v>
      </c>
      <c r="C18">
        <v>7</v>
      </c>
      <c r="D18">
        <v>1.51</v>
      </c>
      <c r="E18">
        <v>0.13</v>
      </c>
      <c r="F18">
        <v>98</v>
      </c>
      <c r="G18" s="2">
        <v>1.9328703703703702E-5</v>
      </c>
      <c r="H18">
        <v>0</v>
      </c>
      <c r="I18">
        <v>0</v>
      </c>
      <c r="J18">
        <v>0</v>
      </c>
      <c r="K18">
        <v>0</v>
      </c>
      <c r="L18">
        <v>35388</v>
      </c>
      <c r="M18">
        <v>0</v>
      </c>
      <c r="N18">
        <v>8</v>
      </c>
      <c r="O18">
        <v>6024</v>
      </c>
      <c r="P18">
        <v>118</v>
      </c>
      <c r="Q18">
        <v>165</v>
      </c>
      <c r="R18">
        <v>0</v>
      </c>
      <c r="S18">
        <v>0</v>
      </c>
      <c r="T18">
        <v>2488</v>
      </c>
      <c r="U18">
        <v>0</v>
      </c>
      <c r="V18">
        <v>0</v>
      </c>
      <c r="W18">
        <v>0</v>
      </c>
      <c r="X18">
        <v>4096</v>
      </c>
      <c r="Y18">
        <v>0</v>
      </c>
    </row>
    <row r="19" spans="1:25" x14ac:dyDescent="0.25">
      <c r="A19" t="s">
        <v>28</v>
      </c>
      <c r="B19" t="s">
        <v>29</v>
      </c>
      <c r="C19">
        <v>8</v>
      </c>
      <c r="D19">
        <v>1.6</v>
      </c>
      <c r="E19">
        <v>0.1</v>
      </c>
      <c r="F19">
        <v>99</v>
      </c>
      <c r="G19" s="2">
        <v>1.9791666666666665E-5</v>
      </c>
      <c r="H19">
        <v>0</v>
      </c>
      <c r="I19">
        <v>0</v>
      </c>
      <c r="J19">
        <v>0</v>
      </c>
      <c r="K19">
        <v>0</v>
      </c>
      <c r="L19">
        <v>35324</v>
      </c>
      <c r="M19">
        <v>0</v>
      </c>
      <c r="N19">
        <v>8</v>
      </c>
      <c r="O19">
        <v>5992</v>
      </c>
      <c r="P19">
        <v>114</v>
      </c>
      <c r="Q19">
        <v>152</v>
      </c>
      <c r="R19">
        <v>0</v>
      </c>
      <c r="S19">
        <v>0</v>
      </c>
      <c r="T19">
        <v>2488</v>
      </c>
      <c r="U19">
        <v>0</v>
      </c>
      <c r="V19">
        <v>0</v>
      </c>
      <c r="W19">
        <v>0</v>
      </c>
      <c r="X19">
        <v>4096</v>
      </c>
      <c r="Y19">
        <v>0</v>
      </c>
    </row>
    <row r="20" spans="1:25" x14ac:dyDescent="0.25">
      <c r="A20" t="s">
        <v>28</v>
      </c>
      <c r="B20" t="s">
        <v>29</v>
      </c>
      <c r="C20">
        <v>9</v>
      </c>
      <c r="D20">
        <v>1.64</v>
      </c>
      <c r="E20">
        <v>7.0000000000000007E-2</v>
      </c>
      <c r="F20">
        <v>98</v>
      </c>
      <c r="G20" s="2">
        <v>2.0138888888888889E-5</v>
      </c>
      <c r="H20">
        <v>0</v>
      </c>
      <c r="I20">
        <v>0</v>
      </c>
      <c r="J20">
        <v>0</v>
      </c>
      <c r="K20">
        <v>0</v>
      </c>
      <c r="L20">
        <v>35440</v>
      </c>
      <c r="M20">
        <v>0</v>
      </c>
      <c r="N20">
        <v>8</v>
      </c>
      <c r="O20">
        <v>6049</v>
      </c>
      <c r="P20">
        <v>119</v>
      </c>
      <c r="Q20">
        <v>167</v>
      </c>
      <c r="R20">
        <v>0</v>
      </c>
      <c r="S20">
        <v>0</v>
      </c>
      <c r="T20">
        <v>2488</v>
      </c>
      <c r="U20">
        <v>0</v>
      </c>
      <c r="V20">
        <v>0</v>
      </c>
      <c r="W20">
        <v>0</v>
      </c>
      <c r="X20">
        <v>4096</v>
      </c>
      <c r="Y20">
        <v>0</v>
      </c>
    </row>
    <row r="21" spans="1:25" x14ac:dyDescent="0.25">
      <c r="A21" t="s">
        <v>28</v>
      </c>
      <c r="B21" t="s">
        <v>29</v>
      </c>
      <c r="C21">
        <v>10</v>
      </c>
      <c r="D21">
        <v>1.57</v>
      </c>
      <c r="E21">
        <v>0.09</v>
      </c>
      <c r="F21">
        <v>98</v>
      </c>
      <c r="G21" s="2">
        <v>1.9444444444444445E-5</v>
      </c>
      <c r="H21">
        <v>0</v>
      </c>
      <c r="I21">
        <v>0</v>
      </c>
      <c r="J21">
        <v>0</v>
      </c>
      <c r="K21">
        <v>0</v>
      </c>
      <c r="L21">
        <v>35060</v>
      </c>
      <c r="M21">
        <v>0</v>
      </c>
      <c r="N21">
        <v>8</v>
      </c>
      <c r="O21">
        <v>6005</v>
      </c>
      <c r="P21">
        <v>121</v>
      </c>
      <c r="Q21">
        <v>152</v>
      </c>
      <c r="R21">
        <v>0</v>
      </c>
      <c r="S21">
        <v>0</v>
      </c>
      <c r="T21">
        <v>2488</v>
      </c>
      <c r="U21">
        <v>0</v>
      </c>
      <c r="V21">
        <v>0</v>
      </c>
      <c r="W21">
        <v>0</v>
      </c>
      <c r="X21">
        <v>4096</v>
      </c>
      <c r="Y21">
        <v>0</v>
      </c>
    </row>
    <row r="22" spans="1:25" x14ac:dyDescent="0.25">
      <c r="A22" t="s">
        <v>34</v>
      </c>
      <c r="B22" t="s">
        <v>32</v>
      </c>
      <c r="C22">
        <v>1</v>
      </c>
      <c r="D22">
        <v>0.59</v>
      </c>
      <c r="E22">
        <v>0.09</v>
      </c>
      <c r="F22">
        <v>99</v>
      </c>
      <c r="G22" s="2">
        <v>7.9861111111111119E-6</v>
      </c>
      <c r="H22">
        <v>0</v>
      </c>
      <c r="I22">
        <v>0</v>
      </c>
      <c r="J22">
        <v>0</v>
      </c>
      <c r="K22">
        <v>0</v>
      </c>
      <c r="L22">
        <v>40820</v>
      </c>
      <c r="M22">
        <v>0</v>
      </c>
      <c r="N22">
        <v>0</v>
      </c>
      <c r="O22">
        <v>4945</v>
      </c>
      <c r="P22">
        <v>115</v>
      </c>
      <c r="Q22">
        <v>114</v>
      </c>
      <c r="R22">
        <v>0</v>
      </c>
      <c r="S22">
        <v>0</v>
      </c>
      <c r="T22">
        <v>2424</v>
      </c>
      <c r="U22">
        <v>0</v>
      </c>
      <c r="V22">
        <v>0</v>
      </c>
      <c r="W22">
        <v>0</v>
      </c>
      <c r="X22">
        <v>4096</v>
      </c>
      <c r="Y22">
        <v>0</v>
      </c>
    </row>
    <row r="23" spans="1:25" x14ac:dyDescent="0.25">
      <c r="A23" t="s">
        <v>34</v>
      </c>
      <c r="B23" t="s">
        <v>32</v>
      </c>
      <c r="C23">
        <v>2</v>
      </c>
      <c r="D23">
        <v>0.6</v>
      </c>
      <c r="E23">
        <v>0.08</v>
      </c>
      <c r="F23">
        <v>98</v>
      </c>
      <c r="G23" s="2">
        <v>7.9861111111111119E-6</v>
      </c>
      <c r="H23">
        <v>0</v>
      </c>
      <c r="I23">
        <v>0</v>
      </c>
      <c r="J23">
        <v>0</v>
      </c>
      <c r="K23">
        <v>0</v>
      </c>
      <c r="L23">
        <v>40904</v>
      </c>
      <c r="M23">
        <v>0</v>
      </c>
      <c r="N23">
        <v>0</v>
      </c>
      <c r="O23">
        <v>4920</v>
      </c>
      <c r="P23">
        <v>129</v>
      </c>
      <c r="Q23">
        <v>121</v>
      </c>
      <c r="R23">
        <v>0</v>
      </c>
      <c r="S23">
        <v>0</v>
      </c>
      <c r="T23">
        <v>2424</v>
      </c>
      <c r="U23">
        <v>0</v>
      </c>
      <c r="V23">
        <v>0</v>
      </c>
      <c r="W23">
        <v>0</v>
      </c>
      <c r="X23">
        <v>4096</v>
      </c>
      <c r="Y23">
        <v>0</v>
      </c>
    </row>
    <row r="24" spans="1:25" x14ac:dyDescent="0.25">
      <c r="A24" t="s">
        <v>34</v>
      </c>
      <c r="B24" t="s">
        <v>32</v>
      </c>
      <c r="C24">
        <v>3</v>
      </c>
      <c r="D24">
        <v>0.63</v>
      </c>
      <c r="E24">
        <v>0.05</v>
      </c>
      <c r="F24">
        <v>98</v>
      </c>
      <c r="G24" s="2">
        <v>7.9861111111111119E-6</v>
      </c>
      <c r="H24">
        <v>0</v>
      </c>
      <c r="I24">
        <v>0</v>
      </c>
      <c r="J24">
        <v>0</v>
      </c>
      <c r="K24">
        <v>0</v>
      </c>
      <c r="L24">
        <v>40924</v>
      </c>
      <c r="M24">
        <v>0</v>
      </c>
      <c r="N24">
        <v>0</v>
      </c>
      <c r="O24">
        <v>4995</v>
      </c>
      <c r="P24">
        <v>125</v>
      </c>
      <c r="Q24">
        <v>118</v>
      </c>
      <c r="R24">
        <v>0</v>
      </c>
      <c r="S24">
        <v>0</v>
      </c>
      <c r="T24">
        <v>2424</v>
      </c>
      <c r="U24">
        <v>0</v>
      </c>
      <c r="V24">
        <v>0</v>
      </c>
      <c r="W24">
        <v>0</v>
      </c>
      <c r="X24">
        <v>4096</v>
      </c>
      <c r="Y24">
        <v>0</v>
      </c>
    </row>
    <row r="25" spans="1:25" x14ac:dyDescent="0.25">
      <c r="A25" t="s">
        <v>34</v>
      </c>
      <c r="B25" t="s">
        <v>32</v>
      </c>
      <c r="C25">
        <v>4</v>
      </c>
      <c r="D25">
        <v>0.62</v>
      </c>
      <c r="E25">
        <v>0.04</v>
      </c>
      <c r="F25">
        <v>98</v>
      </c>
      <c r="G25" s="2">
        <v>7.7546296296296301E-6</v>
      </c>
      <c r="H25">
        <v>0</v>
      </c>
      <c r="I25">
        <v>0</v>
      </c>
      <c r="J25">
        <v>0</v>
      </c>
      <c r="K25">
        <v>0</v>
      </c>
      <c r="L25">
        <v>40776</v>
      </c>
      <c r="M25">
        <v>0</v>
      </c>
      <c r="N25">
        <v>0</v>
      </c>
      <c r="O25">
        <v>4942</v>
      </c>
      <c r="P25">
        <v>119</v>
      </c>
      <c r="Q25">
        <v>116</v>
      </c>
      <c r="R25">
        <v>0</v>
      </c>
      <c r="S25">
        <v>0</v>
      </c>
      <c r="T25">
        <v>2424</v>
      </c>
      <c r="U25">
        <v>0</v>
      </c>
      <c r="V25">
        <v>0</v>
      </c>
      <c r="W25">
        <v>0</v>
      </c>
      <c r="X25">
        <v>4096</v>
      </c>
      <c r="Y25">
        <v>0</v>
      </c>
    </row>
    <row r="26" spans="1:25" x14ac:dyDescent="0.25">
      <c r="A26" t="s">
        <v>34</v>
      </c>
      <c r="B26" t="s">
        <v>32</v>
      </c>
      <c r="C26">
        <v>5</v>
      </c>
      <c r="D26">
        <v>0.62</v>
      </c>
      <c r="E26">
        <v>0.05</v>
      </c>
      <c r="F26">
        <v>99</v>
      </c>
      <c r="G26" s="2">
        <v>7.8703703703703719E-6</v>
      </c>
      <c r="H26">
        <v>0</v>
      </c>
      <c r="I26">
        <v>0</v>
      </c>
      <c r="J26">
        <v>0</v>
      </c>
      <c r="K26">
        <v>0</v>
      </c>
      <c r="L26">
        <v>41284</v>
      </c>
      <c r="M26">
        <v>0</v>
      </c>
      <c r="N26">
        <v>0</v>
      </c>
      <c r="O26">
        <v>4943</v>
      </c>
      <c r="P26">
        <v>122</v>
      </c>
      <c r="Q26">
        <v>119</v>
      </c>
      <c r="R26">
        <v>0</v>
      </c>
      <c r="S26">
        <v>0</v>
      </c>
      <c r="T26">
        <v>2424</v>
      </c>
      <c r="U26">
        <v>0</v>
      </c>
      <c r="V26">
        <v>0</v>
      </c>
      <c r="W26">
        <v>0</v>
      </c>
      <c r="X26">
        <v>4096</v>
      </c>
      <c r="Y26">
        <v>0</v>
      </c>
    </row>
    <row r="27" spans="1:25" x14ac:dyDescent="0.25">
      <c r="A27" t="s">
        <v>34</v>
      </c>
      <c r="B27" t="s">
        <v>32</v>
      </c>
      <c r="C27">
        <v>6</v>
      </c>
      <c r="D27">
        <v>0.61</v>
      </c>
      <c r="E27">
        <v>0.06</v>
      </c>
      <c r="F27">
        <v>99</v>
      </c>
      <c r="G27" s="2">
        <v>7.9861111111111119E-6</v>
      </c>
      <c r="H27">
        <v>0</v>
      </c>
      <c r="I27">
        <v>0</v>
      </c>
      <c r="J27">
        <v>0</v>
      </c>
      <c r="K27">
        <v>0</v>
      </c>
      <c r="L27">
        <v>40916</v>
      </c>
      <c r="M27">
        <v>0</v>
      </c>
      <c r="N27">
        <v>0</v>
      </c>
      <c r="O27">
        <v>4991</v>
      </c>
      <c r="P27">
        <v>126</v>
      </c>
      <c r="Q27">
        <v>119</v>
      </c>
      <c r="R27">
        <v>0</v>
      </c>
      <c r="S27">
        <v>0</v>
      </c>
      <c r="T27">
        <v>2424</v>
      </c>
      <c r="U27">
        <v>0</v>
      </c>
      <c r="V27">
        <v>0</v>
      </c>
      <c r="W27">
        <v>0</v>
      </c>
      <c r="X27">
        <v>4096</v>
      </c>
      <c r="Y27">
        <v>0</v>
      </c>
    </row>
    <row r="28" spans="1:25" x14ac:dyDescent="0.25">
      <c r="A28" t="s">
        <v>34</v>
      </c>
      <c r="B28" t="s">
        <v>32</v>
      </c>
      <c r="C28">
        <v>7</v>
      </c>
      <c r="D28">
        <v>0.61</v>
      </c>
      <c r="E28">
        <v>0.05</v>
      </c>
      <c r="F28">
        <v>98</v>
      </c>
      <c r="G28" s="2">
        <v>7.7546296296296301E-6</v>
      </c>
      <c r="H28">
        <v>0</v>
      </c>
      <c r="I28">
        <v>0</v>
      </c>
      <c r="J28">
        <v>0</v>
      </c>
      <c r="K28">
        <v>0</v>
      </c>
      <c r="L28">
        <v>40672</v>
      </c>
      <c r="M28">
        <v>0</v>
      </c>
      <c r="N28">
        <v>0</v>
      </c>
      <c r="O28">
        <v>4944</v>
      </c>
      <c r="P28">
        <v>119</v>
      </c>
      <c r="Q28">
        <v>114</v>
      </c>
      <c r="R28">
        <v>0</v>
      </c>
      <c r="S28">
        <v>0</v>
      </c>
      <c r="T28">
        <v>2424</v>
      </c>
      <c r="U28">
        <v>0</v>
      </c>
      <c r="V28">
        <v>0</v>
      </c>
      <c r="W28">
        <v>0</v>
      </c>
      <c r="X28">
        <v>4096</v>
      </c>
      <c r="Y28">
        <v>0</v>
      </c>
    </row>
    <row r="29" spans="1:25" x14ac:dyDescent="0.25">
      <c r="A29" t="s">
        <v>34</v>
      </c>
      <c r="B29" t="s">
        <v>32</v>
      </c>
      <c r="C29">
        <v>8</v>
      </c>
      <c r="D29">
        <v>0.63</v>
      </c>
      <c r="E29">
        <v>0.04</v>
      </c>
      <c r="F29">
        <v>99</v>
      </c>
      <c r="G29" s="2">
        <v>7.8703703703703719E-6</v>
      </c>
      <c r="H29">
        <v>0</v>
      </c>
      <c r="I29">
        <v>0</v>
      </c>
      <c r="J29">
        <v>0</v>
      </c>
      <c r="K29">
        <v>0</v>
      </c>
      <c r="L29">
        <v>40816</v>
      </c>
      <c r="M29">
        <v>0</v>
      </c>
      <c r="N29">
        <v>0</v>
      </c>
      <c r="O29">
        <v>4938</v>
      </c>
      <c r="P29">
        <v>117</v>
      </c>
      <c r="Q29">
        <v>118</v>
      </c>
      <c r="R29">
        <v>0</v>
      </c>
      <c r="S29">
        <v>0</v>
      </c>
      <c r="T29">
        <v>2424</v>
      </c>
      <c r="U29">
        <v>0</v>
      </c>
      <c r="V29">
        <v>0</v>
      </c>
      <c r="W29">
        <v>0</v>
      </c>
      <c r="X29">
        <v>4096</v>
      </c>
      <c r="Y29">
        <v>0</v>
      </c>
    </row>
    <row r="30" spans="1:25" x14ac:dyDescent="0.25">
      <c r="A30" t="s">
        <v>34</v>
      </c>
      <c r="B30" t="s">
        <v>32</v>
      </c>
      <c r="C30">
        <v>9</v>
      </c>
      <c r="D30">
        <v>0.54</v>
      </c>
      <c r="E30">
        <v>0.12</v>
      </c>
      <c r="F30">
        <v>99</v>
      </c>
      <c r="G30" s="2">
        <v>7.8703703703703719E-6</v>
      </c>
      <c r="H30">
        <v>0</v>
      </c>
      <c r="I30">
        <v>0</v>
      </c>
      <c r="J30">
        <v>0</v>
      </c>
      <c r="K30">
        <v>0</v>
      </c>
      <c r="L30">
        <v>40828</v>
      </c>
      <c r="M30">
        <v>0</v>
      </c>
      <c r="N30">
        <v>0</v>
      </c>
      <c r="O30">
        <v>4940</v>
      </c>
      <c r="P30">
        <v>117</v>
      </c>
      <c r="Q30">
        <v>114</v>
      </c>
      <c r="R30">
        <v>0</v>
      </c>
      <c r="S30">
        <v>0</v>
      </c>
      <c r="T30">
        <v>2424</v>
      </c>
      <c r="U30">
        <v>0</v>
      </c>
      <c r="V30">
        <v>0</v>
      </c>
      <c r="W30">
        <v>0</v>
      </c>
      <c r="X30">
        <v>4096</v>
      </c>
      <c r="Y30">
        <v>0</v>
      </c>
    </row>
    <row r="31" spans="1:25" x14ac:dyDescent="0.25">
      <c r="A31" t="s">
        <v>34</v>
      </c>
      <c r="B31" t="s">
        <v>32</v>
      </c>
      <c r="C31">
        <v>10</v>
      </c>
      <c r="D31">
        <v>0.62</v>
      </c>
      <c r="E31">
        <v>0.05</v>
      </c>
      <c r="F31">
        <v>98</v>
      </c>
      <c r="G31" s="2">
        <v>7.9861111111111119E-6</v>
      </c>
      <c r="H31">
        <v>0</v>
      </c>
      <c r="I31">
        <v>0</v>
      </c>
      <c r="J31">
        <v>0</v>
      </c>
      <c r="K31">
        <v>0</v>
      </c>
      <c r="L31">
        <v>41144</v>
      </c>
      <c r="M31">
        <v>0</v>
      </c>
      <c r="N31">
        <v>0</v>
      </c>
      <c r="O31">
        <v>4997</v>
      </c>
      <c r="P31">
        <v>116</v>
      </c>
      <c r="Q31">
        <v>110</v>
      </c>
      <c r="R31">
        <v>0</v>
      </c>
      <c r="S31">
        <v>0</v>
      </c>
      <c r="T31">
        <v>2424</v>
      </c>
      <c r="U31">
        <v>0</v>
      </c>
      <c r="V31">
        <v>0</v>
      </c>
      <c r="W31">
        <v>0</v>
      </c>
      <c r="X31">
        <v>4096</v>
      </c>
      <c r="Y31">
        <v>0</v>
      </c>
    </row>
    <row r="32" spans="1:25" x14ac:dyDescent="0.25">
      <c r="A32" t="s">
        <v>31</v>
      </c>
      <c r="B32" t="s">
        <v>32</v>
      </c>
      <c r="C32">
        <v>1</v>
      </c>
      <c r="D32">
        <v>0.34</v>
      </c>
      <c r="E32">
        <v>0.04</v>
      </c>
      <c r="F32">
        <v>99</v>
      </c>
      <c r="G32" s="2">
        <v>4.5138888888888895E-6</v>
      </c>
      <c r="H32">
        <v>0</v>
      </c>
      <c r="I32">
        <v>0</v>
      </c>
      <c r="J32">
        <v>0</v>
      </c>
      <c r="K32">
        <v>0</v>
      </c>
      <c r="L32">
        <v>19228</v>
      </c>
      <c r="M32">
        <v>0</v>
      </c>
      <c r="N32">
        <v>0</v>
      </c>
      <c r="O32">
        <v>3061</v>
      </c>
      <c r="P32">
        <v>1</v>
      </c>
      <c r="Q32">
        <v>6</v>
      </c>
      <c r="R32">
        <v>0</v>
      </c>
      <c r="S32">
        <v>0</v>
      </c>
      <c r="T32">
        <v>2424</v>
      </c>
      <c r="U32">
        <v>0</v>
      </c>
      <c r="V32">
        <v>0</v>
      </c>
      <c r="W32">
        <v>0</v>
      </c>
      <c r="X32">
        <v>4096</v>
      </c>
      <c r="Y32">
        <v>0</v>
      </c>
    </row>
    <row r="33" spans="1:25" x14ac:dyDescent="0.25">
      <c r="A33" t="s">
        <v>31</v>
      </c>
      <c r="B33" t="s">
        <v>32</v>
      </c>
      <c r="C33">
        <v>2</v>
      </c>
      <c r="D33">
        <v>0.38</v>
      </c>
      <c r="E33">
        <v>0.04</v>
      </c>
      <c r="F33">
        <v>98</v>
      </c>
      <c r="G33" s="2">
        <v>4.8611111111111113E-6</v>
      </c>
      <c r="H33">
        <v>0</v>
      </c>
      <c r="I33">
        <v>0</v>
      </c>
      <c r="J33">
        <v>0</v>
      </c>
      <c r="K33">
        <v>0</v>
      </c>
      <c r="L33">
        <v>19344</v>
      </c>
      <c r="M33">
        <v>0</v>
      </c>
      <c r="N33">
        <v>0</v>
      </c>
      <c r="O33">
        <v>3065</v>
      </c>
      <c r="P33">
        <v>2</v>
      </c>
      <c r="Q33">
        <v>11</v>
      </c>
      <c r="R33">
        <v>0</v>
      </c>
      <c r="S33">
        <v>0</v>
      </c>
      <c r="T33">
        <v>2424</v>
      </c>
      <c r="U33">
        <v>0</v>
      </c>
      <c r="V33">
        <v>0</v>
      </c>
      <c r="W33">
        <v>0</v>
      </c>
      <c r="X33">
        <v>4096</v>
      </c>
      <c r="Y33">
        <v>0</v>
      </c>
    </row>
    <row r="34" spans="1:25" x14ac:dyDescent="0.25">
      <c r="A34" t="s">
        <v>31</v>
      </c>
      <c r="B34" t="s">
        <v>32</v>
      </c>
      <c r="C34">
        <v>3</v>
      </c>
      <c r="D34">
        <v>0.37</v>
      </c>
      <c r="E34">
        <v>0.03</v>
      </c>
      <c r="F34">
        <v>99</v>
      </c>
      <c r="G34" s="2">
        <v>4.8611111111111113E-6</v>
      </c>
      <c r="H34">
        <v>0</v>
      </c>
      <c r="I34">
        <v>0</v>
      </c>
      <c r="J34">
        <v>0</v>
      </c>
      <c r="K34">
        <v>0</v>
      </c>
      <c r="L34">
        <v>19184</v>
      </c>
      <c r="M34">
        <v>0</v>
      </c>
      <c r="N34">
        <v>0</v>
      </c>
      <c r="O34">
        <v>3064</v>
      </c>
      <c r="P34">
        <v>1</v>
      </c>
      <c r="Q34">
        <v>7</v>
      </c>
      <c r="R34">
        <v>0</v>
      </c>
      <c r="S34">
        <v>0</v>
      </c>
      <c r="T34">
        <v>2424</v>
      </c>
      <c r="U34">
        <v>0</v>
      </c>
      <c r="V34">
        <v>0</v>
      </c>
      <c r="W34">
        <v>0</v>
      </c>
      <c r="X34">
        <v>4096</v>
      </c>
      <c r="Y34">
        <v>0</v>
      </c>
    </row>
    <row r="35" spans="1:25" x14ac:dyDescent="0.25">
      <c r="A35" t="s">
        <v>31</v>
      </c>
      <c r="B35" t="s">
        <v>32</v>
      </c>
      <c r="C35">
        <v>4</v>
      </c>
      <c r="D35">
        <v>0.35</v>
      </c>
      <c r="E35">
        <v>0.05</v>
      </c>
      <c r="F35">
        <v>98</v>
      </c>
      <c r="G35" s="2">
        <v>4.8611111111111113E-6</v>
      </c>
      <c r="H35">
        <v>0</v>
      </c>
      <c r="I35">
        <v>0</v>
      </c>
      <c r="J35">
        <v>0</v>
      </c>
      <c r="K35">
        <v>0</v>
      </c>
      <c r="L35">
        <v>19396</v>
      </c>
      <c r="M35">
        <v>0</v>
      </c>
      <c r="N35">
        <v>0</v>
      </c>
      <c r="O35">
        <v>3065</v>
      </c>
      <c r="P35">
        <v>2</v>
      </c>
      <c r="Q35">
        <v>8</v>
      </c>
      <c r="R35">
        <v>0</v>
      </c>
      <c r="S35">
        <v>0</v>
      </c>
      <c r="T35">
        <v>2424</v>
      </c>
      <c r="U35">
        <v>0</v>
      </c>
      <c r="V35">
        <v>0</v>
      </c>
      <c r="W35">
        <v>0</v>
      </c>
      <c r="X35">
        <v>4096</v>
      </c>
      <c r="Y35">
        <v>0</v>
      </c>
    </row>
    <row r="36" spans="1:25" x14ac:dyDescent="0.25">
      <c r="A36" t="s">
        <v>31</v>
      </c>
      <c r="B36" t="s">
        <v>32</v>
      </c>
      <c r="C36">
        <v>5</v>
      </c>
      <c r="D36">
        <v>0.37</v>
      </c>
      <c r="E36">
        <v>0.03</v>
      </c>
      <c r="F36">
        <v>98</v>
      </c>
      <c r="G36" s="2">
        <v>4.8611111111111113E-6</v>
      </c>
      <c r="H36">
        <v>0</v>
      </c>
      <c r="I36">
        <v>0</v>
      </c>
      <c r="J36">
        <v>0</v>
      </c>
      <c r="K36">
        <v>0</v>
      </c>
      <c r="L36">
        <v>19512</v>
      </c>
      <c r="M36">
        <v>0</v>
      </c>
      <c r="N36">
        <v>0</v>
      </c>
      <c r="O36">
        <v>3067</v>
      </c>
      <c r="P36">
        <v>2</v>
      </c>
      <c r="Q36">
        <v>6</v>
      </c>
      <c r="R36">
        <v>0</v>
      </c>
      <c r="S36">
        <v>0</v>
      </c>
      <c r="T36">
        <v>2424</v>
      </c>
      <c r="U36">
        <v>0</v>
      </c>
      <c r="V36">
        <v>0</v>
      </c>
      <c r="W36">
        <v>0</v>
      </c>
      <c r="X36">
        <v>4096</v>
      </c>
      <c r="Y36">
        <v>0</v>
      </c>
    </row>
    <row r="37" spans="1:25" x14ac:dyDescent="0.25">
      <c r="A37" t="s">
        <v>31</v>
      </c>
      <c r="B37" t="s">
        <v>32</v>
      </c>
      <c r="C37">
        <v>6</v>
      </c>
      <c r="D37">
        <v>0.34</v>
      </c>
      <c r="E37">
        <v>0.06</v>
      </c>
      <c r="F37">
        <v>98</v>
      </c>
      <c r="G37" s="2">
        <v>4.8611111111111113E-6</v>
      </c>
      <c r="H37">
        <v>0</v>
      </c>
      <c r="I37">
        <v>0</v>
      </c>
      <c r="J37">
        <v>0</v>
      </c>
      <c r="K37">
        <v>0</v>
      </c>
      <c r="L37">
        <v>19328</v>
      </c>
      <c r="M37">
        <v>0</v>
      </c>
      <c r="N37">
        <v>0</v>
      </c>
      <c r="O37">
        <v>3064</v>
      </c>
      <c r="P37">
        <v>2</v>
      </c>
      <c r="Q37">
        <v>9</v>
      </c>
      <c r="R37">
        <v>0</v>
      </c>
      <c r="S37">
        <v>0</v>
      </c>
      <c r="T37">
        <v>2424</v>
      </c>
      <c r="U37">
        <v>0</v>
      </c>
      <c r="V37">
        <v>0</v>
      </c>
      <c r="W37">
        <v>0</v>
      </c>
      <c r="X37">
        <v>4096</v>
      </c>
      <c r="Y37">
        <v>0</v>
      </c>
    </row>
    <row r="38" spans="1:25" x14ac:dyDescent="0.25">
      <c r="A38" t="s">
        <v>31</v>
      </c>
      <c r="B38" t="s">
        <v>32</v>
      </c>
      <c r="C38">
        <v>7</v>
      </c>
      <c r="D38">
        <v>0.35</v>
      </c>
      <c r="E38">
        <v>0.04</v>
      </c>
      <c r="F38">
        <v>98</v>
      </c>
      <c r="G38" s="2">
        <v>4.5138888888888895E-6</v>
      </c>
      <c r="H38">
        <v>0</v>
      </c>
      <c r="I38">
        <v>0</v>
      </c>
      <c r="J38">
        <v>0</v>
      </c>
      <c r="K38">
        <v>0</v>
      </c>
      <c r="L38">
        <v>19272</v>
      </c>
      <c r="M38">
        <v>0</v>
      </c>
      <c r="N38">
        <v>0</v>
      </c>
      <c r="O38">
        <v>3062</v>
      </c>
      <c r="P38">
        <v>2</v>
      </c>
      <c r="Q38">
        <v>6</v>
      </c>
      <c r="R38">
        <v>0</v>
      </c>
      <c r="S38">
        <v>0</v>
      </c>
      <c r="T38">
        <v>2424</v>
      </c>
      <c r="U38">
        <v>0</v>
      </c>
      <c r="V38">
        <v>0</v>
      </c>
      <c r="W38">
        <v>0</v>
      </c>
      <c r="X38">
        <v>4096</v>
      </c>
      <c r="Y38">
        <v>0</v>
      </c>
    </row>
    <row r="39" spans="1:25" x14ac:dyDescent="0.25">
      <c r="A39" t="s">
        <v>31</v>
      </c>
      <c r="B39" t="s">
        <v>32</v>
      </c>
      <c r="C39">
        <v>8</v>
      </c>
      <c r="D39">
        <v>0.34</v>
      </c>
      <c r="E39">
        <v>7.0000000000000007E-2</v>
      </c>
      <c r="F39">
        <v>98</v>
      </c>
      <c r="G39" s="2">
        <v>4.8611111111111113E-6</v>
      </c>
      <c r="H39">
        <v>0</v>
      </c>
      <c r="I39">
        <v>0</v>
      </c>
      <c r="J39">
        <v>0</v>
      </c>
      <c r="K39">
        <v>0</v>
      </c>
      <c r="L39">
        <v>19520</v>
      </c>
      <c r="M39">
        <v>0</v>
      </c>
      <c r="N39">
        <v>0</v>
      </c>
      <c r="O39">
        <v>3066</v>
      </c>
      <c r="P39">
        <v>2</v>
      </c>
      <c r="Q39">
        <v>15</v>
      </c>
      <c r="R39">
        <v>0</v>
      </c>
      <c r="S39">
        <v>0</v>
      </c>
      <c r="T39">
        <v>2424</v>
      </c>
      <c r="U39">
        <v>0</v>
      </c>
      <c r="V39">
        <v>0</v>
      </c>
      <c r="W39">
        <v>0</v>
      </c>
      <c r="X39">
        <v>4096</v>
      </c>
      <c r="Y39">
        <v>0</v>
      </c>
    </row>
    <row r="40" spans="1:25" x14ac:dyDescent="0.25">
      <c r="A40" t="s">
        <v>31</v>
      </c>
      <c r="B40" t="s">
        <v>32</v>
      </c>
      <c r="C40">
        <v>9</v>
      </c>
      <c r="D40">
        <v>0.36</v>
      </c>
      <c r="E40">
        <v>0.05</v>
      </c>
      <c r="F40">
        <v>99</v>
      </c>
      <c r="G40" s="2">
        <v>4.7453703703703696E-6</v>
      </c>
      <c r="H40">
        <v>0</v>
      </c>
      <c r="I40">
        <v>0</v>
      </c>
      <c r="J40">
        <v>0</v>
      </c>
      <c r="K40">
        <v>0</v>
      </c>
      <c r="L40">
        <v>19524</v>
      </c>
      <c r="M40">
        <v>0</v>
      </c>
      <c r="N40">
        <v>0</v>
      </c>
      <c r="O40">
        <v>3069</v>
      </c>
      <c r="P40">
        <v>2</v>
      </c>
      <c r="Q40">
        <v>2</v>
      </c>
      <c r="R40">
        <v>0</v>
      </c>
      <c r="S40">
        <v>0</v>
      </c>
      <c r="T40">
        <v>2424</v>
      </c>
      <c r="U40">
        <v>0</v>
      </c>
      <c r="V40">
        <v>0</v>
      </c>
      <c r="W40">
        <v>0</v>
      </c>
      <c r="X40">
        <v>4096</v>
      </c>
      <c r="Y40">
        <v>0</v>
      </c>
    </row>
    <row r="41" spans="1:25" x14ac:dyDescent="0.25">
      <c r="A41" t="s">
        <v>31</v>
      </c>
      <c r="B41" t="s">
        <v>32</v>
      </c>
      <c r="C41">
        <v>10</v>
      </c>
      <c r="D41">
        <v>0.37</v>
      </c>
      <c r="E41">
        <v>0.04</v>
      </c>
      <c r="F41">
        <v>98</v>
      </c>
      <c r="G41" s="2">
        <v>4.7453703703703696E-6</v>
      </c>
      <c r="H41">
        <v>0</v>
      </c>
      <c r="I41">
        <v>0</v>
      </c>
      <c r="J41">
        <v>0</v>
      </c>
      <c r="K41">
        <v>0</v>
      </c>
      <c r="L41">
        <v>19196</v>
      </c>
      <c r="M41">
        <v>0</v>
      </c>
      <c r="N41">
        <v>0</v>
      </c>
      <c r="O41">
        <v>3063</v>
      </c>
      <c r="P41">
        <v>2</v>
      </c>
      <c r="Q41">
        <v>5</v>
      </c>
      <c r="R41">
        <v>0</v>
      </c>
      <c r="S41">
        <v>0</v>
      </c>
      <c r="T41">
        <v>2424</v>
      </c>
      <c r="U41">
        <v>0</v>
      </c>
      <c r="V41">
        <v>0</v>
      </c>
      <c r="W41">
        <v>0</v>
      </c>
      <c r="X41">
        <v>4096</v>
      </c>
      <c r="Y41">
        <v>0</v>
      </c>
    </row>
    <row r="42" spans="1:25" x14ac:dyDescent="0.25">
      <c r="A42" t="s">
        <v>30</v>
      </c>
      <c r="B42" t="s">
        <v>32</v>
      </c>
      <c r="C42">
        <v>1</v>
      </c>
      <c r="D42">
        <v>0.85</v>
      </c>
      <c r="E42">
        <v>0.03</v>
      </c>
      <c r="F42">
        <v>99</v>
      </c>
      <c r="G42" s="2">
        <v>1.0300925925925926E-5</v>
      </c>
      <c r="H42">
        <v>0</v>
      </c>
      <c r="I42">
        <v>0</v>
      </c>
      <c r="J42">
        <v>0</v>
      </c>
      <c r="K42">
        <v>0</v>
      </c>
      <c r="L42">
        <v>12900</v>
      </c>
      <c r="M42">
        <v>0</v>
      </c>
      <c r="N42">
        <v>0</v>
      </c>
      <c r="O42">
        <v>2359</v>
      </c>
      <c r="P42">
        <v>2</v>
      </c>
      <c r="Q42">
        <v>12</v>
      </c>
      <c r="R42">
        <v>0</v>
      </c>
      <c r="S42">
        <v>0</v>
      </c>
      <c r="T42">
        <v>2424</v>
      </c>
      <c r="U42">
        <v>0</v>
      </c>
      <c r="V42">
        <v>0</v>
      </c>
      <c r="W42">
        <v>0</v>
      </c>
      <c r="X42">
        <v>4096</v>
      </c>
      <c r="Y42">
        <v>0</v>
      </c>
    </row>
    <row r="43" spans="1:25" x14ac:dyDescent="0.25">
      <c r="A43" t="s">
        <v>30</v>
      </c>
      <c r="B43" t="s">
        <v>32</v>
      </c>
      <c r="C43">
        <v>2</v>
      </c>
      <c r="D43">
        <v>0.84</v>
      </c>
      <c r="E43">
        <v>0.05</v>
      </c>
      <c r="F43">
        <v>99</v>
      </c>
      <c r="G43" s="2">
        <v>1.0416666666666666E-5</v>
      </c>
      <c r="H43">
        <v>0</v>
      </c>
      <c r="I43">
        <v>0</v>
      </c>
      <c r="J43">
        <v>0</v>
      </c>
      <c r="K43">
        <v>0</v>
      </c>
      <c r="L43">
        <v>13104</v>
      </c>
      <c r="M43">
        <v>0</v>
      </c>
      <c r="N43">
        <v>0</v>
      </c>
      <c r="O43">
        <v>2361</v>
      </c>
      <c r="P43">
        <v>2</v>
      </c>
      <c r="Q43">
        <v>7</v>
      </c>
      <c r="R43">
        <v>0</v>
      </c>
      <c r="S43">
        <v>0</v>
      </c>
      <c r="T43">
        <v>2424</v>
      </c>
      <c r="U43">
        <v>0</v>
      </c>
      <c r="V43">
        <v>0</v>
      </c>
      <c r="W43">
        <v>0</v>
      </c>
      <c r="X43">
        <v>4096</v>
      </c>
      <c r="Y43">
        <v>0</v>
      </c>
    </row>
    <row r="44" spans="1:25" x14ac:dyDescent="0.25">
      <c r="A44" t="s">
        <v>30</v>
      </c>
      <c r="B44" t="s">
        <v>32</v>
      </c>
      <c r="C44">
        <v>3</v>
      </c>
      <c r="D44">
        <v>0.85</v>
      </c>
      <c r="E44">
        <v>0.03</v>
      </c>
      <c r="F44">
        <v>99</v>
      </c>
      <c r="G44" s="2">
        <v>1.0185185185185185E-5</v>
      </c>
      <c r="H44">
        <v>0</v>
      </c>
      <c r="I44">
        <v>0</v>
      </c>
      <c r="J44">
        <v>0</v>
      </c>
      <c r="K44">
        <v>0</v>
      </c>
      <c r="L44">
        <v>12944</v>
      </c>
      <c r="M44">
        <v>0</v>
      </c>
      <c r="N44">
        <v>0</v>
      </c>
      <c r="O44">
        <v>2362</v>
      </c>
      <c r="P44">
        <v>1</v>
      </c>
      <c r="Q44">
        <v>5</v>
      </c>
      <c r="R44">
        <v>0</v>
      </c>
      <c r="S44">
        <v>0</v>
      </c>
      <c r="T44">
        <v>2424</v>
      </c>
      <c r="U44">
        <v>0</v>
      </c>
      <c r="V44">
        <v>0</v>
      </c>
      <c r="W44">
        <v>0</v>
      </c>
      <c r="X44">
        <v>4096</v>
      </c>
      <c r="Y44">
        <v>0</v>
      </c>
    </row>
    <row r="45" spans="1:25" x14ac:dyDescent="0.25">
      <c r="A45" t="s">
        <v>30</v>
      </c>
      <c r="B45" t="s">
        <v>32</v>
      </c>
      <c r="C45">
        <v>4</v>
      </c>
      <c r="D45">
        <v>0.87</v>
      </c>
      <c r="E45">
        <v>0.03</v>
      </c>
      <c r="F45">
        <v>99</v>
      </c>
      <c r="G45" s="2">
        <v>1.0532407407407406E-5</v>
      </c>
      <c r="H45">
        <v>0</v>
      </c>
      <c r="I45">
        <v>0</v>
      </c>
      <c r="J45">
        <v>0</v>
      </c>
      <c r="K45">
        <v>0</v>
      </c>
      <c r="L45">
        <v>12900</v>
      </c>
      <c r="M45">
        <v>0</v>
      </c>
      <c r="N45">
        <v>0</v>
      </c>
      <c r="O45">
        <v>2358</v>
      </c>
      <c r="P45">
        <v>1</v>
      </c>
      <c r="Q45">
        <v>7</v>
      </c>
      <c r="R45">
        <v>0</v>
      </c>
      <c r="S45">
        <v>0</v>
      </c>
      <c r="T45">
        <v>2424</v>
      </c>
      <c r="U45">
        <v>0</v>
      </c>
      <c r="V45">
        <v>0</v>
      </c>
      <c r="W45">
        <v>0</v>
      </c>
      <c r="X45">
        <v>4096</v>
      </c>
      <c r="Y45">
        <v>0</v>
      </c>
    </row>
    <row r="46" spans="1:25" x14ac:dyDescent="0.25">
      <c r="A46" t="s">
        <v>30</v>
      </c>
      <c r="B46" t="s">
        <v>32</v>
      </c>
      <c r="C46">
        <v>5</v>
      </c>
      <c r="D46">
        <v>0.92</v>
      </c>
      <c r="E46">
        <v>0.02</v>
      </c>
      <c r="F46">
        <v>99</v>
      </c>
      <c r="G46" s="2">
        <v>1.099537037037037E-5</v>
      </c>
      <c r="H46">
        <v>0</v>
      </c>
      <c r="I46">
        <v>0</v>
      </c>
      <c r="J46">
        <v>0</v>
      </c>
      <c r="K46">
        <v>0</v>
      </c>
      <c r="L46">
        <v>12964</v>
      </c>
      <c r="M46">
        <v>0</v>
      </c>
      <c r="N46">
        <v>0</v>
      </c>
      <c r="O46">
        <v>2359</v>
      </c>
      <c r="P46">
        <v>1</v>
      </c>
      <c r="Q46">
        <v>7</v>
      </c>
      <c r="R46">
        <v>0</v>
      </c>
      <c r="S46">
        <v>0</v>
      </c>
      <c r="T46">
        <v>2424</v>
      </c>
      <c r="U46">
        <v>0</v>
      </c>
      <c r="V46">
        <v>0</v>
      </c>
      <c r="W46">
        <v>0</v>
      </c>
      <c r="X46">
        <v>4096</v>
      </c>
      <c r="Y46">
        <v>0</v>
      </c>
    </row>
    <row r="47" spans="1:25" x14ac:dyDescent="0.25">
      <c r="A47" t="s">
        <v>30</v>
      </c>
      <c r="B47" t="s">
        <v>32</v>
      </c>
      <c r="C47">
        <v>6</v>
      </c>
      <c r="D47">
        <v>0.82</v>
      </c>
      <c r="E47">
        <v>0.05</v>
      </c>
      <c r="F47">
        <v>99</v>
      </c>
      <c r="G47" s="2">
        <v>1.0300925925925926E-5</v>
      </c>
      <c r="H47">
        <v>0</v>
      </c>
      <c r="I47">
        <v>0</v>
      </c>
      <c r="J47">
        <v>0</v>
      </c>
      <c r="K47">
        <v>0</v>
      </c>
      <c r="L47">
        <v>13024</v>
      </c>
      <c r="M47">
        <v>0</v>
      </c>
      <c r="N47">
        <v>0</v>
      </c>
      <c r="O47">
        <v>2363</v>
      </c>
      <c r="P47">
        <v>1</v>
      </c>
      <c r="Q47">
        <v>7</v>
      </c>
      <c r="R47">
        <v>0</v>
      </c>
      <c r="S47">
        <v>0</v>
      </c>
      <c r="T47">
        <v>2424</v>
      </c>
      <c r="U47">
        <v>0</v>
      </c>
      <c r="V47">
        <v>0</v>
      </c>
      <c r="W47">
        <v>0</v>
      </c>
      <c r="X47">
        <v>4096</v>
      </c>
      <c r="Y47">
        <v>0</v>
      </c>
    </row>
    <row r="48" spans="1:25" x14ac:dyDescent="0.25">
      <c r="A48" t="s">
        <v>30</v>
      </c>
      <c r="B48" t="s">
        <v>32</v>
      </c>
      <c r="C48">
        <v>7</v>
      </c>
      <c r="D48">
        <v>0.89</v>
      </c>
      <c r="E48">
        <v>0.02</v>
      </c>
      <c r="F48">
        <v>99</v>
      </c>
      <c r="G48" s="2">
        <v>1.0532407407407406E-5</v>
      </c>
      <c r="H48">
        <v>0</v>
      </c>
      <c r="I48">
        <v>0</v>
      </c>
      <c r="J48">
        <v>0</v>
      </c>
      <c r="K48">
        <v>0</v>
      </c>
      <c r="L48">
        <v>12896</v>
      </c>
      <c r="M48">
        <v>0</v>
      </c>
      <c r="N48">
        <v>0</v>
      </c>
      <c r="O48">
        <v>2359</v>
      </c>
      <c r="P48">
        <v>1</v>
      </c>
      <c r="Q48">
        <v>9</v>
      </c>
      <c r="R48">
        <v>0</v>
      </c>
      <c r="S48">
        <v>0</v>
      </c>
      <c r="T48">
        <v>2424</v>
      </c>
      <c r="U48">
        <v>0</v>
      </c>
      <c r="V48">
        <v>0</v>
      </c>
      <c r="W48">
        <v>0</v>
      </c>
      <c r="X48">
        <v>4096</v>
      </c>
      <c r="Y48">
        <v>0</v>
      </c>
    </row>
    <row r="49" spans="1:25" x14ac:dyDescent="0.25">
      <c r="A49" t="s">
        <v>30</v>
      </c>
      <c r="B49" t="s">
        <v>32</v>
      </c>
      <c r="C49">
        <v>8</v>
      </c>
      <c r="D49">
        <v>0.9</v>
      </c>
      <c r="E49">
        <v>0.01</v>
      </c>
      <c r="F49">
        <v>99</v>
      </c>
      <c r="G49" s="2">
        <v>1.0532407407407406E-5</v>
      </c>
      <c r="H49">
        <v>0</v>
      </c>
      <c r="I49">
        <v>0</v>
      </c>
      <c r="J49">
        <v>0</v>
      </c>
      <c r="K49">
        <v>0</v>
      </c>
      <c r="L49">
        <v>12900</v>
      </c>
      <c r="M49">
        <v>0</v>
      </c>
      <c r="N49">
        <v>0</v>
      </c>
      <c r="O49">
        <v>2359</v>
      </c>
      <c r="P49">
        <v>1</v>
      </c>
      <c r="Q49">
        <v>7</v>
      </c>
      <c r="R49">
        <v>0</v>
      </c>
      <c r="S49">
        <v>0</v>
      </c>
      <c r="T49">
        <v>2424</v>
      </c>
      <c r="U49">
        <v>0</v>
      </c>
      <c r="V49">
        <v>0</v>
      </c>
      <c r="W49">
        <v>0</v>
      </c>
      <c r="X49">
        <v>4096</v>
      </c>
      <c r="Y49">
        <v>0</v>
      </c>
    </row>
    <row r="50" spans="1:25" x14ac:dyDescent="0.25">
      <c r="A50" t="s">
        <v>30</v>
      </c>
      <c r="B50" t="s">
        <v>32</v>
      </c>
      <c r="C50">
        <v>9</v>
      </c>
      <c r="D50">
        <v>0.84</v>
      </c>
      <c r="E50">
        <v>0.03</v>
      </c>
      <c r="F50">
        <v>99</v>
      </c>
      <c r="G50" s="2">
        <v>1.0300925925925926E-5</v>
      </c>
      <c r="H50">
        <v>0</v>
      </c>
      <c r="I50">
        <v>0</v>
      </c>
      <c r="J50">
        <v>0</v>
      </c>
      <c r="K50">
        <v>0</v>
      </c>
      <c r="L50">
        <v>13040</v>
      </c>
      <c r="M50">
        <v>0</v>
      </c>
      <c r="N50">
        <v>0</v>
      </c>
      <c r="O50">
        <v>2360</v>
      </c>
      <c r="P50">
        <v>1</v>
      </c>
      <c r="Q50">
        <v>9</v>
      </c>
      <c r="R50">
        <v>0</v>
      </c>
      <c r="S50">
        <v>0</v>
      </c>
      <c r="T50">
        <v>2424</v>
      </c>
      <c r="U50">
        <v>0</v>
      </c>
      <c r="V50">
        <v>0</v>
      </c>
      <c r="W50">
        <v>0</v>
      </c>
      <c r="X50">
        <v>4096</v>
      </c>
      <c r="Y50">
        <v>0</v>
      </c>
    </row>
    <row r="51" spans="1:25" x14ac:dyDescent="0.25">
      <c r="A51" t="s">
        <v>30</v>
      </c>
      <c r="B51" t="s">
        <v>32</v>
      </c>
      <c r="C51">
        <v>10</v>
      </c>
      <c r="D51">
        <v>0.88</v>
      </c>
      <c r="E51">
        <v>0.02</v>
      </c>
      <c r="F51">
        <v>99</v>
      </c>
      <c r="G51" s="2">
        <v>1.064814814814815E-5</v>
      </c>
      <c r="H51">
        <v>0</v>
      </c>
      <c r="I51">
        <v>0</v>
      </c>
      <c r="J51">
        <v>0</v>
      </c>
      <c r="K51">
        <v>0</v>
      </c>
      <c r="L51">
        <v>12904</v>
      </c>
      <c r="M51">
        <v>0</v>
      </c>
      <c r="N51">
        <v>0</v>
      </c>
      <c r="O51">
        <v>2359</v>
      </c>
      <c r="P51">
        <v>2</v>
      </c>
      <c r="Q51">
        <v>8</v>
      </c>
      <c r="R51">
        <v>0</v>
      </c>
      <c r="S51">
        <v>0</v>
      </c>
      <c r="T51">
        <v>2424</v>
      </c>
      <c r="U51">
        <v>0</v>
      </c>
      <c r="V51">
        <v>0</v>
      </c>
      <c r="W51">
        <v>0</v>
      </c>
      <c r="X51">
        <v>4096</v>
      </c>
      <c r="Y51">
        <v>0</v>
      </c>
    </row>
    <row r="52" spans="1:25" x14ac:dyDescent="0.25">
      <c r="G52" s="2"/>
    </row>
    <row r="53" spans="1:25" x14ac:dyDescent="0.25">
      <c r="G53" s="2"/>
    </row>
    <row r="54" spans="1:25" x14ac:dyDescent="0.25">
      <c r="G54" s="2"/>
    </row>
    <row r="55" spans="1:25" x14ac:dyDescent="0.25">
      <c r="G55" s="2"/>
    </row>
    <row r="56" spans="1:25" x14ac:dyDescent="0.25">
      <c r="G56" s="2"/>
    </row>
    <row r="57" spans="1:25" x14ac:dyDescent="0.25">
      <c r="G57" s="2"/>
    </row>
    <row r="58" spans="1:25" x14ac:dyDescent="0.25">
      <c r="G58" s="2"/>
    </row>
    <row r="59" spans="1:25" x14ac:dyDescent="0.25">
      <c r="G59" s="2"/>
    </row>
    <row r="60" spans="1:25" x14ac:dyDescent="0.25">
      <c r="G60" s="2"/>
    </row>
    <row r="61" spans="1:25" x14ac:dyDescent="0.25">
      <c r="G61" s="2"/>
    </row>
    <row r="62" spans="1:25" x14ac:dyDescent="0.25">
      <c r="G62" s="2"/>
    </row>
    <row r="63" spans="1:25" x14ac:dyDescent="0.25">
      <c r="G63" s="2"/>
    </row>
    <row r="64" spans="1:25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8091-3954-40D7-BE72-1CDD148046F8}">
  <dimension ref="A1:T24"/>
  <sheetViews>
    <sheetView zoomScale="90" zoomScaleNormal="90" workbookViewId="0">
      <selection activeCell="P3" sqref="P3:P7"/>
    </sheetView>
  </sheetViews>
  <sheetFormatPr baseColWidth="10" defaultRowHeight="15" x14ac:dyDescent="0.25"/>
  <cols>
    <col min="1" max="1" width="7.28515625" style="11" bestFit="1" customWidth="1"/>
    <col min="2" max="2" width="20.140625" style="11" bestFit="1" customWidth="1"/>
    <col min="3" max="3" width="12" style="11" bestFit="1" customWidth="1"/>
    <col min="4" max="4" width="18.5703125" style="11" bestFit="1" customWidth="1"/>
    <col min="5" max="5" width="13.28515625" style="11" bestFit="1" customWidth="1"/>
    <col min="6" max="6" width="12" style="11" bestFit="1" customWidth="1"/>
    <col min="7" max="7" width="13.42578125" style="11" bestFit="1" customWidth="1"/>
    <col min="8" max="8" width="13.42578125" style="11" customWidth="1"/>
    <col min="9" max="9" width="12" style="11" bestFit="1" customWidth="1"/>
    <col min="10" max="10" width="16.140625" style="11" bestFit="1" customWidth="1"/>
    <col min="11" max="11" width="16.140625" style="11" customWidth="1"/>
    <col min="12" max="12" width="17.85546875" style="11" bestFit="1" customWidth="1"/>
    <col min="13" max="13" width="24.140625" style="11" bestFit="1" customWidth="1"/>
    <col min="14" max="14" width="12" style="11" bestFit="1" customWidth="1"/>
    <col min="15" max="15" width="24.140625" style="11" bestFit="1" customWidth="1"/>
    <col min="16" max="16" width="17.85546875" style="11" bestFit="1" customWidth="1"/>
    <col min="17" max="17" width="11.42578125" style="11"/>
    <col min="18" max="18" width="3" style="11" bestFit="1" customWidth="1"/>
    <col min="19" max="16384" width="11.42578125" style="11"/>
  </cols>
  <sheetData>
    <row r="1" spans="1:20" x14ac:dyDescent="0.25">
      <c r="C1" s="8" t="str">
        <f>SUBSTITUTE(ADDRESS(1,MATCH(C2, perf!1:1, 0),4),"1","")</f>
        <v>D</v>
      </c>
      <c r="D1" s="8" t="str">
        <f>SUBSTITUTE(ADDRESS(1,MATCH(D2, perf!1:1, 0),4),"1","")</f>
        <v>F</v>
      </c>
      <c r="E1" s="8" t="str">
        <f>SUBSTITUTE(ADDRESS(1,MATCH(E2, perf!1:1, 0),4),"1","")</f>
        <v>J</v>
      </c>
      <c r="F1" s="8" t="str">
        <f>SUBSTITUTE(ADDRESS(1,MATCH(F2, perf!1:1, 0),4),"1","")</f>
        <v>L</v>
      </c>
      <c r="G1" s="8" t="str">
        <f>SUBSTITUTE(ADDRESS(1,MATCH(G2, perf!1:1, 0),4),"1","")</f>
        <v>N</v>
      </c>
      <c r="H1" s="8" t="str">
        <f>SUBSTITUTE(ADDRESS(1,MATCH(H2, perf!1:1, 0),4),"1","")</f>
        <v>O</v>
      </c>
      <c r="I1" s="8" t="str">
        <f>SUBSTITUTE(ADDRESS(1,MATCH(I2, perf!1:1, 0),4),"1","")</f>
        <v>P</v>
      </c>
      <c r="J1" s="8" t="str">
        <f>SUBSTITUTE(ADDRESS(1,MATCH(J2, perf!1:1, 0),4),"1","")</f>
        <v>R</v>
      </c>
      <c r="K1" s="8" t="str">
        <f>SUBSTITUTE(ADDRESS(1,MATCH(K2, perf!1:1, 0),4),"1","")</f>
        <v>S</v>
      </c>
      <c r="L1" s="8" t="str">
        <f>SUBSTITUTE(ADDRESS(1,MATCH(L2, perf!1:1, 0),4),"1","")</f>
        <v>T</v>
      </c>
      <c r="M1" s="8" t="str">
        <f>SUBSTITUTE(ADDRESS(1,MATCH(M2, perf!1:1, 0),4),"1","")</f>
        <v>V</v>
      </c>
      <c r="N1" s="8" t="str">
        <f>SUBSTITUTE(ADDRESS(1,MATCH(N2, perf!1:1, 0),4),"1","")</f>
        <v>X</v>
      </c>
      <c r="O1" s="8" t="str">
        <f>SUBSTITUTE(ADDRESS(1,MATCH(O2, perf!1:1, 0),4),"1","")</f>
        <v>W</v>
      </c>
      <c r="P1" s="8" t="str">
        <f>SUBSTITUTE(ADDRESS(1,MATCH(P2, perf!1:1, 0),4),"1","")</f>
        <v>AA</v>
      </c>
    </row>
    <row r="2" spans="1:20" customFormat="1" x14ac:dyDescent="0.25">
      <c r="A2" s="1" t="s">
        <v>0</v>
      </c>
      <c r="B2" s="1" t="s">
        <v>1</v>
      </c>
      <c r="C2" s="1" t="s">
        <v>3</v>
      </c>
      <c r="D2" s="1" t="s">
        <v>5</v>
      </c>
      <c r="E2" s="1" t="s">
        <v>9</v>
      </c>
      <c r="F2" s="1" t="s">
        <v>11</v>
      </c>
      <c r="G2" s="1" t="s">
        <v>13</v>
      </c>
      <c r="H2" s="7" t="s">
        <v>14</v>
      </c>
      <c r="I2" s="1" t="s">
        <v>15</v>
      </c>
      <c r="J2" s="1" t="s">
        <v>17</v>
      </c>
      <c r="K2" s="7" t="s">
        <v>18</v>
      </c>
      <c r="L2" s="1" t="s">
        <v>19</v>
      </c>
      <c r="M2" s="1" t="s">
        <v>21</v>
      </c>
      <c r="N2" s="1" t="s">
        <v>23</v>
      </c>
      <c r="O2" s="1" t="s">
        <v>22</v>
      </c>
      <c r="P2" s="7" t="s">
        <v>26</v>
      </c>
      <c r="T2" s="1" t="s">
        <v>63</v>
      </c>
    </row>
    <row r="3" spans="1:20" x14ac:dyDescent="0.25">
      <c r="A3" s="11" t="str" cm="1">
        <f t="array" aca="1" ref="A3" ca="1">INDIRECT("perf!A"&amp;R3)</f>
        <v>o</v>
      </c>
      <c r="B3" s="11" t="str" cm="1">
        <f t="array" aca="1" ref="B3" ca="1">INDIRECT("perf!B"&amp;R3)</f>
        <v>art-optimal</v>
      </c>
      <c r="C3" s="11">
        <f t="shared" ref="C3:P7" ca="1" si="0">AVERAGE(INDIRECT("perf!"&amp;C$1&amp;$R3&amp;":"&amp;C$1&amp;$R3+9))</f>
        <v>110.95602620000003</v>
      </c>
      <c r="D3" s="11">
        <f t="shared" ca="1" si="0"/>
        <v>4.3</v>
      </c>
      <c r="E3" s="11">
        <f t="shared" ca="1" si="0"/>
        <v>212.7</v>
      </c>
      <c r="F3" s="11">
        <f t="shared" ca="1" si="0"/>
        <v>153504926</v>
      </c>
      <c r="G3" s="12">
        <f t="shared" ca="1" si="0"/>
        <v>133161385.5</v>
      </c>
      <c r="H3" s="11">
        <f t="shared" ca="1" si="0"/>
        <v>0.86799999999999999</v>
      </c>
      <c r="I3" s="11">
        <f t="shared" ca="1" si="0"/>
        <v>15226897.5</v>
      </c>
      <c r="J3" s="11">
        <f t="shared" ca="1" si="0"/>
        <v>886484</v>
      </c>
      <c r="K3" s="11">
        <f t="shared" ca="1" si="0"/>
        <v>5.8239999999999998</v>
      </c>
      <c r="L3" s="11">
        <f t="shared" ca="1" si="0"/>
        <v>55599024.100000001</v>
      </c>
      <c r="M3" s="11">
        <f t="shared" ca="1" si="0"/>
        <v>64900.1</v>
      </c>
      <c r="N3" s="11">
        <f t="shared" ca="1" si="0"/>
        <v>599637.6</v>
      </c>
      <c r="O3" s="11">
        <f t="shared" ca="1" si="0"/>
        <v>0.11899999999999999</v>
      </c>
      <c r="P3" s="11">
        <f t="shared" ca="1" si="0"/>
        <v>3.7419999999999995</v>
      </c>
      <c r="R3" s="8">
        <v>2</v>
      </c>
      <c r="S3" s="9">
        <f ca="1">C3/1000</f>
        <v>0.11095602620000003</v>
      </c>
      <c r="T3" s="11">
        <f ca="1">(C3/1000)*conso_c*5.1</f>
        <v>9.550320009749462E-2</v>
      </c>
    </row>
    <row r="4" spans="1:20" x14ac:dyDescent="0.25">
      <c r="A4" s="11" t="str" cm="1">
        <f t="array" aca="1" ref="A4" ca="1">INDIRECT("perf!A"&amp;R4)</f>
        <v>class</v>
      </c>
      <c r="B4" s="11" t="str" cm="1">
        <f t="array" aca="1" ref="B4" ca="1">INDIRECT("perf!B"&amp;R4)</f>
        <v>ArtOptimal</v>
      </c>
      <c r="C4" s="11">
        <f t="shared" ca="1" si="0"/>
        <v>1660.2056087000001</v>
      </c>
      <c r="D4" s="11">
        <f t="shared" ca="1" si="0"/>
        <v>305.60000000000002</v>
      </c>
      <c r="E4" s="11">
        <f t="shared" ca="1" si="0"/>
        <v>6012.2</v>
      </c>
      <c r="F4" s="11">
        <f t="shared" ca="1" si="0"/>
        <v>2304177448.0999999</v>
      </c>
      <c r="G4" s="12">
        <f t="shared" ca="1" si="0"/>
        <v>1163693409.7</v>
      </c>
      <c r="H4" s="11">
        <f t="shared" ca="1" si="0"/>
        <v>0.5069999999999999</v>
      </c>
      <c r="I4" s="11">
        <f t="shared" ca="1" si="0"/>
        <v>132091979.40000001</v>
      </c>
      <c r="J4" s="11">
        <f t="shared" ca="1" si="0"/>
        <v>36466228</v>
      </c>
      <c r="K4" s="11">
        <f t="shared" ca="1" si="0"/>
        <v>27.607999999999993</v>
      </c>
      <c r="L4" s="11">
        <f t="shared" ca="1" si="0"/>
        <v>570888431.5</v>
      </c>
      <c r="M4" s="11">
        <f t="shared" ca="1" si="0"/>
        <v>11657718.800000001</v>
      </c>
      <c r="N4" s="11">
        <f t="shared" ca="1" si="0"/>
        <v>45915464.299999997</v>
      </c>
      <c r="O4" s="11">
        <f t="shared" ca="1" si="0"/>
        <v>2.0409999999999995</v>
      </c>
      <c r="P4" s="11">
        <f t="shared" ca="1" si="0"/>
        <v>7.633</v>
      </c>
      <c r="R4" s="8">
        <v>12</v>
      </c>
      <c r="S4" s="9">
        <f t="shared" ref="S4:S7" ca="1" si="1">C4/1000</f>
        <v>1.6602056087000001</v>
      </c>
      <c r="T4" s="11">
        <f ca="1">(C4/1000)*conso_java*5.1</f>
        <v>1.6630525154427478</v>
      </c>
    </row>
    <row r="5" spans="1:20" x14ac:dyDescent="0.25">
      <c r="A5" s="11" t="str" cm="1">
        <f t="array" aca="1" ref="A5" ca="1">INDIRECT("perf!A"&amp;R5)</f>
        <v>js</v>
      </c>
      <c r="B5" s="11" t="str" cm="1">
        <f t="array" aca="1" ref="B5" ca="1">INDIRECT("perf!B"&amp;R5)</f>
        <v>art-optimal</v>
      </c>
      <c r="C5" s="11">
        <f t="shared" ca="1" si="0"/>
        <v>657.45898220000004</v>
      </c>
      <c r="D5" s="11">
        <f t="shared" ca="1" si="0"/>
        <v>264.60000000000002</v>
      </c>
      <c r="E5" s="11">
        <f t="shared" ca="1" si="0"/>
        <v>4957</v>
      </c>
      <c r="F5" s="11">
        <f t="shared" ca="1" si="0"/>
        <v>901088916.60000002</v>
      </c>
      <c r="G5" s="12">
        <f t="shared" ca="1" si="0"/>
        <v>573107258.70000005</v>
      </c>
      <c r="H5" s="11">
        <f t="shared" ca="1" si="0"/>
        <v>0.63400000000000001</v>
      </c>
      <c r="I5" s="11">
        <f t="shared" ca="1" si="0"/>
        <v>66304970.5</v>
      </c>
      <c r="J5" s="11">
        <f t="shared" ca="1" si="0"/>
        <v>6338939.2000000002</v>
      </c>
      <c r="K5" s="11">
        <f t="shared" ca="1" si="0"/>
        <v>9.5659999999999989</v>
      </c>
      <c r="L5" s="11">
        <f t="shared" ca="1" si="0"/>
        <v>245829078.09999999</v>
      </c>
      <c r="M5" s="11">
        <f t="shared" ca="1" si="0"/>
        <v>1830919.4</v>
      </c>
      <c r="N5" s="11">
        <f t="shared" ca="1" si="0"/>
        <v>13850107.300000001</v>
      </c>
      <c r="O5" s="11">
        <f t="shared" ca="1" si="0"/>
        <v>0.745</v>
      </c>
      <c r="P5" s="11">
        <f t="shared" ca="1" si="0"/>
        <v>12.666999999999998</v>
      </c>
      <c r="R5" s="8">
        <v>22</v>
      </c>
      <c r="S5" s="9">
        <f t="shared" ca="1" si="1"/>
        <v>0.65745898219999999</v>
      </c>
      <c r="T5" s="11">
        <f ca="1">(C5/1000)*conso_js*5.1</f>
        <v>0.63006748528721868</v>
      </c>
    </row>
    <row r="6" spans="1:20" x14ac:dyDescent="0.25">
      <c r="A6" s="11" t="str" cm="1">
        <f t="array" aca="1" ref="A6" ca="1">INDIRECT("perf!A"&amp;R6)</f>
        <v>php</v>
      </c>
      <c r="B6" s="11" t="str" cm="1">
        <f t="array" aca="1" ref="B6" ca="1">INDIRECT("perf!B"&amp;R6)</f>
        <v>art-optimal</v>
      </c>
      <c r="C6" s="11">
        <f t="shared" ca="1" si="0"/>
        <v>369.29420379999999</v>
      </c>
      <c r="D6" s="11">
        <f t="shared" ca="1" si="0"/>
        <v>3.9</v>
      </c>
      <c r="E6" s="11">
        <f t="shared" ca="1" si="0"/>
        <v>3031.9</v>
      </c>
      <c r="F6" s="11">
        <f t="shared" ca="1" si="0"/>
        <v>510547663.10000002</v>
      </c>
      <c r="G6" s="12">
        <f t="shared" ca="1" si="0"/>
        <v>362221078.19999999</v>
      </c>
      <c r="H6" s="11">
        <f t="shared" ca="1" si="0"/>
        <v>0.70799999999999996</v>
      </c>
      <c r="I6" s="11">
        <f t="shared" ca="1" si="0"/>
        <v>45102774.600000001</v>
      </c>
      <c r="J6" s="11">
        <f t="shared" ca="1" si="0"/>
        <v>2462277.1</v>
      </c>
      <c r="K6" s="11">
        <f t="shared" ca="1" si="0"/>
        <v>5.4610000000000003</v>
      </c>
      <c r="L6" s="11">
        <f t="shared" ca="1" si="0"/>
        <v>177953705.09999999</v>
      </c>
      <c r="M6" s="11">
        <f t="shared" ca="1" si="0"/>
        <v>673392.4</v>
      </c>
      <c r="N6" s="11">
        <f t="shared" ca="1" si="0"/>
        <v>3784577.6</v>
      </c>
      <c r="O6" s="11">
        <f t="shared" ca="1" si="0"/>
        <v>0.37699999999999995</v>
      </c>
      <c r="P6" s="11">
        <f t="shared" ca="1" si="0"/>
        <v>10.848999999999998</v>
      </c>
      <c r="R6" s="8">
        <v>32</v>
      </c>
      <c r="S6" s="9">
        <f t="shared" ca="1" si="1"/>
        <v>0.3692942038</v>
      </c>
      <c r="T6" s="11">
        <f ca="1">(C6/1000)*conso_php*5.1</f>
        <v>0.31519342811697149</v>
      </c>
    </row>
    <row r="7" spans="1:20" x14ac:dyDescent="0.25">
      <c r="A7" s="11" t="str" cm="1">
        <f t="array" aca="1" ref="A7" ca="1">INDIRECT("perf!A"&amp;R7)</f>
        <v>py</v>
      </c>
      <c r="B7" s="11" t="str" cm="1">
        <f t="array" aca="1" ref="B7" ca="1">INDIRECT("perf!B"&amp;R7)</f>
        <v>art-optimal</v>
      </c>
      <c r="C7" s="11">
        <f t="shared" ca="1" si="0"/>
        <v>862.19067919999998</v>
      </c>
      <c r="D7" s="11">
        <f t="shared" ca="1" si="0"/>
        <v>8.1</v>
      </c>
      <c r="E7" s="11">
        <f t="shared" ca="1" si="0"/>
        <v>2326.6999999999998</v>
      </c>
      <c r="F7" s="11">
        <f t="shared" ca="1" si="0"/>
        <v>1194476691.7</v>
      </c>
      <c r="G7" s="12">
        <f t="shared" ca="1" si="0"/>
        <v>827656479.20000005</v>
      </c>
      <c r="H7" s="11">
        <f t="shared" ca="1" si="0"/>
        <v>0.69399999999999984</v>
      </c>
      <c r="I7" s="11">
        <f t="shared" ca="1" si="0"/>
        <v>54760711.299999997</v>
      </c>
      <c r="J7" s="11">
        <f t="shared" ca="1" si="0"/>
        <v>9715241.8000000007</v>
      </c>
      <c r="K7" s="11">
        <f t="shared" ca="1" si="0"/>
        <v>17.733000000000001</v>
      </c>
      <c r="L7" s="11">
        <f t="shared" ca="1" si="0"/>
        <v>376822653.5</v>
      </c>
      <c r="M7" s="11">
        <f t="shared" ca="1" si="0"/>
        <v>1023669.2</v>
      </c>
      <c r="N7" s="11">
        <f t="shared" ca="1" si="0"/>
        <v>9459258</v>
      </c>
      <c r="O7" s="11">
        <f t="shared" ca="1" si="0"/>
        <v>0.27199999999999996</v>
      </c>
      <c r="P7" s="11">
        <f t="shared" ca="1" si="0"/>
        <v>7.660000000000001</v>
      </c>
      <c r="R7" s="8">
        <v>42</v>
      </c>
      <c r="S7" s="9">
        <f t="shared" ca="1" si="1"/>
        <v>0.86219067920000003</v>
      </c>
      <c r="T7" s="11">
        <f ca="1">(C7/1000)*conso_py*5.1</f>
        <v>0.73434816369595968</v>
      </c>
    </row>
    <row r="8" spans="1:20" x14ac:dyDescent="0.25">
      <c r="R8" s="8"/>
    </row>
    <row r="9" spans="1:20" x14ac:dyDescent="0.25">
      <c r="R9" s="8"/>
    </row>
    <row r="10" spans="1:20" x14ac:dyDescent="0.25">
      <c r="R10" s="8"/>
    </row>
    <row r="16" spans="1:20" customFormat="1" x14ac:dyDescent="0.25">
      <c r="A16" s="1" t="s">
        <v>0</v>
      </c>
      <c r="B16" s="1" t="s">
        <v>1</v>
      </c>
      <c r="C16" s="7" t="s">
        <v>3</v>
      </c>
      <c r="D16" s="1" t="s">
        <v>5</v>
      </c>
      <c r="E16" s="1" t="s">
        <v>9</v>
      </c>
      <c r="F16" s="1" t="s">
        <v>11</v>
      </c>
      <c r="G16" s="7" t="s">
        <v>13</v>
      </c>
      <c r="H16" s="1" t="s">
        <v>14</v>
      </c>
      <c r="I16" s="7" t="s">
        <v>15</v>
      </c>
      <c r="J16" s="1" t="s">
        <v>17</v>
      </c>
      <c r="K16" s="1" t="s">
        <v>18</v>
      </c>
      <c r="L16" s="1" t="s">
        <v>19</v>
      </c>
      <c r="M16" s="1" t="s">
        <v>21</v>
      </c>
      <c r="N16" s="7" t="s">
        <v>23</v>
      </c>
      <c r="O16" s="1" t="s">
        <v>22</v>
      </c>
      <c r="P16" s="1" t="s">
        <v>25</v>
      </c>
      <c r="T16" s="1" t="s">
        <v>63</v>
      </c>
    </row>
    <row r="17" spans="1:20" x14ac:dyDescent="0.25">
      <c r="A17" s="11" t="s">
        <v>55</v>
      </c>
      <c r="B17" s="11" t="s">
        <v>32</v>
      </c>
      <c r="C17" s="9">
        <f ca="1">C3/C$3</f>
        <v>1</v>
      </c>
      <c r="D17" s="9">
        <f t="shared" ref="D17:P17" ca="1" si="2">D3/D$3</f>
        <v>1</v>
      </c>
      <c r="E17" s="9">
        <f t="shared" ca="1" si="2"/>
        <v>1</v>
      </c>
      <c r="F17" s="9">
        <f t="shared" ca="1" si="2"/>
        <v>1</v>
      </c>
      <c r="G17" s="9">
        <f t="shared" ca="1" si="2"/>
        <v>1</v>
      </c>
      <c r="H17" s="9">
        <f t="shared" ca="1" si="2"/>
        <v>1</v>
      </c>
      <c r="I17" s="9">
        <f t="shared" ca="1" si="2"/>
        <v>1</v>
      </c>
      <c r="J17" s="9">
        <f t="shared" ca="1" si="2"/>
        <v>1</v>
      </c>
      <c r="K17" s="9">
        <f t="shared" ca="1" si="2"/>
        <v>1</v>
      </c>
      <c r="L17" s="9">
        <f t="shared" ca="1" si="2"/>
        <v>1</v>
      </c>
      <c r="M17" s="9">
        <f t="shared" ca="1" si="2"/>
        <v>1</v>
      </c>
      <c r="N17" s="9">
        <f t="shared" ca="1" si="2"/>
        <v>1</v>
      </c>
      <c r="O17" s="9">
        <f t="shared" ca="1" si="2"/>
        <v>1</v>
      </c>
      <c r="P17" s="9">
        <f t="shared" ca="1" si="2"/>
        <v>1</v>
      </c>
      <c r="T17" s="9">
        <f ca="1">T3/T$3</f>
        <v>1</v>
      </c>
    </row>
    <row r="18" spans="1:20" x14ac:dyDescent="0.25">
      <c r="A18" s="11" t="s">
        <v>56</v>
      </c>
      <c r="B18" s="11" t="s">
        <v>29</v>
      </c>
      <c r="C18" s="9">
        <f t="shared" ref="C18:P21" ca="1" si="3">C4/C$3</f>
        <v>14.962734928046654</v>
      </c>
      <c r="D18" s="9">
        <f t="shared" ca="1" si="3"/>
        <v>71.069767441860478</v>
      </c>
      <c r="E18" s="9">
        <f t="shared" ca="1" si="3"/>
        <v>28.26610249177245</v>
      </c>
      <c r="F18" s="9">
        <f t="shared" ca="1" si="3"/>
        <v>15.010446297339017</v>
      </c>
      <c r="G18" s="9">
        <f t="shared" ca="1" si="3"/>
        <v>8.7389704254766869</v>
      </c>
      <c r="H18" s="9">
        <f t="shared" ca="1" si="3"/>
        <v>0.58410138248847909</v>
      </c>
      <c r="I18" s="9">
        <f t="shared" ca="1" si="3"/>
        <v>8.6749109199690881</v>
      </c>
      <c r="J18" s="9">
        <f t="shared" ca="1" si="3"/>
        <v>41.135799405291017</v>
      </c>
      <c r="K18" s="9">
        <f t="shared" ca="1" si="3"/>
        <v>4.7403846153846141</v>
      </c>
      <c r="L18" s="9">
        <f t="shared" ca="1" si="3"/>
        <v>10.267957769783948</v>
      </c>
      <c r="M18" s="9">
        <f t="shared" ca="1" si="3"/>
        <v>179.62559071557672</v>
      </c>
      <c r="N18" s="9">
        <f t="shared" ca="1" si="3"/>
        <v>76.572023335427929</v>
      </c>
      <c r="O18" s="9">
        <f t="shared" ca="1" si="3"/>
        <v>17.151260504201677</v>
      </c>
      <c r="P18" s="9">
        <f t="shared" ca="1" si="3"/>
        <v>2.03981827899519</v>
      </c>
      <c r="T18" s="9">
        <f t="shared" ref="T18:T21" ca="1" si="4">T4/T$3</f>
        <v>17.413578955940928</v>
      </c>
    </row>
    <row r="19" spans="1:20" x14ac:dyDescent="0.25">
      <c r="A19" s="11" t="s">
        <v>57</v>
      </c>
      <c r="B19" s="11" t="s">
        <v>32</v>
      </c>
      <c r="C19" s="9">
        <f t="shared" ca="1" si="3"/>
        <v>5.9254013028090933</v>
      </c>
      <c r="D19" s="9">
        <f t="shared" ca="1" si="3"/>
        <v>61.534883720930239</v>
      </c>
      <c r="E19" s="9">
        <f t="shared" ca="1" si="3"/>
        <v>23.305124588622473</v>
      </c>
      <c r="F19" s="9">
        <f t="shared" ca="1" si="3"/>
        <v>5.8700977231180191</v>
      </c>
      <c r="G19" s="9">
        <f t="shared" ca="1" si="3"/>
        <v>4.3038547289672051</v>
      </c>
      <c r="H19" s="9">
        <f t="shared" ca="1" si="3"/>
        <v>0.7304147465437788</v>
      </c>
      <c r="I19" s="9">
        <f t="shared" ca="1" si="3"/>
        <v>4.3544635734232795</v>
      </c>
      <c r="J19" s="9">
        <f t="shared" ca="1" si="3"/>
        <v>7.1506526908551091</v>
      </c>
      <c r="K19" s="9">
        <f t="shared" ca="1" si="3"/>
        <v>1.6425137362637361</v>
      </c>
      <c r="L19" s="9">
        <f t="shared" ca="1" si="3"/>
        <v>4.4214639029968152</v>
      </c>
      <c r="M19" s="9">
        <f t="shared" ca="1" si="3"/>
        <v>28.211349443221195</v>
      </c>
      <c r="N19" s="9">
        <f t="shared" ca="1" si="3"/>
        <v>23.097463034339409</v>
      </c>
      <c r="O19" s="9">
        <f t="shared" ca="1" si="3"/>
        <v>6.2605042016806722</v>
      </c>
      <c r="P19" s="9">
        <f t="shared" ca="1" si="3"/>
        <v>3.385088188134687</v>
      </c>
      <c r="T19" s="9">
        <f t="shared" ca="1" si="4"/>
        <v>6.5973442213874831</v>
      </c>
    </row>
    <row r="20" spans="1:20" x14ac:dyDescent="0.25">
      <c r="A20" s="11" t="s">
        <v>58</v>
      </c>
      <c r="B20" s="11" t="s">
        <v>32</v>
      </c>
      <c r="C20" s="9">
        <f t="shared" ca="1" si="3"/>
        <v>3.3282933469007014</v>
      </c>
      <c r="D20" s="9">
        <f t="shared" ca="1" si="3"/>
        <v>0.90697674418604657</v>
      </c>
      <c r="E20" s="9">
        <f t="shared" ca="1" si="3"/>
        <v>14.254348848142925</v>
      </c>
      <c r="F20" s="9">
        <f t="shared" ca="1" si="3"/>
        <v>3.3259366745012473</v>
      </c>
      <c r="G20" s="9">
        <f t="shared" ca="1" si="3"/>
        <v>2.7201660364220226</v>
      </c>
      <c r="H20" s="9">
        <f t="shared" ca="1" si="3"/>
        <v>0.81566820276497687</v>
      </c>
      <c r="I20" s="9">
        <f t="shared" ca="1" si="3"/>
        <v>2.9620462474381273</v>
      </c>
      <c r="J20" s="9">
        <f t="shared" ca="1" si="3"/>
        <v>2.7775764706413204</v>
      </c>
      <c r="K20" s="9">
        <f t="shared" ca="1" si="3"/>
        <v>0.93767170329670335</v>
      </c>
      <c r="L20" s="9">
        <f t="shared" ca="1" si="3"/>
        <v>3.2006623853672997</v>
      </c>
      <c r="M20" s="9">
        <f t="shared" ca="1" si="3"/>
        <v>10.375829929383777</v>
      </c>
      <c r="N20" s="9">
        <f t="shared" ca="1" si="3"/>
        <v>6.3114414439654887</v>
      </c>
      <c r="O20" s="9">
        <f t="shared" ca="1" si="3"/>
        <v>3.1680672268907561</v>
      </c>
      <c r="P20" s="9">
        <f t="shared" ca="1" si="3"/>
        <v>2.8992517370390165</v>
      </c>
      <c r="T20" s="9">
        <f t="shared" ca="1" si="4"/>
        <v>3.3003441538629668</v>
      </c>
    </row>
    <row r="21" spans="1:20" x14ac:dyDescent="0.25">
      <c r="A21" s="11" t="s">
        <v>59</v>
      </c>
      <c r="B21" s="11" t="s">
        <v>32</v>
      </c>
      <c r="C21" s="9">
        <f t="shared" ca="1" si="3"/>
        <v>7.7705619850325878</v>
      </c>
      <c r="D21" s="9">
        <f t="shared" ca="1" si="3"/>
        <v>1.8837209302325582</v>
      </c>
      <c r="E21" s="9">
        <f t="shared" ca="1" si="3"/>
        <v>10.938881053126469</v>
      </c>
      <c r="F21" s="9">
        <f t="shared" ca="1" si="3"/>
        <v>7.7813573989150031</v>
      </c>
      <c r="G21" s="9">
        <f t="shared" ca="1" si="3"/>
        <v>6.2154390786208822</v>
      </c>
      <c r="H21" s="9">
        <f t="shared" ca="1" si="3"/>
        <v>0.79953917050691226</v>
      </c>
      <c r="I21" s="9">
        <f t="shared" ca="1" si="3"/>
        <v>3.5963144363452892</v>
      </c>
      <c r="J21" s="9">
        <f t="shared" ca="1" si="3"/>
        <v>10.959297404126866</v>
      </c>
      <c r="K21" s="9">
        <f t="shared" ca="1" si="3"/>
        <v>3.0448145604395607</v>
      </c>
      <c r="L21" s="9">
        <f t="shared" ca="1" si="3"/>
        <v>6.7775048141537431</v>
      </c>
      <c r="M21" s="9">
        <f t="shared" ca="1" si="3"/>
        <v>15.772998808938661</v>
      </c>
      <c r="N21" s="9">
        <f t="shared" ca="1" si="3"/>
        <v>15.774958074677105</v>
      </c>
      <c r="O21" s="9">
        <f t="shared" ca="1" si="3"/>
        <v>2.2857142857142856</v>
      </c>
      <c r="P21" s="9">
        <f t="shared" ca="1" si="3"/>
        <v>2.0470336718332449</v>
      </c>
      <c r="T21" s="9">
        <f t="shared" ca="1" si="4"/>
        <v>7.6892519093213521</v>
      </c>
    </row>
    <row r="22" spans="1:20" x14ac:dyDescent="0.25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T22" s="9"/>
    </row>
    <row r="23" spans="1:20" x14ac:dyDescent="0.25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T23" s="9"/>
    </row>
    <row r="24" spans="1:20" x14ac:dyDescent="0.25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T24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B361-9102-407E-9B71-2AE4EE2C2C6B}">
  <dimension ref="A1:J24"/>
  <sheetViews>
    <sheetView tabSelected="1" workbookViewId="0"/>
  </sheetViews>
  <sheetFormatPr baseColWidth="10" defaultRowHeight="15" x14ac:dyDescent="0.25"/>
  <cols>
    <col min="1" max="1" width="7.28515625" bestFit="1" customWidth="1"/>
    <col min="2" max="2" width="20.140625" bestFit="1" customWidth="1"/>
    <col min="3" max="3" width="12.85546875" bestFit="1" customWidth="1"/>
    <col min="4" max="4" width="17.7109375" bestFit="1" customWidth="1"/>
    <col min="5" max="6" width="18.5703125" bestFit="1" customWidth="1"/>
    <col min="8" max="8" width="3" style="1" bestFit="1" customWidth="1"/>
    <col min="10" max="10" width="12.5703125" bestFit="1" customWidth="1"/>
  </cols>
  <sheetData>
    <row r="1" spans="1:10" s="1" customFormat="1" x14ac:dyDescent="0.25">
      <c r="C1" s="1" t="str">
        <f>SUBSTITUTE(ADDRESS(1,MATCH(C2, mem!1:1, 0),4),"1","")</f>
        <v>L</v>
      </c>
      <c r="D1" s="1" t="str">
        <f>SUBSTITUTE(ADDRESS(1,MATCH(D2, mem!1:1, 0),4),"1","")</f>
        <v>O</v>
      </c>
      <c r="E1" s="1" t="str">
        <f>SUBSTITUTE(ADDRESS(1,MATCH(E2, mem!1:1, 0),4),"1","")</f>
        <v>P</v>
      </c>
      <c r="F1" s="1" t="str">
        <f>SUBSTITUTE(ADDRESS(1,MATCH(F2, mem!1:1, 0),4),"1","")</f>
        <v>Q</v>
      </c>
    </row>
    <row r="2" spans="1:10" x14ac:dyDescent="0.25">
      <c r="A2" s="1" t="s">
        <v>0</v>
      </c>
      <c r="B2" s="1" t="s">
        <v>1</v>
      </c>
      <c r="C2" t="s">
        <v>43</v>
      </c>
      <c r="D2" t="s">
        <v>46</v>
      </c>
      <c r="E2" t="s">
        <v>5</v>
      </c>
      <c r="F2" t="s">
        <v>6</v>
      </c>
    </row>
    <row r="3" spans="1:10" x14ac:dyDescent="0.25">
      <c r="A3" t="str" cm="1">
        <f t="array" aca="1" ref="A3" ca="1">INDIRECT("mem!A"&amp;H3)</f>
        <v>o</v>
      </c>
      <c r="B3" t="str" cm="1">
        <f t="array" aca="1" ref="B3" ca="1">INDIRECT("mem!B"&amp;H3)</f>
        <v>art-optimal</v>
      </c>
      <c r="C3" s="10">
        <f ca="1">AVERAGE(INDIRECT("mem!"&amp;$C$1&amp;$H3&amp;":"&amp;$C$1&amp;$H3+9))</f>
        <v>1427.6</v>
      </c>
      <c r="D3">
        <f ca="1">AVERAGE(INDIRECT("mem!"&amp;$D$1&amp;$H3&amp;":"&amp;$D$1&amp;$H3+9))</f>
        <v>243.8</v>
      </c>
      <c r="E3">
        <f ca="1">AVERAGE(INDIRECT("mem!"&amp;$E$1&amp;$H3&amp;":"&amp;$E$1&amp;$H3+9))</f>
        <v>1.9</v>
      </c>
      <c r="F3">
        <f ca="1">AVERAGE(INDIRECT("mem!"&amp;$F$1&amp;$H3&amp;":"&amp;$F$1&amp;$H3+9))</f>
        <v>5.9</v>
      </c>
      <c r="H3" s="1">
        <v>2</v>
      </c>
      <c r="J3" s="3">
        <f ca="1">C3/1024</f>
        <v>1.3941406249999999</v>
      </c>
    </row>
    <row r="4" spans="1:10" x14ac:dyDescent="0.25">
      <c r="A4" t="str" cm="1">
        <f t="array" aca="1" ref="A4" ca="1">INDIRECT("mem!A"&amp;H4)</f>
        <v>class</v>
      </c>
      <c r="B4" t="str" cm="1">
        <f t="array" aca="1" ref="B4" ca="1">INDIRECT("mem!B"&amp;H4)</f>
        <v>ArtOptimal</v>
      </c>
      <c r="C4" s="10">
        <f t="shared" ref="C4:C7" ca="1" si="0">AVERAGE(INDIRECT("mem!"&amp;$C$1&amp;$H4&amp;":"&amp;$C$1&amp;$H4+9))</f>
        <v>35312</v>
      </c>
      <c r="D4">
        <f t="shared" ref="D4:D7" ca="1" si="1">AVERAGE(INDIRECT("mem!"&amp;$D$1&amp;$H4&amp;":"&amp;$D$1&amp;$H4+9))</f>
        <v>6024.7</v>
      </c>
      <c r="E4">
        <f t="shared" ref="E4:E7" ca="1" si="2">AVERAGE(INDIRECT("mem!"&amp;$E$1&amp;$H4&amp;":"&amp;$E$1&amp;$H4+9))</f>
        <v>118.8</v>
      </c>
      <c r="F4">
        <f t="shared" ref="F4:F7" ca="1" si="3">AVERAGE(INDIRECT("mem!"&amp;$F$1&amp;$H4&amp;":"&amp;$F$1&amp;$H4+9))</f>
        <v>161.4</v>
      </c>
      <c r="H4" s="1">
        <v>12</v>
      </c>
      <c r="J4" s="3">
        <f t="shared" ref="J4:J7" ca="1" si="4">C4/1024</f>
        <v>34.484375</v>
      </c>
    </row>
    <row r="5" spans="1:10" x14ac:dyDescent="0.25">
      <c r="A5" t="str" cm="1">
        <f t="array" aca="1" ref="A5" ca="1">INDIRECT("mem!A"&amp;H5)</f>
        <v>js</v>
      </c>
      <c r="B5" t="str" cm="1">
        <f t="array" aca="1" ref="B5" ca="1">INDIRECT("mem!B"&amp;H5)</f>
        <v>art-optimal</v>
      </c>
      <c r="C5" s="10">
        <f t="shared" ca="1" si="0"/>
        <v>40908.400000000001</v>
      </c>
      <c r="D5">
        <f t="shared" ca="1" si="1"/>
        <v>4955.5</v>
      </c>
      <c r="E5">
        <f t="shared" ca="1" si="2"/>
        <v>120.5</v>
      </c>
      <c r="F5">
        <f t="shared" ca="1" si="3"/>
        <v>116.3</v>
      </c>
      <c r="H5" s="1">
        <v>22</v>
      </c>
      <c r="J5" s="3">
        <f t="shared" ca="1" si="4"/>
        <v>39.949609375000001</v>
      </c>
    </row>
    <row r="6" spans="1:10" x14ac:dyDescent="0.25">
      <c r="A6" t="str" cm="1">
        <f t="array" aca="1" ref="A6" ca="1">INDIRECT("mem!A"&amp;H6)</f>
        <v>php</v>
      </c>
      <c r="B6" t="str" cm="1">
        <f t="array" aca="1" ref="B6" ca="1">INDIRECT("mem!B"&amp;H6)</f>
        <v>art-optimal</v>
      </c>
      <c r="C6" s="10">
        <f t="shared" ca="1" si="0"/>
        <v>19350.400000000001</v>
      </c>
      <c r="D6">
        <f t="shared" ca="1" si="1"/>
        <v>3064.6</v>
      </c>
      <c r="E6">
        <f t="shared" ca="1" si="2"/>
        <v>1.8</v>
      </c>
      <c r="F6">
        <f t="shared" ca="1" si="3"/>
        <v>7.5</v>
      </c>
      <c r="H6" s="1">
        <v>32</v>
      </c>
      <c r="J6" s="3">
        <f t="shared" ca="1" si="4"/>
        <v>18.896875000000001</v>
      </c>
    </row>
    <row r="7" spans="1:10" x14ac:dyDescent="0.25">
      <c r="A7" t="str" cm="1">
        <f t="array" aca="1" ref="A7" ca="1">INDIRECT("mem!A"&amp;H7)</f>
        <v>py</v>
      </c>
      <c r="B7" t="str" cm="1">
        <f t="array" aca="1" ref="B7" ca="1">INDIRECT("mem!B"&amp;H7)</f>
        <v>art-optimal</v>
      </c>
      <c r="C7" s="10">
        <f t="shared" ca="1" si="0"/>
        <v>12957.6</v>
      </c>
      <c r="D7">
        <f t="shared" ca="1" si="1"/>
        <v>2359.9</v>
      </c>
      <c r="E7">
        <f t="shared" ca="1" si="2"/>
        <v>1.3</v>
      </c>
      <c r="F7">
        <f t="shared" ca="1" si="3"/>
        <v>7.8</v>
      </c>
      <c r="H7" s="1">
        <v>42</v>
      </c>
      <c r="J7" s="3">
        <f t="shared" ca="1" si="4"/>
        <v>12.65390625</v>
      </c>
    </row>
    <row r="16" spans="1:10" x14ac:dyDescent="0.25">
      <c r="A16" s="1" t="s">
        <v>0</v>
      </c>
      <c r="B16" s="1" t="s">
        <v>1</v>
      </c>
      <c r="C16" t="s">
        <v>43</v>
      </c>
      <c r="D16" t="s">
        <v>46</v>
      </c>
      <c r="E16" t="s">
        <v>5</v>
      </c>
      <c r="F16" t="s">
        <v>6</v>
      </c>
    </row>
    <row r="17" spans="1:6" x14ac:dyDescent="0.25">
      <c r="A17" t="s">
        <v>55</v>
      </c>
      <c r="B17" t="s">
        <v>29</v>
      </c>
      <c r="C17" s="4">
        <f ca="1">C3/C$3</f>
        <v>1</v>
      </c>
      <c r="D17" s="4">
        <f t="shared" ref="D17:F17" ca="1" si="5">D3/D$3</f>
        <v>1</v>
      </c>
      <c r="E17" s="4">
        <f t="shared" ca="1" si="5"/>
        <v>1</v>
      </c>
      <c r="F17" s="4">
        <f t="shared" ca="1" si="5"/>
        <v>1</v>
      </c>
    </row>
    <row r="18" spans="1:6" x14ac:dyDescent="0.25">
      <c r="A18" t="s">
        <v>56</v>
      </c>
      <c r="B18" t="s">
        <v>32</v>
      </c>
      <c r="C18" s="4">
        <f t="shared" ref="C18:F21" ca="1" si="6">C4/C$3</f>
        <v>24.735219949565707</v>
      </c>
      <c r="D18" s="4">
        <f t="shared" ca="1" si="6"/>
        <v>24.711648892534864</v>
      </c>
      <c r="E18" s="4">
        <f t="shared" ca="1" si="6"/>
        <v>62.526315789473685</v>
      </c>
      <c r="F18" s="4">
        <f t="shared" ca="1" si="6"/>
        <v>27.35593220338983</v>
      </c>
    </row>
    <row r="19" spans="1:6" x14ac:dyDescent="0.25">
      <c r="A19" t="s">
        <v>57</v>
      </c>
      <c r="B19" t="s">
        <v>32</v>
      </c>
      <c r="C19" s="4">
        <f t="shared" ca="1" si="6"/>
        <v>28.65536564864108</v>
      </c>
      <c r="D19" s="4">
        <f t="shared" ca="1" si="6"/>
        <v>20.326086956521738</v>
      </c>
      <c r="E19" s="4">
        <f t="shared" ca="1" si="6"/>
        <v>63.421052631578952</v>
      </c>
      <c r="F19" s="4">
        <f t="shared" ca="1" si="6"/>
        <v>19.711864406779661</v>
      </c>
    </row>
    <row r="20" spans="1:6" x14ac:dyDescent="0.25">
      <c r="A20" t="s">
        <v>58</v>
      </c>
      <c r="B20" t="s">
        <v>32</v>
      </c>
      <c r="C20" s="4">
        <f t="shared" ca="1" si="6"/>
        <v>13.554497057999441</v>
      </c>
      <c r="D20" s="4">
        <f t="shared" ca="1" si="6"/>
        <v>12.5701394585726</v>
      </c>
      <c r="E20" s="4">
        <f t="shared" ca="1" si="6"/>
        <v>0.94736842105263164</v>
      </c>
      <c r="F20" s="4">
        <f t="shared" ca="1" si="6"/>
        <v>1.271186440677966</v>
      </c>
    </row>
    <row r="21" spans="1:6" x14ac:dyDescent="0.25">
      <c r="A21" t="s">
        <v>59</v>
      </c>
      <c r="B21" t="s">
        <v>32</v>
      </c>
      <c r="C21" s="4">
        <f t="shared" ca="1" si="6"/>
        <v>9.076492014569908</v>
      </c>
      <c r="D21" s="4">
        <f t="shared" ca="1" si="6"/>
        <v>9.679655455291222</v>
      </c>
      <c r="E21" s="4">
        <f t="shared" ca="1" si="6"/>
        <v>0.68421052631578949</v>
      </c>
      <c r="F21" s="4">
        <f t="shared" ca="1" si="6"/>
        <v>1.3220338983050846</v>
      </c>
    </row>
    <row r="22" spans="1:6" x14ac:dyDescent="0.25">
      <c r="C22" s="4"/>
      <c r="D22" s="4"/>
      <c r="E22" s="4"/>
      <c r="F22" s="4"/>
    </row>
    <row r="23" spans="1:6" x14ac:dyDescent="0.25">
      <c r="C23" s="4"/>
      <c r="D23" s="4"/>
      <c r="E23" s="4"/>
      <c r="F23" s="4"/>
    </row>
    <row r="24" spans="1:6" x14ac:dyDescent="0.25">
      <c r="C24" s="4"/>
      <c r="D24" s="4"/>
      <c r="E24" s="4"/>
      <c r="F2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6457111CC4C41BB518AE6CCCDF7A4" ma:contentTypeVersion="8" ma:contentTypeDescription="Crée un document." ma:contentTypeScope="" ma:versionID="f7e0d66768f1c412a408dbd006cf9139">
  <xsd:schema xmlns:xsd="http://www.w3.org/2001/XMLSchema" xmlns:xs="http://www.w3.org/2001/XMLSchema" xmlns:p="http://schemas.microsoft.com/office/2006/metadata/properties" xmlns:ns2="8a961ac1-3f86-45b9-baa9-cce491f1b870" targetNamespace="http://schemas.microsoft.com/office/2006/metadata/properties" ma:root="true" ma:fieldsID="59e935de513f8e5363e9d8230d2a9d64" ns2:_="">
    <xsd:import namespace="8a961ac1-3f86-45b9-baa9-cce491f1b8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61ac1-3f86-45b9-baa9-cce491f1b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032D3D-4B45-4785-BE27-DD613F1F98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08F4A1-D834-470E-94FB-4440C202DF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B96565-4B6D-45B2-A36B-2319C6490E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INA260</vt:lpstr>
      <vt:lpstr>perf</vt:lpstr>
      <vt:lpstr>mem</vt:lpstr>
      <vt:lpstr>perf_moy</vt:lpstr>
      <vt:lpstr>mem_moy</vt:lpstr>
      <vt:lpstr>conso_c</vt:lpstr>
      <vt:lpstr>conso_java</vt:lpstr>
      <vt:lpstr>conso_js</vt:lpstr>
      <vt:lpstr>conso_php</vt:lpstr>
      <vt:lpstr>conso_py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Giuseppina CIANCIO</cp:lastModifiedBy>
  <dcterms:created xsi:type="dcterms:W3CDTF">2015-06-05T18:19:34Z</dcterms:created>
  <dcterms:modified xsi:type="dcterms:W3CDTF">2021-05-21T12:24:38Z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0x010100CF86457111CC4C41BB518AE6CCCDF7A4</vt:lpwstr>
  </property>
</Properties>
</file>