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nam.sharepoint.com/sites/par_TeamAlex-Greencomputing/Documents partages/General/projet-smb215/algo-02/results/"/>
    </mc:Choice>
  </mc:AlternateContent>
  <xr:revisionPtr revIDLastSave="4" documentId="13_ncr:1_{D5780C21-D242-4E62-8537-062038294893}" xr6:coauthVersionLast="46" xr6:coauthVersionMax="46" xr10:uidLastSave="{075AD9D1-5509-4364-BF5E-66A6FA31FD55}"/>
  <bookViews>
    <workbookView xWindow="-28920" yWindow="-120" windowWidth="29040" windowHeight="15840" activeTab="4" xr2:uid="{00000000-000D-0000-FFFF-FFFF00000000}"/>
  </bookViews>
  <sheets>
    <sheet name="INA260" sheetId="5" r:id="rId1"/>
    <sheet name="perf" sheetId="1" r:id="rId2"/>
    <sheet name="mem" sheetId="2" r:id="rId3"/>
    <sheet name="perf_moy" sheetId="3" r:id="rId4"/>
    <sheet name="mem_moy" sheetId="4" r:id="rId5"/>
  </sheets>
  <externalReferences>
    <externalReference r:id="rId6"/>
    <externalReference r:id="rId7"/>
  </externalReferences>
  <definedNames>
    <definedName name="conso_c">'INA260'!$L$5</definedName>
    <definedName name="conso_c2">[1]INA260!$L$5</definedName>
    <definedName name="conso_java">'INA260'!$L$2</definedName>
    <definedName name="conso_java2">[1]INA260!$L$2</definedName>
    <definedName name="conso_js">'INA260'!$L$6</definedName>
    <definedName name="conso_js2">[1]INA260!$L$6</definedName>
    <definedName name="conso_php">'INA260'!$L$4</definedName>
    <definedName name="conso_php2">[1]INA260!$L$4</definedName>
    <definedName name="conso_py">'INA260'!$L$3</definedName>
    <definedName name="conso_py2">[1]INA260!$L$3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K6" i="5"/>
  <c r="D1" i="3"/>
  <c r="E1" i="3"/>
  <c r="F1" i="3"/>
  <c r="G1" i="3"/>
  <c r="H1" i="3"/>
  <c r="I1" i="3"/>
  <c r="J1" i="3"/>
  <c r="K1" i="3"/>
  <c r="L1" i="3"/>
  <c r="M1" i="3"/>
  <c r="N1" i="3"/>
  <c r="O1" i="3"/>
  <c r="P1" i="3"/>
  <c r="L6" i="5"/>
  <c r="K5" i="5"/>
  <c r="L5" i="5" s="1"/>
  <c r="K4" i="5"/>
  <c r="L4" i="5" s="1"/>
  <c r="K3" i="5"/>
  <c r="L3" i="5" s="1"/>
  <c r="L2" i="5"/>
  <c r="D1" i="4"/>
  <c r="E1" i="4"/>
  <c r="F1" i="4"/>
  <c r="C1" i="4"/>
  <c r="C1" i="3"/>
  <c r="A4" i="3" a="1"/>
  <c r="K3" i="3"/>
  <c r="D7" i="3"/>
  <c r="J8" i="3"/>
  <c r="P6" i="3"/>
  <c r="C8" i="4"/>
  <c r="E5" i="4"/>
  <c r="M4" i="3"/>
  <c r="N8" i="3"/>
  <c r="H8" i="3"/>
  <c r="L7" i="3"/>
  <c r="D6" i="3"/>
  <c r="F5" i="3"/>
  <c r="A4" i="4" a="1"/>
  <c r="B6" i="4" a="1"/>
  <c r="A5" i="3" a="1"/>
  <c r="C8" i="3"/>
  <c r="K6" i="3"/>
  <c r="C6" i="4"/>
  <c r="B5" i="4" a="1"/>
  <c r="B7" i="3" a="1"/>
  <c r="C5" i="4"/>
  <c r="P7" i="3"/>
  <c r="I5" i="3"/>
  <c r="F7" i="3"/>
  <c r="J6" i="3"/>
  <c r="M5" i="3"/>
  <c r="A8" i="4" a="1"/>
  <c r="O7" i="3"/>
  <c r="B3" i="3" a="1"/>
  <c r="O8" i="3"/>
  <c r="L8" i="3"/>
  <c r="C3" i="3"/>
  <c r="F4" i="3"/>
  <c r="O4" i="3"/>
  <c r="F4" i="4"/>
  <c r="P8" i="3"/>
  <c r="B7" i="4" a="1"/>
  <c r="L6" i="3"/>
  <c r="F3" i="3"/>
  <c r="C4" i="3"/>
  <c r="L4" i="3"/>
  <c r="M6" i="3"/>
  <c r="I3" i="3"/>
  <c r="E7" i="4"/>
  <c r="A6" i="4" a="1"/>
  <c r="P4" i="3"/>
  <c r="G8" i="3"/>
  <c r="E3" i="4"/>
  <c r="K7" i="3"/>
  <c r="L3" i="3"/>
  <c r="B4" i="3" a="1"/>
  <c r="D5" i="4"/>
  <c r="F5" i="4"/>
  <c r="E4" i="4"/>
  <c r="K8" i="3"/>
  <c r="B6" i="3" a="1"/>
  <c r="I7" i="3"/>
  <c r="J5" i="3"/>
  <c r="C7" i="3"/>
  <c r="C5" i="3"/>
  <c r="C3" i="4"/>
  <c r="P5" i="3"/>
  <c r="J4" i="3"/>
  <c r="L5" i="3"/>
  <c r="D7" i="4"/>
  <c r="J3" i="3"/>
  <c r="K4" i="3"/>
  <c r="N3" i="3"/>
  <c r="M7" i="3"/>
  <c r="E4" i="3"/>
  <c r="G7" i="3"/>
  <c r="B8" i="4" a="1"/>
  <c r="H3" i="3"/>
  <c r="I4" i="3"/>
  <c r="G5" i="3"/>
  <c r="E5" i="3"/>
  <c r="O3" i="3"/>
  <c r="N5" i="3"/>
  <c r="E6" i="4"/>
  <c r="O5" i="3"/>
  <c r="M3" i="3"/>
  <c r="J7" i="3"/>
  <c r="C7" i="4"/>
  <c r="B4" i="4" a="1"/>
  <c r="E3" i="3"/>
  <c r="C6" i="3"/>
  <c r="H4" i="3"/>
  <c r="B5" i="3" a="1"/>
  <c r="N7" i="3"/>
  <c r="A3" i="4" a="1"/>
  <c r="F6" i="4"/>
  <c r="F3" i="4"/>
  <c r="B8" i="3" a="1"/>
  <c r="C4" i="4"/>
  <c r="D4" i="4"/>
  <c r="A7" i="3" a="1"/>
  <c r="E8" i="4"/>
  <c r="A3" i="3" a="1"/>
  <c r="H5" i="3"/>
  <c r="P3" i="3"/>
  <c r="A6" i="3" a="1"/>
  <c r="D8" i="3"/>
  <c r="I6" i="3"/>
  <c r="D5" i="3"/>
  <c r="D6" i="4"/>
  <c r="H6" i="3"/>
  <c r="N4" i="3"/>
  <c r="D4" i="3"/>
  <c r="E7" i="3"/>
  <c r="A5" i="4" a="1"/>
  <c r="N6" i="3"/>
  <c r="M8" i="3"/>
  <c r="B3" i="4" a="1"/>
  <c r="D3" i="3"/>
  <c r="G6" i="3"/>
  <c r="F8" i="3"/>
  <c r="I8" i="3"/>
  <c r="F6" i="3"/>
  <c r="D8" i="4"/>
  <c r="K5" i="3"/>
  <c r="A8" i="3" a="1"/>
  <c r="G4" i="3"/>
  <c r="E6" i="3"/>
  <c r="A7" i="4" a="1"/>
  <c r="O6" i="3"/>
  <c r="E8" i="3"/>
  <c r="D3" i="4"/>
  <c r="H7" i="3"/>
  <c r="F7" i="4"/>
  <c r="G3" i="3"/>
  <c r="F8" i="4"/>
  <c r="J4" i="4" l="1"/>
  <c r="J5" i="4"/>
  <c r="J7" i="4"/>
  <c r="J6" i="4"/>
  <c r="J8" i="4"/>
  <c r="J3" i="4"/>
  <c r="F19" i="4"/>
  <c r="B7" i="4"/>
  <c r="B21" i="4" s="1"/>
  <c r="D19" i="3"/>
  <c r="C18" i="4"/>
  <c r="F17" i="4"/>
  <c r="E17" i="3"/>
  <c r="O19" i="3"/>
  <c r="O18" i="3"/>
  <c r="G21" i="3"/>
  <c r="H20" i="3"/>
  <c r="G17" i="3"/>
  <c r="D20" i="4"/>
  <c r="P20" i="3"/>
  <c r="D20" i="3"/>
  <c r="J17" i="3"/>
  <c r="O21" i="3"/>
  <c r="C20" i="3"/>
  <c r="T6" i="3"/>
  <c r="C19" i="4"/>
  <c r="I21" i="3"/>
  <c r="B7" i="3"/>
  <c r="B21" i="3" s="1"/>
  <c r="A7" i="4"/>
  <c r="A21" i="4" s="1"/>
  <c r="I17" i="3"/>
  <c r="A3" i="3"/>
  <c r="A17" i="3" s="1"/>
  <c r="K18" i="3"/>
  <c r="A4" i="3"/>
  <c r="A18" i="3" s="1"/>
  <c r="P17" i="3"/>
  <c r="M18" i="3"/>
  <c r="B5" i="4"/>
  <c r="B19" i="4" s="1"/>
  <c r="F22" i="3"/>
  <c r="B8" i="3"/>
  <c r="B22" i="3" s="1"/>
  <c r="O22" i="3"/>
  <c r="A8" i="3"/>
  <c r="A22" i="3" s="1"/>
  <c r="F22" i="4"/>
  <c r="E21" i="4"/>
  <c r="D17" i="3"/>
  <c r="E19" i="4"/>
  <c r="E18" i="3"/>
  <c r="F18" i="4"/>
  <c r="B3" i="3"/>
  <c r="B17" i="3" s="1"/>
  <c r="T7" i="3"/>
  <c r="C21" i="3"/>
  <c r="E20" i="4"/>
  <c r="D18" i="4"/>
  <c r="B5" i="3"/>
  <c r="B19" i="3" s="1"/>
  <c r="B6" i="3"/>
  <c r="B20" i="3" s="1"/>
  <c r="G18" i="3"/>
  <c r="C21" i="4"/>
  <c r="B3" i="4"/>
  <c r="B17" i="4" s="1"/>
  <c r="G19" i="3"/>
  <c r="K17" i="3"/>
  <c r="C17" i="4"/>
  <c r="L17" i="3"/>
  <c r="M20" i="3"/>
  <c r="L19" i="3"/>
  <c r="H21" i="3"/>
  <c r="L20" i="3"/>
  <c r="C20" i="4"/>
  <c r="E17" i="4"/>
  <c r="D19" i="4"/>
  <c r="M21" i="3"/>
  <c r="K21" i="3"/>
  <c r="N22" i="3"/>
  <c r="M22" i="3"/>
  <c r="P22" i="3"/>
  <c r="K22" i="3"/>
  <c r="E22" i="4"/>
  <c r="C22" i="4"/>
  <c r="A7" i="3"/>
  <c r="A21" i="3" s="1"/>
  <c r="J20" i="3"/>
  <c r="E20" i="3"/>
  <c r="O17" i="3"/>
  <c r="D17" i="4"/>
  <c r="F18" i="3"/>
  <c r="A3" i="4"/>
  <c r="A17" i="4" s="1"/>
  <c r="F21" i="3"/>
  <c r="M17" i="3"/>
  <c r="P18" i="3"/>
  <c r="K19" i="3"/>
  <c r="I19" i="3"/>
  <c r="B4" i="3"/>
  <c r="B18" i="3" s="1"/>
  <c r="A4" i="4"/>
  <c r="A18" i="4" s="1"/>
  <c r="F17" i="3"/>
  <c r="T5" i="3"/>
  <c r="C19" i="3"/>
  <c r="D18" i="3"/>
  <c r="H17" i="3"/>
  <c r="F21" i="4"/>
  <c r="T3" i="3"/>
  <c r="C17" i="3"/>
  <c r="D21" i="3"/>
  <c r="M19" i="3"/>
  <c r="N20" i="3"/>
  <c r="N21" i="3"/>
  <c r="J19" i="3"/>
  <c r="F19" i="3"/>
  <c r="A6" i="4"/>
  <c r="A20" i="4" s="1"/>
  <c r="L22" i="3"/>
  <c r="I22" i="3"/>
  <c r="H22" i="3"/>
  <c r="G22" i="3"/>
  <c r="B8" i="4"/>
  <c r="B22" i="4" s="1"/>
  <c r="A8" i="4"/>
  <c r="A22" i="4" s="1"/>
  <c r="B4" i="4"/>
  <c r="B18" i="4" s="1"/>
  <c r="I20" i="3"/>
  <c r="I18" i="3"/>
  <c r="A5" i="3"/>
  <c r="A19" i="3" s="1"/>
  <c r="J21" i="3"/>
  <c r="G20" i="3"/>
  <c r="N18" i="3"/>
  <c r="A5" i="4"/>
  <c r="A19" i="4" s="1"/>
  <c r="E21" i="3"/>
  <c r="F20" i="3"/>
  <c r="E19" i="3"/>
  <c r="L18" i="3"/>
  <c r="K20" i="3"/>
  <c r="D21" i="4"/>
  <c r="P19" i="3"/>
  <c r="T4" i="3"/>
  <c r="T18" i="3" s="1"/>
  <c r="C18" i="3"/>
  <c r="O20" i="3"/>
  <c r="P21" i="3"/>
  <c r="N17" i="3"/>
  <c r="F20" i="4"/>
  <c r="H19" i="3"/>
  <c r="E18" i="4"/>
  <c r="L21" i="3"/>
  <c r="A6" i="3"/>
  <c r="A20" i="3" s="1"/>
  <c r="J18" i="3"/>
  <c r="N19" i="3"/>
  <c r="H18" i="3"/>
  <c r="B6" i="4"/>
  <c r="B20" i="4" s="1"/>
  <c r="J22" i="3"/>
  <c r="E22" i="3"/>
  <c r="D22" i="3"/>
  <c r="T8" i="3"/>
  <c r="C22" i="3"/>
  <c r="D22" i="4"/>
  <c r="T22" i="3" l="1"/>
  <c r="T19" i="3"/>
  <c r="T20" i="3"/>
  <c r="T17" i="3"/>
  <c r="T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<sst xmlns="http://schemas.openxmlformats.org/spreadsheetml/2006/main" count="528" uniqueCount="66">
  <si>
    <t>lang</t>
  </si>
  <si>
    <t>filename</t>
  </si>
  <si>
    <t>i</t>
  </si>
  <si>
    <t>task_clock_1</t>
  </si>
  <si>
    <t>task_clock_2</t>
  </si>
  <si>
    <t>context_switches_1</t>
  </si>
  <si>
    <t>context_switches_2</t>
  </si>
  <si>
    <t>cpu_migrations_1</t>
  </si>
  <si>
    <t>cpu_migrations_2</t>
  </si>
  <si>
    <t>page_faults_1</t>
  </si>
  <si>
    <t>page_faults_2</t>
  </si>
  <si>
    <t>cycles_1</t>
  </si>
  <si>
    <t>cycles_2</t>
  </si>
  <si>
    <t>instructions_1</t>
  </si>
  <si>
    <t>instructions_2</t>
  </si>
  <si>
    <t>branches_1</t>
  </si>
  <si>
    <t>branches_2</t>
  </si>
  <si>
    <t>branch_misses_1</t>
  </si>
  <si>
    <t>branch_misses_2</t>
  </si>
  <si>
    <t>L1_dcache_loads_1</t>
  </si>
  <si>
    <t>L1_dcache_loads_2</t>
  </si>
  <si>
    <t>L1_dcache_load_misses_1</t>
  </si>
  <si>
    <t>L1_dcache_load_misses_2</t>
  </si>
  <si>
    <t>LLC_loads_1</t>
  </si>
  <si>
    <t>LLC_loads_2</t>
  </si>
  <si>
    <t>LLC_load_misses_1</t>
  </si>
  <si>
    <t>LLC_load_misses_2</t>
  </si>
  <si>
    <t>time</t>
  </si>
  <si>
    <t>class</t>
  </si>
  <si>
    <t>ArtOptimal</t>
  </si>
  <si>
    <t>py</t>
  </si>
  <si>
    <t>php</t>
  </si>
  <si>
    <t>art-optimal</t>
  </si>
  <si>
    <t>o</t>
  </si>
  <si>
    <t>js</t>
  </si>
  <si>
    <t>user_time</t>
  </si>
  <si>
    <t>system_time</t>
  </si>
  <si>
    <t>cpu</t>
  </si>
  <si>
    <t>clock_time</t>
  </si>
  <si>
    <t>size_1</t>
  </si>
  <si>
    <t>size_2</t>
  </si>
  <si>
    <t>size_3</t>
  </si>
  <si>
    <t>size_4</t>
  </si>
  <si>
    <t>max_set_size</t>
  </si>
  <si>
    <t>avg_set_size</t>
  </si>
  <si>
    <t>major_page_faults</t>
  </si>
  <si>
    <t>minor_page_faults</t>
  </si>
  <si>
    <t>swaps</t>
  </si>
  <si>
    <t>fs_inputs</t>
  </si>
  <si>
    <t>fs_outputs</t>
  </si>
  <si>
    <t>socket_sent</t>
  </si>
  <si>
    <t>socket_received</t>
  </si>
  <si>
    <t>signals</t>
  </si>
  <si>
    <t>page_size</t>
  </si>
  <si>
    <t>exit_status</t>
  </si>
  <si>
    <t>C</t>
  </si>
  <si>
    <t>Java</t>
  </si>
  <si>
    <t>Python</t>
  </si>
  <si>
    <t>Javascript</t>
  </si>
  <si>
    <t>PHP</t>
  </si>
  <si>
    <t>current</t>
  </si>
  <si>
    <t>conso</t>
  </si>
  <si>
    <t>IDLE</t>
  </si>
  <si>
    <t>art-optimal-origin</t>
  </si>
  <si>
    <t>art-optimal-linkedlist</t>
  </si>
  <si>
    <t>art-optimal-optim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</si>
</sst>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2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2" fontId="0" fillId="0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E9C"/>
      <color rgb="FF8892BF"/>
      <color rgb="FFF5DE19"/>
      <color rgb="FFE66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andre.tortevois\LECNAM\par_Team%20Alex%20-%20Green%20computing%20-%20General\projet-smb215\algo-01\results\results-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par_TeamAlex-Greencomputing/Documents%20partages/General/projet-smb215/results-synthe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260"/>
      <sheetName val="perf"/>
      <sheetName val="mem"/>
      <sheetName val="perf_moy"/>
      <sheetName val="mem_moy"/>
      <sheetName val="results"/>
      <sheetName val="results (2)"/>
    </sheetNames>
    <sheetDataSet>
      <sheetData sheetId="0">
        <row r="2">
          <cell r="L2">
            <v>0.19641466503267924</v>
          </cell>
        </row>
        <row r="3">
          <cell r="L3">
            <v>0.16700463075339589</v>
          </cell>
        </row>
        <row r="4">
          <cell r="L4">
            <v>0.16735337930617167</v>
          </cell>
        </row>
        <row r="5">
          <cell r="L5">
            <v>0.16877062298915868</v>
          </cell>
        </row>
        <row r="6">
          <cell r="L6">
            <v>0.18790928030302978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B2" t="str">
            <v>conso_1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go-01"/>
      <sheetName val="algo-02"/>
      <sheetName val="algo-03"/>
      <sheetName val="algo-03-r1"/>
    </sheetNames>
    <sheetDataSet>
      <sheetData sheetId="0"/>
      <sheetData sheetId="1">
        <row r="2">
          <cell r="B2" t="str">
            <v>conso_1</v>
          </cell>
          <cell r="C2" t="str">
            <v>Conso (J)</v>
          </cell>
          <cell r="D2" t="str">
            <v>task_clock_1</v>
          </cell>
          <cell r="E2" t="str">
            <v>Temps Exéc. (s)</v>
          </cell>
          <cell r="F2" t="str">
            <v>mem_1</v>
          </cell>
          <cell r="G2" t="str">
            <v>Q. Mem (Mo)</v>
          </cell>
          <cell r="H2" t="str">
            <v>Instructions</v>
          </cell>
          <cell r="I2" t="str">
            <v>instructions_2</v>
          </cell>
          <cell r="J2" t="str">
            <v>Branches</v>
          </cell>
          <cell r="K2" t="str">
            <v>branch_misses_2</v>
          </cell>
          <cell r="L2" t="str">
            <v>Cache LLC</v>
          </cell>
          <cell r="M2" t="str">
            <v>LLC_load_misses_2</v>
          </cell>
        </row>
        <row r="3">
          <cell r="A3" t="str">
            <v>C (linkedlist)</v>
          </cell>
          <cell r="B3">
            <v>14.13</v>
          </cell>
          <cell r="C3">
            <v>1</v>
          </cell>
          <cell r="D3">
            <v>16.149999999999999</v>
          </cell>
          <cell r="E3">
            <v>1</v>
          </cell>
          <cell r="F3">
            <v>8.5546875</v>
          </cell>
          <cell r="G3">
            <v>1</v>
          </cell>
          <cell r="H3">
            <v>1</v>
          </cell>
          <cell r="I3">
            <v>0.89900000000000002</v>
          </cell>
          <cell r="J3">
            <v>1</v>
          </cell>
          <cell r="K3">
            <v>0.29799999999999993</v>
          </cell>
          <cell r="L3">
            <v>1</v>
          </cell>
          <cell r="M3">
            <v>49.773999999999994</v>
          </cell>
        </row>
        <row r="4">
          <cell r="A4" t="str">
            <v>Java</v>
          </cell>
          <cell r="B4">
            <v>18.09</v>
          </cell>
          <cell r="C4">
            <v>1.28</v>
          </cell>
          <cell r="D4">
            <v>18.100000000000001</v>
          </cell>
          <cell r="E4">
            <v>1.1200000000000001</v>
          </cell>
          <cell r="F4">
            <v>3.9386718749999998</v>
          </cell>
          <cell r="G4">
            <v>8.75</v>
          </cell>
          <cell r="H4">
            <v>1.2330046348140116</v>
          </cell>
          <cell r="I4">
            <v>0.99</v>
          </cell>
          <cell r="J4">
            <v>0.80857227212043614</v>
          </cell>
          <cell r="K4">
            <v>5.9290000000000003</v>
          </cell>
          <cell r="L4">
            <v>1.9316328061581112</v>
          </cell>
          <cell r="M4">
            <v>41.168000000000006</v>
          </cell>
        </row>
        <row r="5">
          <cell r="A5" t="str">
            <v>Js</v>
          </cell>
          <cell r="B5">
            <v>32.119999999999997</v>
          </cell>
          <cell r="C5">
            <v>2.27</v>
          </cell>
          <cell r="D5">
            <v>32.880000000000003</v>
          </cell>
          <cell r="E5">
            <v>2.04</v>
          </cell>
          <cell r="F5">
            <v>34.45703125</v>
          </cell>
          <cell r="G5">
            <v>9.7799999999999994</v>
          </cell>
          <cell r="H5">
            <v>2.2702254991347552</v>
          </cell>
          <cell r="I5">
            <v>1</v>
          </cell>
          <cell r="J5">
            <v>0.96152065228739969</v>
          </cell>
          <cell r="K5">
            <v>3.3170000000000002</v>
          </cell>
          <cell r="L5">
            <v>1.7307994778254487</v>
          </cell>
          <cell r="M5">
            <v>46.789000000000001</v>
          </cell>
        </row>
        <row r="7">
          <cell r="A7" t="str">
            <v>PHP</v>
          </cell>
          <cell r="B7">
            <v>248.96</v>
          </cell>
          <cell r="C7">
            <v>17.61</v>
          </cell>
          <cell r="D7">
            <v>284.27999999999997</v>
          </cell>
          <cell r="E7">
            <v>17.600000000000001</v>
          </cell>
          <cell r="F7">
            <v>24.776171874999999</v>
          </cell>
          <cell r="G7">
            <v>6.29</v>
          </cell>
          <cell r="H7">
            <v>14.437797416358318</v>
          </cell>
          <cell r="I7">
            <v>0.74</v>
          </cell>
          <cell r="J7">
            <v>12.927868465253029</v>
          </cell>
          <cell r="K7">
            <v>2.3109999999999995</v>
          </cell>
          <cell r="L7">
            <v>4.5117251083970915</v>
          </cell>
          <cell r="M7">
            <v>43.178999999999995</v>
          </cell>
        </row>
        <row r="8">
          <cell r="A8" t="str">
            <v>Python</v>
          </cell>
          <cell r="B8">
            <v>407.36</v>
          </cell>
          <cell r="C8">
            <v>28.81</v>
          </cell>
          <cell r="D8">
            <v>466.08</v>
          </cell>
          <cell r="E8">
            <v>28.86</v>
          </cell>
          <cell r="F8">
            <v>14.717968750000001</v>
          </cell>
          <cell r="G8">
            <v>3.74</v>
          </cell>
          <cell r="H8">
            <v>21.941164754861244</v>
          </cell>
          <cell r="I8">
            <v>0.68</v>
          </cell>
          <cell r="J8">
            <v>9.2028968655249077</v>
          </cell>
          <cell r="K8">
            <v>33.500999999999998</v>
          </cell>
          <cell r="L8">
            <v>6.8124576050452488</v>
          </cell>
          <cell r="M8">
            <v>33.906000000000006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4A65-7BD5-44A0-800A-BDBD9974B599}">
  <dimension ref="A1:L141"/>
  <sheetViews>
    <sheetView workbookViewId="0">
      <selection activeCell="K6" sqref="K6"/>
    </sheetView>
  </sheetViews>
  <sheetFormatPr baseColWidth="10" defaultRowHeight="15" x14ac:dyDescent="0.25"/>
  <cols>
    <col min="6" max="6" width="11.42578125" style="5"/>
    <col min="7" max="9" width="12.5703125" bestFit="1" customWidth="1"/>
    <col min="11" max="11" width="12.5703125" bestFit="1" customWidth="1"/>
  </cols>
  <sheetData>
    <row r="1" spans="1:12" x14ac:dyDescent="0.25">
      <c r="A1" s="1" t="s">
        <v>0</v>
      </c>
      <c r="B1" s="1" t="s">
        <v>27</v>
      </c>
      <c r="C1" s="1" t="s">
        <v>60</v>
      </c>
      <c r="J1" s="5" t="s">
        <v>62</v>
      </c>
      <c r="K1">
        <v>0.36880000000000002</v>
      </c>
    </row>
    <row r="2" spans="1:12" x14ac:dyDescent="0.25">
      <c r="A2" t="s">
        <v>55</v>
      </c>
      <c r="B2">
        <v>40258</v>
      </c>
      <c r="C2">
        <v>0.37815878378378698</v>
      </c>
      <c r="H2" s="4"/>
      <c r="I2" s="4"/>
      <c r="J2" s="5" t="s">
        <v>56</v>
      </c>
      <c r="K2" s="4">
        <f>AVERAGE(C42:C61)</f>
        <v>0.5648879106467144</v>
      </c>
      <c r="L2" s="4">
        <f>K2-K$1</f>
        <v>0.19608791064671438</v>
      </c>
    </row>
    <row r="3" spans="1:12" x14ac:dyDescent="0.25">
      <c r="A3" t="s">
        <v>55</v>
      </c>
      <c r="B3">
        <v>41273</v>
      </c>
      <c r="C3">
        <v>0.537619047619047</v>
      </c>
      <c r="G3" s="4"/>
      <c r="H3" s="4"/>
      <c r="I3" s="4"/>
      <c r="J3" s="5" t="s">
        <v>57</v>
      </c>
      <c r="K3" s="4">
        <f>AVERAGE(C102:C141)</f>
        <v>0.54017512371945364</v>
      </c>
      <c r="L3" s="4">
        <f t="shared" ref="L3:L6" si="0">K3-K$1</f>
        <v>0.17137512371945363</v>
      </c>
    </row>
    <row r="4" spans="1:12" x14ac:dyDescent="0.25">
      <c r="A4" t="s">
        <v>55</v>
      </c>
      <c r="B4">
        <v>40270</v>
      </c>
      <c r="C4">
        <v>0.53948170731707301</v>
      </c>
      <c r="H4" s="4"/>
      <c r="I4" s="4"/>
      <c r="J4" s="5" t="s">
        <v>59</v>
      </c>
      <c r="K4" s="4">
        <f>AVERAGE(C82:C101)</f>
        <v>0.54051944373134098</v>
      </c>
      <c r="L4" s="4">
        <f t="shared" si="0"/>
        <v>0.17171944373134096</v>
      </c>
    </row>
    <row r="5" spans="1:12" x14ac:dyDescent="0.25">
      <c r="A5" t="s">
        <v>55</v>
      </c>
      <c r="B5">
        <v>41273</v>
      </c>
      <c r="C5">
        <v>0.54241071428571397</v>
      </c>
      <c r="G5" s="4"/>
      <c r="H5" s="4"/>
      <c r="I5" s="4"/>
      <c r="J5" s="5" t="s">
        <v>55</v>
      </c>
      <c r="K5" s="4">
        <f>AVERAGE(C2:C41)</f>
        <v>0.54045208945991852</v>
      </c>
      <c r="L5" s="4">
        <f t="shared" si="0"/>
        <v>0.1716520894599185</v>
      </c>
    </row>
    <row r="6" spans="1:12" x14ac:dyDescent="0.25">
      <c r="A6" t="s">
        <v>55</v>
      </c>
      <c r="B6">
        <v>40271</v>
      </c>
      <c r="C6">
        <v>0.54271341463414602</v>
      </c>
      <c r="H6" s="4"/>
      <c r="I6" s="4"/>
      <c r="J6" s="5" t="s">
        <v>58</v>
      </c>
      <c r="K6" s="4">
        <f>AVERAGE(C62:C81)</f>
        <v>0.56037807765151482</v>
      </c>
      <c r="L6" s="4">
        <f t="shared" si="0"/>
        <v>0.1915780776515148</v>
      </c>
    </row>
    <row r="7" spans="1:12" x14ac:dyDescent="0.25">
      <c r="A7" t="s">
        <v>55</v>
      </c>
      <c r="B7">
        <v>41273</v>
      </c>
      <c r="C7">
        <v>0.54249999999999998</v>
      </c>
    </row>
    <row r="8" spans="1:12" x14ac:dyDescent="0.25">
      <c r="A8" t="s">
        <v>55</v>
      </c>
      <c r="B8">
        <v>40269</v>
      </c>
      <c r="C8">
        <v>0.54368902439024303</v>
      </c>
    </row>
    <row r="9" spans="1:12" x14ac:dyDescent="0.25">
      <c r="A9" t="s">
        <v>55</v>
      </c>
      <c r="B9">
        <v>41274</v>
      </c>
      <c r="C9">
        <v>0.54398809523809499</v>
      </c>
    </row>
    <row r="10" spans="1:12" x14ac:dyDescent="0.25">
      <c r="A10" t="s">
        <v>55</v>
      </c>
      <c r="B10">
        <v>40267</v>
      </c>
      <c r="C10">
        <v>0.54307926829268205</v>
      </c>
    </row>
    <row r="11" spans="1:12" x14ac:dyDescent="0.25">
      <c r="A11" t="s">
        <v>55</v>
      </c>
      <c r="B11">
        <v>41274</v>
      </c>
      <c r="C11">
        <v>0.54440476190476095</v>
      </c>
    </row>
    <row r="12" spans="1:12" x14ac:dyDescent="0.25">
      <c r="A12" t="s">
        <v>55</v>
      </c>
      <c r="B12">
        <v>40267</v>
      </c>
      <c r="C12">
        <v>0.54323170731707304</v>
      </c>
    </row>
    <row r="13" spans="1:12" x14ac:dyDescent="0.25">
      <c r="A13" t="s">
        <v>55</v>
      </c>
      <c r="B13">
        <v>40270</v>
      </c>
      <c r="C13">
        <v>0.54439024390243895</v>
      </c>
    </row>
    <row r="14" spans="1:12" x14ac:dyDescent="0.25">
      <c r="A14" t="s">
        <v>55</v>
      </c>
      <c r="B14">
        <v>41276</v>
      </c>
      <c r="C14">
        <v>0.54529761904761898</v>
      </c>
    </row>
    <row r="15" spans="1:12" x14ac:dyDescent="0.25">
      <c r="A15" t="s">
        <v>55</v>
      </c>
      <c r="B15">
        <v>40264</v>
      </c>
      <c r="C15">
        <v>0.545579268292682</v>
      </c>
    </row>
    <row r="16" spans="1:12" x14ac:dyDescent="0.25">
      <c r="A16" t="s">
        <v>55</v>
      </c>
      <c r="B16">
        <v>40264</v>
      </c>
      <c r="C16">
        <v>0.544298780487804</v>
      </c>
    </row>
    <row r="17" spans="1:3" x14ac:dyDescent="0.25">
      <c r="A17" t="s">
        <v>55</v>
      </c>
      <c r="B17">
        <v>40267</v>
      </c>
      <c r="C17">
        <v>0.54423780487804796</v>
      </c>
    </row>
    <row r="18" spans="1:3" x14ac:dyDescent="0.25">
      <c r="A18" t="s">
        <v>55</v>
      </c>
      <c r="B18">
        <v>40263</v>
      </c>
      <c r="C18">
        <v>0.54469512195121905</v>
      </c>
    </row>
    <row r="19" spans="1:3" x14ac:dyDescent="0.25">
      <c r="A19" t="s">
        <v>55</v>
      </c>
      <c r="B19">
        <v>41270</v>
      </c>
      <c r="C19">
        <v>0.542589285714285</v>
      </c>
    </row>
    <row r="20" spans="1:3" x14ac:dyDescent="0.25">
      <c r="A20" t="s">
        <v>55</v>
      </c>
      <c r="B20">
        <v>40261</v>
      </c>
      <c r="C20">
        <v>0.54496951219512102</v>
      </c>
    </row>
    <row r="21" spans="1:3" x14ac:dyDescent="0.25">
      <c r="A21" t="s">
        <v>55</v>
      </c>
      <c r="B21">
        <v>40261</v>
      </c>
      <c r="C21">
        <v>0.55149390243902396</v>
      </c>
    </row>
    <row r="22" spans="1:3" x14ac:dyDescent="0.25">
      <c r="A22" t="s">
        <v>55</v>
      </c>
      <c r="B22">
        <v>15098</v>
      </c>
      <c r="C22">
        <v>0.54632812500000005</v>
      </c>
    </row>
    <row r="23" spans="1:3" x14ac:dyDescent="0.25">
      <c r="A23" t="s">
        <v>55</v>
      </c>
      <c r="B23">
        <v>16106</v>
      </c>
      <c r="C23">
        <v>0.535955882352941</v>
      </c>
    </row>
    <row r="24" spans="1:3" x14ac:dyDescent="0.25">
      <c r="A24" t="s">
        <v>55</v>
      </c>
      <c r="B24">
        <v>15098</v>
      </c>
      <c r="C24">
        <v>0.54593749999999996</v>
      </c>
    </row>
    <row r="25" spans="1:3" x14ac:dyDescent="0.25">
      <c r="A25" t="s">
        <v>55</v>
      </c>
      <c r="B25">
        <v>15098</v>
      </c>
      <c r="C25">
        <v>0.54789062499999996</v>
      </c>
    </row>
    <row r="26" spans="1:3" x14ac:dyDescent="0.25">
      <c r="A26" t="s">
        <v>55</v>
      </c>
      <c r="B26">
        <v>15097</v>
      </c>
      <c r="C26">
        <v>0.54789062499999996</v>
      </c>
    </row>
    <row r="27" spans="1:3" x14ac:dyDescent="0.25">
      <c r="A27" t="s">
        <v>55</v>
      </c>
      <c r="B27">
        <v>15097</v>
      </c>
      <c r="C27">
        <v>0.54609375000000004</v>
      </c>
    </row>
    <row r="28" spans="1:3" x14ac:dyDescent="0.25">
      <c r="A28" t="s">
        <v>55</v>
      </c>
      <c r="B28">
        <v>15099</v>
      </c>
      <c r="C28">
        <v>0.54742187499999995</v>
      </c>
    </row>
    <row r="29" spans="1:3" x14ac:dyDescent="0.25">
      <c r="A29" t="s">
        <v>55</v>
      </c>
      <c r="B29">
        <v>15100</v>
      </c>
      <c r="C29">
        <v>0.54562499999999903</v>
      </c>
    </row>
    <row r="30" spans="1:3" x14ac:dyDescent="0.25">
      <c r="A30" t="s">
        <v>55</v>
      </c>
      <c r="B30">
        <v>15100</v>
      </c>
      <c r="C30">
        <v>0.54437500000000005</v>
      </c>
    </row>
    <row r="31" spans="1:3" x14ac:dyDescent="0.25">
      <c r="A31" t="s">
        <v>55</v>
      </c>
      <c r="B31">
        <v>16104</v>
      </c>
      <c r="C31">
        <v>0.54595588235294101</v>
      </c>
    </row>
    <row r="32" spans="1:3" x14ac:dyDescent="0.25">
      <c r="A32" t="s">
        <v>55</v>
      </c>
      <c r="B32">
        <v>15099</v>
      </c>
      <c r="C32">
        <v>0.54929687500000002</v>
      </c>
    </row>
    <row r="33" spans="1:3" x14ac:dyDescent="0.25">
      <c r="A33" t="s">
        <v>55</v>
      </c>
      <c r="B33">
        <v>15099</v>
      </c>
      <c r="C33">
        <v>0.54601562499999901</v>
      </c>
    </row>
    <row r="34" spans="1:3" x14ac:dyDescent="0.25">
      <c r="A34" t="s">
        <v>55</v>
      </c>
      <c r="B34">
        <v>15098</v>
      </c>
      <c r="C34">
        <v>0.54523437499999905</v>
      </c>
    </row>
    <row r="35" spans="1:3" x14ac:dyDescent="0.25">
      <c r="A35" t="s">
        <v>55</v>
      </c>
      <c r="B35">
        <v>15098</v>
      </c>
      <c r="C35">
        <v>0.54664062499999999</v>
      </c>
    </row>
    <row r="36" spans="1:3" x14ac:dyDescent="0.25">
      <c r="A36" t="s">
        <v>55</v>
      </c>
      <c r="B36">
        <v>15099</v>
      </c>
      <c r="C36">
        <v>0.54554687499999999</v>
      </c>
    </row>
    <row r="37" spans="1:3" x14ac:dyDescent="0.25">
      <c r="A37" t="s">
        <v>55</v>
      </c>
      <c r="B37">
        <v>15100</v>
      </c>
      <c r="C37">
        <v>0.543828125</v>
      </c>
    </row>
    <row r="38" spans="1:3" x14ac:dyDescent="0.25">
      <c r="A38" t="s">
        <v>55</v>
      </c>
      <c r="B38">
        <v>15098</v>
      </c>
      <c r="C38">
        <v>0.54453124999999902</v>
      </c>
    </row>
    <row r="39" spans="1:3" x14ac:dyDescent="0.25">
      <c r="A39" t="s">
        <v>55</v>
      </c>
      <c r="B39">
        <v>15100</v>
      </c>
      <c r="C39">
        <v>0.54500000000000004</v>
      </c>
    </row>
    <row r="40" spans="1:3" x14ac:dyDescent="0.25">
      <c r="A40" t="s">
        <v>55</v>
      </c>
      <c r="B40">
        <v>15098</v>
      </c>
      <c r="C40">
        <v>0.54460937499999995</v>
      </c>
    </row>
    <row r="41" spans="1:3" x14ac:dyDescent="0.25">
      <c r="A41" t="s">
        <v>55</v>
      </c>
      <c r="B41">
        <v>15100</v>
      </c>
      <c r="C41">
        <v>0.54507812499999997</v>
      </c>
    </row>
    <row r="42" spans="1:3" x14ac:dyDescent="0.25">
      <c r="A42" t="s">
        <v>56</v>
      </c>
      <c r="B42">
        <v>17112</v>
      </c>
      <c r="C42">
        <v>0.566041666666666</v>
      </c>
    </row>
    <row r="43" spans="1:3" x14ac:dyDescent="0.25">
      <c r="A43" t="s">
        <v>56</v>
      </c>
      <c r="B43">
        <v>17112</v>
      </c>
      <c r="C43">
        <v>0.56763888888888803</v>
      </c>
    </row>
    <row r="44" spans="1:3" x14ac:dyDescent="0.25">
      <c r="A44" t="s">
        <v>56</v>
      </c>
      <c r="B44">
        <v>17112</v>
      </c>
      <c r="C44">
        <v>0.56618055555555502</v>
      </c>
    </row>
    <row r="45" spans="1:3" x14ac:dyDescent="0.25">
      <c r="A45" t="s">
        <v>56</v>
      </c>
      <c r="B45">
        <v>17113</v>
      </c>
      <c r="C45">
        <v>0.57013888888888797</v>
      </c>
    </row>
    <row r="46" spans="1:3" x14ac:dyDescent="0.25">
      <c r="A46" t="s">
        <v>56</v>
      </c>
      <c r="B46">
        <v>17111</v>
      </c>
      <c r="C46">
        <v>0.55548611111111101</v>
      </c>
    </row>
    <row r="47" spans="1:3" x14ac:dyDescent="0.25">
      <c r="A47" t="s">
        <v>56</v>
      </c>
      <c r="B47">
        <v>17111</v>
      </c>
      <c r="C47">
        <v>0.56361111111111095</v>
      </c>
    </row>
    <row r="48" spans="1:3" x14ac:dyDescent="0.25">
      <c r="A48" t="s">
        <v>56</v>
      </c>
      <c r="B48">
        <v>18118</v>
      </c>
      <c r="C48">
        <v>0.56013157894736798</v>
      </c>
    </row>
    <row r="49" spans="1:3" x14ac:dyDescent="0.25">
      <c r="A49" t="s">
        <v>56</v>
      </c>
      <c r="B49">
        <v>17112</v>
      </c>
      <c r="C49">
        <v>0.56743055555555499</v>
      </c>
    </row>
    <row r="50" spans="1:3" x14ac:dyDescent="0.25">
      <c r="A50" t="s">
        <v>56</v>
      </c>
      <c r="B50">
        <v>17114</v>
      </c>
      <c r="C50">
        <v>0.56694444444444403</v>
      </c>
    </row>
    <row r="51" spans="1:3" x14ac:dyDescent="0.25">
      <c r="A51" t="s">
        <v>56</v>
      </c>
      <c r="B51">
        <v>17112</v>
      </c>
      <c r="C51">
        <v>0.56416666666666604</v>
      </c>
    </row>
    <row r="52" spans="1:3" x14ac:dyDescent="0.25">
      <c r="A52" t="s">
        <v>56</v>
      </c>
      <c r="B52">
        <v>17112</v>
      </c>
      <c r="C52">
        <v>0.56499999999999995</v>
      </c>
    </row>
    <row r="53" spans="1:3" x14ac:dyDescent="0.25">
      <c r="A53" t="s">
        <v>56</v>
      </c>
      <c r="B53">
        <v>17113</v>
      </c>
      <c r="C53">
        <v>0.56847222222222205</v>
      </c>
    </row>
    <row r="54" spans="1:3" x14ac:dyDescent="0.25">
      <c r="A54" t="s">
        <v>56</v>
      </c>
      <c r="B54">
        <v>17111</v>
      </c>
      <c r="C54">
        <v>0.56798611111111097</v>
      </c>
    </row>
    <row r="55" spans="1:3" x14ac:dyDescent="0.25">
      <c r="A55" t="s">
        <v>56</v>
      </c>
      <c r="B55">
        <v>17111</v>
      </c>
      <c r="C55">
        <v>0.56916666666666604</v>
      </c>
    </row>
    <row r="56" spans="1:3" x14ac:dyDescent="0.25">
      <c r="A56" t="s">
        <v>56</v>
      </c>
      <c r="B56">
        <v>17112</v>
      </c>
      <c r="C56">
        <v>0.56444444444444397</v>
      </c>
    </row>
    <row r="57" spans="1:3" x14ac:dyDescent="0.25">
      <c r="A57" t="s">
        <v>56</v>
      </c>
      <c r="B57">
        <v>17111</v>
      </c>
      <c r="C57">
        <v>0.56680555555555501</v>
      </c>
    </row>
    <row r="58" spans="1:3" x14ac:dyDescent="0.25">
      <c r="A58" t="s">
        <v>56</v>
      </c>
      <c r="B58">
        <v>16105</v>
      </c>
      <c r="C58">
        <v>0.57102941176470501</v>
      </c>
    </row>
    <row r="59" spans="1:3" x14ac:dyDescent="0.25">
      <c r="A59" t="s">
        <v>56</v>
      </c>
      <c r="B59">
        <v>17112</v>
      </c>
      <c r="C59">
        <v>0.55805555555555497</v>
      </c>
    </row>
    <row r="60" spans="1:3" x14ac:dyDescent="0.25">
      <c r="A60" t="s">
        <v>56</v>
      </c>
      <c r="B60">
        <v>17111</v>
      </c>
      <c r="C60">
        <v>0.56062499999999904</v>
      </c>
    </row>
    <row r="61" spans="1:3" x14ac:dyDescent="0.25">
      <c r="A61" t="s">
        <v>56</v>
      </c>
      <c r="B61">
        <v>17111</v>
      </c>
      <c r="C61">
        <v>0.55840277777777703</v>
      </c>
    </row>
    <row r="62" spans="1:3" x14ac:dyDescent="0.25">
      <c r="A62" t="s">
        <v>58</v>
      </c>
      <c r="B62">
        <v>32210</v>
      </c>
      <c r="C62">
        <v>0.55799242424242401</v>
      </c>
    </row>
    <row r="63" spans="1:3" x14ac:dyDescent="0.25">
      <c r="A63" t="s">
        <v>58</v>
      </c>
      <c r="B63">
        <v>32214</v>
      </c>
      <c r="C63">
        <v>0.56060606060606</v>
      </c>
    </row>
    <row r="64" spans="1:3" x14ac:dyDescent="0.25">
      <c r="A64" t="s">
        <v>58</v>
      </c>
      <c r="B64">
        <v>32209</v>
      </c>
      <c r="C64">
        <v>0.56015151515151496</v>
      </c>
    </row>
    <row r="65" spans="1:3" x14ac:dyDescent="0.25">
      <c r="A65" t="s">
        <v>58</v>
      </c>
      <c r="B65">
        <v>31204</v>
      </c>
      <c r="C65">
        <v>0.56074218750000004</v>
      </c>
    </row>
    <row r="66" spans="1:3" x14ac:dyDescent="0.25">
      <c r="A66" t="s">
        <v>58</v>
      </c>
      <c r="B66">
        <v>32213</v>
      </c>
      <c r="C66">
        <v>0.56037878787878803</v>
      </c>
    </row>
    <row r="67" spans="1:3" x14ac:dyDescent="0.25">
      <c r="A67" t="s">
        <v>58</v>
      </c>
      <c r="B67">
        <v>32214</v>
      </c>
      <c r="C67">
        <v>0.56185606060605997</v>
      </c>
    </row>
    <row r="68" spans="1:3" x14ac:dyDescent="0.25">
      <c r="A68" t="s">
        <v>58</v>
      </c>
      <c r="B68">
        <v>32213</v>
      </c>
      <c r="C68">
        <v>0.56068181818181795</v>
      </c>
    </row>
    <row r="69" spans="1:3" x14ac:dyDescent="0.25">
      <c r="A69" t="s">
        <v>58</v>
      </c>
      <c r="B69">
        <v>32215</v>
      </c>
      <c r="C69">
        <v>0.56098484848484798</v>
      </c>
    </row>
    <row r="70" spans="1:3" x14ac:dyDescent="0.25">
      <c r="A70" t="s">
        <v>58</v>
      </c>
      <c r="B70">
        <v>32214</v>
      </c>
      <c r="C70">
        <v>0.56034090909090895</v>
      </c>
    </row>
    <row r="71" spans="1:3" x14ac:dyDescent="0.25">
      <c r="A71" t="s">
        <v>58</v>
      </c>
      <c r="B71">
        <v>32212</v>
      </c>
      <c r="C71">
        <v>0.56136363636363595</v>
      </c>
    </row>
    <row r="72" spans="1:3" x14ac:dyDescent="0.25">
      <c r="A72" t="s">
        <v>58</v>
      </c>
      <c r="B72">
        <v>31207</v>
      </c>
      <c r="C72">
        <v>0.56339843749999996</v>
      </c>
    </row>
    <row r="73" spans="1:3" x14ac:dyDescent="0.25">
      <c r="A73" t="s">
        <v>58</v>
      </c>
      <c r="B73">
        <v>32215</v>
      </c>
      <c r="C73">
        <v>0.55803030303030299</v>
      </c>
    </row>
    <row r="74" spans="1:3" x14ac:dyDescent="0.25">
      <c r="A74" t="s">
        <v>58</v>
      </c>
      <c r="B74">
        <v>31208</v>
      </c>
      <c r="C74">
        <v>0.55820312500000002</v>
      </c>
    </row>
    <row r="75" spans="1:3" x14ac:dyDescent="0.25">
      <c r="A75" t="s">
        <v>58</v>
      </c>
      <c r="B75">
        <v>32215</v>
      </c>
      <c r="C75">
        <v>0.55712121212121202</v>
      </c>
    </row>
    <row r="76" spans="1:3" x14ac:dyDescent="0.25">
      <c r="A76" t="s">
        <v>58</v>
      </c>
      <c r="B76">
        <v>32214</v>
      </c>
      <c r="C76">
        <v>0.56079545454545399</v>
      </c>
    </row>
    <row r="77" spans="1:3" x14ac:dyDescent="0.25">
      <c r="A77" t="s">
        <v>58</v>
      </c>
      <c r="B77">
        <v>31208</v>
      </c>
      <c r="C77">
        <v>0.55999999999999905</v>
      </c>
    </row>
    <row r="78" spans="1:3" x14ac:dyDescent="0.25">
      <c r="A78" t="s">
        <v>58</v>
      </c>
      <c r="B78">
        <v>32215</v>
      </c>
      <c r="C78">
        <v>0.56318181818181801</v>
      </c>
    </row>
    <row r="79" spans="1:3" x14ac:dyDescent="0.25">
      <c r="A79" t="s">
        <v>58</v>
      </c>
      <c r="B79">
        <v>31208</v>
      </c>
      <c r="C79">
        <v>0.56273437500000001</v>
      </c>
    </row>
    <row r="80" spans="1:3" x14ac:dyDescent="0.25">
      <c r="A80" t="s">
        <v>58</v>
      </c>
      <c r="B80">
        <v>32215</v>
      </c>
      <c r="C80">
        <v>0.55954545454545401</v>
      </c>
    </row>
    <row r="81" spans="1:3" x14ac:dyDescent="0.25">
      <c r="A81" t="s">
        <v>58</v>
      </c>
      <c r="B81">
        <v>31206</v>
      </c>
      <c r="C81">
        <v>0.559453125</v>
      </c>
    </row>
    <row r="82" spans="1:3" x14ac:dyDescent="0.25">
      <c r="A82" t="s">
        <v>59</v>
      </c>
      <c r="B82">
        <v>283884</v>
      </c>
      <c r="C82">
        <v>0.54092314487632398</v>
      </c>
    </row>
    <row r="83" spans="1:3" x14ac:dyDescent="0.25">
      <c r="A83" t="s">
        <v>59</v>
      </c>
      <c r="B83">
        <v>282877</v>
      </c>
      <c r="C83">
        <v>0.54053191489361596</v>
      </c>
    </row>
    <row r="84" spans="1:3" x14ac:dyDescent="0.25">
      <c r="A84" t="s">
        <v>59</v>
      </c>
      <c r="B84">
        <v>283888</v>
      </c>
      <c r="C84">
        <v>0.54079946996466299</v>
      </c>
    </row>
    <row r="85" spans="1:3" x14ac:dyDescent="0.25">
      <c r="A85" t="s">
        <v>59</v>
      </c>
      <c r="B85">
        <v>282880</v>
      </c>
      <c r="C85">
        <v>0.540576241134751</v>
      </c>
    </row>
    <row r="86" spans="1:3" x14ac:dyDescent="0.25">
      <c r="A86" t="s">
        <v>59</v>
      </c>
      <c r="B86">
        <v>282882</v>
      </c>
      <c r="C86">
        <v>0.540899822695035</v>
      </c>
    </row>
    <row r="87" spans="1:3" x14ac:dyDescent="0.25">
      <c r="A87" t="s">
        <v>59</v>
      </c>
      <c r="B87">
        <v>283883</v>
      </c>
      <c r="C87">
        <v>0.54098056537102401</v>
      </c>
    </row>
    <row r="88" spans="1:3" x14ac:dyDescent="0.25">
      <c r="A88" t="s">
        <v>59</v>
      </c>
      <c r="B88">
        <v>283884</v>
      </c>
      <c r="C88">
        <v>0.54100265017667803</v>
      </c>
    </row>
    <row r="89" spans="1:3" x14ac:dyDescent="0.25">
      <c r="A89" t="s">
        <v>59</v>
      </c>
      <c r="B89">
        <v>282882</v>
      </c>
      <c r="C89">
        <v>0.54078900709219802</v>
      </c>
    </row>
    <row r="90" spans="1:3" x14ac:dyDescent="0.25">
      <c r="A90" t="s">
        <v>59</v>
      </c>
      <c r="B90">
        <v>283893</v>
      </c>
      <c r="C90">
        <v>0.54139575971731402</v>
      </c>
    </row>
    <row r="91" spans="1:3" x14ac:dyDescent="0.25">
      <c r="A91" t="s">
        <v>59</v>
      </c>
      <c r="B91">
        <v>282876</v>
      </c>
      <c r="C91">
        <v>0.54068262411347501</v>
      </c>
    </row>
    <row r="92" spans="1:3" x14ac:dyDescent="0.25">
      <c r="A92" t="s">
        <v>59</v>
      </c>
      <c r="B92">
        <v>282880</v>
      </c>
      <c r="C92">
        <v>0.54053634751773005</v>
      </c>
    </row>
    <row r="93" spans="1:3" x14ac:dyDescent="0.25">
      <c r="A93" t="s">
        <v>59</v>
      </c>
      <c r="B93">
        <v>281869</v>
      </c>
      <c r="C93">
        <v>0.54050266903914501</v>
      </c>
    </row>
    <row r="94" spans="1:3" x14ac:dyDescent="0.25">
      <c r="A94" t="s">
        <v>59</v>
      </c>
      <c r="B94">
        <v>282877</v>
      </c>
      <c r="C94">
        <v>0.54020390070921898</v>
      </c>
    </row>
    <row r="95" spans="1:3" x14ac:dyDescent="0.25">
      <c r="A95" t="s">
        <v>59</v>
      </c>
      <c r="B95">
        <v>281877</v>
      </c>
      <c r="C95">
        <v>0.54038701067615502</v>
      </c>
    </row>
    <row r="96" spans="1:3" x14ac:dyDescent="0.25">
      <c r="A96" t="s">
        <v>59</v>
      </c>
      <c r="B96">
        <v>282884</v>
      </c>
      <c r="C96">
        <v>0.53962322695035303</v>
      </c>
    </row>
    <row r="97" spans="1:3" x14ac:dyDescent="0.25">
      <c r="A97" t="s">
        <v>59</v>
      </c>
      <c r="B97">
        <v>282876</v>
      </c>
      <c r="C97">
        <v>0.54015514184396995</v>
      </c>
    </row>
    <row r="98" spans="1:3" x14ac:dyDescent="0.25">
      <c r="A98" t="s">
        <v>59</v>
      </c>
      <c r="B98">
        <v>281876</v>
      </c>
      <c r="C98">
        <v>0.54028914590747201</v>
      </c>
    </row>
    <row r="99" spans="1:3" x14ac:dyDescent="0.25">
      <c r="A99" t="s">
        <v>59</v>
      </c>
      <c r="B99">
        <v>282881</v>
      </c>
      <c r="C99">
        <v>0.54013741134751603</v>
      </c>
    </row>
    <row r="100" spans="1:3" x14ac:dyDescent="0.25">
      <c r="A100" t="s">
        <v>59</v>
      </c>
      <c r="B100">
        <v>281876</v>
      </c>
      <c r="C100">
        <v>0.53983540925266804</v>
      </c>
    </row>
    <row r="101" spans="1:3" x14ac:dyDescent="0.25">
      <c r="A101" t="s">
        <v>59</v>
      </c>
      <c r="B101">
        <v>282882</v>
      </c>
      <c r="C101">
        <v>0.54013741134751603</v>
      </c>
    </row>
    <row r="102" spans="1:3" x14ac:dyDescent="0.25">
      <c r="A102" t="s">
        <v>57</v>
      </c>
      <c r="B102">
        <v>467104</v>
      </c>
      <c r="C102">
        <v>0.54077956989247</v>
      </c>
    </row>
    <row r="103" spans="1:3" x14ac:dyDescent="0.25">
      <c r="A103" t="s">
        <v>57</v>
      </c>
      <c r="B103">
        <v>463075</v>
      </c>
      <c r="C103">
        <v>0.54049349240780598</v>
      </c>
    </row>
    <row r="104" spans="1:3" x14ac:dyDescent="0.25">
      <c r="A104" t="s">
        <v>57</v>
      </c>
      <c r="B104">
        <v>464084</v>
      </c>
      <c r="C104">
        <v>0.54131222943722501</v>
      </c>
    </row>
    <row r="105" spans="1:3" x14ac:dyDescent="0.25">
      <c r="A105" t="s">
        <v>57</v>
      </c>
      <c r="B105">
        <v>463077</v>
      </c>
      <c r="C105">
        <v>0.54162960954446504</v>
      </c>
    </row>
    <row r="106" spans="1:3" x14ac:dyDescent="0.25">
      <c r="A106" t="s">
        <v>57</v>
      </c>
      <c r="B106">
        <v>464086</v>
      </c>
      <c r="C106">
        <v>0.54067911255410905</v>
      </c>
    </row>
    <row r="107" spans="1:3" x14ac:dyDescent="0.25">
      <c r="A107" t="s">
        <v>57</v>
      </c>
      <c r="B107">
        <v>465096</v>
      </c>
      <c r="C107">
        <v>0.541034017278614</v>
      </c>
    </row>
    <row r="108" spans="1:3" x14ac:dyDescent="0.25">
      <c r="A108" t="s">
        <v>57</v>
      </c>
      <c r="B108">
        <v>465097</v>
      </c>
      <c r="C108">
        <v>0.54026997840172397</v>
      </c>
    </row>
    <row r="109" spans="1:3" x14ac:dyDescent="0.25">
      <c r="A109" t="s">
        <v>57</v>
      </c>
      <c r="B109">
        <v>464078</v>
      </c>
      <c r="C109">
        <v>0.54000811688311301</v>
      </c>
    </row>
    <row r="110" spans="1:3" x14ac:dyDescent="0.25">
      <c r="A110" t="s">
        <v>57</v>
      </c>
      <c r="B110">
        <v>468113</v>
      </c>
      <c r="C110">
        <v>0.541123927038623</v>
      </c>
    </row>
    <row r="111" spans="1:3" x14ac:dyDescent="0.25">
      <c r="A111" t="s">
        <v>57</v>
      </c>
      <c r="B111">
        <v>468106</v>
      </c>
      <c r="C111">
        <v>0.54037821888411597</v>
      </c>
    </row>
    <row r="112" spans="1:3" x14ac:dyDescent="0.25">
      <c r="A112" t="s">
        <v>57</v>
      </c>
      <c r="B112">
        <v>463076</v>
      </c>
      <c r="C112">
        <v>0.53928687635574502</v>
      </c>
    </row>
    <row r="113" spans="1:3" x14ac:dyDescent="0.25">
      <c r="A113" t="s">
        <v>57</v>
      </c>
      <c r="B113">
        <v>462061</v>
      </c>
      <c r="C113">
        <v>0.54092934782608404</v>
      </c>
    </row>
    <row r="114" spans="1:3" x14ac:dyDescent="0.25">
      <c r="A114" t="s">
        <v>57</v>
      </c>
      <c r="B114">
        <v>463075</v>
      </c>
      <c r="C114">
        <v>0.53993492407808796</v>
      </c>
    </row>
    <row r="115" spans="1:3" x14ac:dyDescent="0.25">
      <c r="A115" t="s">
        <v>57</v>
      </c>
      <c r="B115">
        <v>465088</v>
      </c>
      <c r="C115">
        <v>0.53960853131749098</v>
      </c>
    </row>
    <row r="116" spans="1:3" x14ac:dyDescent="0.25">
      <c r="A116" t="s">
        <v>57</v>
      </c>
      <c r="B116">
        <v>463073</v>
      </c>
      <c r="C116">
        <v>0.54001898047721997</v>
      </c>
    </row>
    <row r="117" spans="1:3" x14ac:dyDescent="0.25">
      <c r="A117" t="s">
        <v>57</v>
      </c>
      <c r="B117">
        <v>470123</v>
      </c>
      <c r="C117">
        <v>0.53988247863247496</v>
      </c>
    </row>
    <row r="118" spans="1:3" x14ac:dyDescent="0.25">
      <c r="A118" t="s">
        <v>57</v>
      </c>
      <c r="B118">
        <v>462071</v>
      </c>
      <c r="C118">
        <v>0.53987771739130097</v>
      </c>
    </row>
    <row r="119" spans="1:3" x14ac:dyDescent="0.25">
      <c r="A119" t="s">
        <v>57</v>
      </c>
      <c r="B119">
        <v>475157</v>
      </c>
      <c r="C119">
        <v>0.53918868921775598</v>
      </c>
    </row>
    <row r="120" spans="1:3" x14ac:dyDescent="0.25">
      <c r="A120" t="s">
        <v>57</v>
      </c>
      <c r="B120">
        <v>463065</v>
      </c>
      <c r="C120">
        <v>0.54016811279826105</v>
      </c>
    </row>
    <row r="121" spans="1:3" x14ac:dyDescent="0.25">
      <c r="A121" t="s">
        <v>57</v>
      </c>
      <c r="B121">
        <v>466101</v>
      </c>
      <c r="C121">
        <v>0.54067079741378998</v>
      </c>
    </row>
    <row r="122" spans="1:3" x14ac:dyDescent="0.25">
      <c r="A122" t="s">
        <v>57</v>
      </c>
      <c r="B122">
        <v>467105</v>
      </c>
      <c r="C122">
        <v>0.53924731182795405</v>
      </c>
    </row>
    <row r="123" spans="1:3" x14ac:dyDescent="0.25">
      <c r="A123" t="s">
        <v>57</v>
      </c>
      <c r="B123">
        <v>468106</v>
      </c>
      <c r="C123">
        <v>0.53994903433476005</v>
      </c>
    </row>
    <row r="124" spans="1:3" x14ac:dyDescent="0.25">
      <c r="A124" t="s">
        <v>57</v>
      </c>
      <c r="B124">
        <v>462076</v>
      </c>
      <c r="C124">
        <v>0.54083423913043105</v>
      </c>
    </row>
    <row r="125" spans="1:3" x14ac:dyDescent="0.25">
      <c r="A125" t="s">
        <v>57</v>
      </c>
      <c r="B125">
        <v>463086</v>
      </c>
      <c r="C125">
        <v>0.54072125813448702</v>
      </c>
    </row>
    <row r="126" spans="1:3" x14ac:dyDescent="0.25">
      <c r="A126" t="s">
        <v>57</v>
      </c>
      <c r="B126">
        <v>463082</v>
      </c>
      <c r="C126">
        <v>0.53942787418654803</v>
      </c>
    </row>
    <row r="127" spans="1:3" x14ac:dyDescent="0.25">
      <c r="A127" t="s">
        <v>57</v>
      </c>
      <c r="B127">
        <v>463080</v>
      </c>
      <c r="C127">
        <v>0.54116052060737196</v>
      </c>
    </row>
    <row r="128" spans="1:3" x14ac:dyDescent="0.25">
      <c r="A128" t="s">
        <v>57</v>
      </c>
      <c r="B128">
        <v>465084</v>
      </c>
      <c r="C128">
        <v>0.54051565874729701</v>
      </c>
    </row>
    <row r="129" spans="1:3" x14ac:dyDescent="0.25">
      <c r="A129" t="s">
        <v>57</v>
      </c>
      <c r="B129">
        <v>464078</v>
      </c>
      <c r="C129">
        <v>0.53984307359307004</v>
      </c>
    </row>
    <row r="130" spans="1:3" x14ac:dyDescent="0.25">
      <c r="A130" t="s">
        <v>57</v>
      </c>
      <c r="B130">
        <v>465096</v>
      </c>
      <c r="C130">
        <v>0.54030777537796604</v>
      </c>
    </row>
    <row r="131" spans="1:3" x14ac:dyDescent="0.25">
      <c r="A131" t="s">
        <v>57</v>
      </c>
      <c r="B131">
        <v>464085</v>
      </c>
      <c r="C131">
        <v>0.54158549783549403</v>
      </c>
    </row>
    <row r="132" spans="1:3" x14ac:dyDescent="0.25">
      <c r="A132" t="s">
        <v>57</v>
      </c>
      <c r="B132">
        <v>463074</v>
      </c>
      <c r="C132">
        <v>0.54056127982646096</v>
      </c>
    </row>
    <row r="133" spans="1:3" x14ac:dyDescent="0.25">
      <c r="A133" t="s">
        <v>57</v>
      </c>
      <c r="B133">
        <v>462061</v>
      </c>
      <c r="C133">
        <v>0.54008423913043102</v>
      </c>
    </row>
    <row r="134" spans="1:3" x14ac:dyDescent="0.25">
      <c r="A134" t="s">
        <v>57</v>
      </c>
      <c r="B134">
        <v>462073</v>
      </c>
      <c r="C134">
        <v>0.539910326086953</v>
      </c>
    </row>
    <row r="135" spans="1:3" x14ac:dyDescent="0.25">
      <c r="A135" t="s">
        <v>57</v>
      </c>
      <c r="B135">
        <v>464084</v>
      </c>
      <c r="C135">
        <v>0.53876623376623101</v>
      </c>
    </row>
    <row r="136" spans="1:3" x14ac:dyDescent="0.25">
      <c r="A136" t="s">
        <v>57</v>
      </c>
      <c r="B136">
        <v>462068</v>
      </c>
      <c r="C136">
        <v>0.53982065217390995</v>
      </c>
    </row>
    <row r="137" spans="1:3" x14ac:dyDescent="0.25">
      <c r="A137" t="s">
        <v>57</v>
      </c>
      <c r="B137">
        <v>462068</v>
      </c>
      <c r="C137">
        <v>0.53902445652173603</v>
      </c>
    </row>
    <row r="138" spans="1:3" x14ac:dyDescent="0.25">
      <c r="A138" t="s">
        <v>57</v>
      </c>
      <c r="B138">
        <v>475157</v>
      </c>
      <c r="C138">
        <v>0.53794133192388705</v>
      </c>
    </row>
    <row r="139" spans="1:3" x14ac:dyDescent="0.25">
      <c r="A139" t="s">
        <v>57</v>
      </c>
      <c r="B139">
        <v>464084</v>
      </c>
      <c r="C139">
        <v>0.54015963203462902</v>
      </c>
    </row>
    <row r="140" spans="1:3" x14ac:dyDescent="0.25">
      <c r="A140" t="s">
        <v>57</v>
      </c>
      <c r="B140">
        <v>461061</v>
      </c>
      <c r="C140">
        <v>0.54011982570805805</v>
      </c>
    </row>
    <row r="141" spans="1:3" x14ac:dyDescent="0.25">
      <c r="A141" t="s">
        <v>57</v>
      </c>
      <c r="B141">
        <v>462071</v>
      </c>
      <c r="C141">
        <v>0.53974999999999695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opLeftCell="I1" zoomScale="80" zoomScaleNormal="80" workbookViewId="0">
      <selection activeCell="X1" sqref="X1"/>
    </sheetView>
  </sheetViews>
  <sheetFormatPr baseColWidth="10" defaultColWidth="9.140625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6.28515625" bestFit="1" customWidth="1"/>
    <col min="5" max="5" width="14.85546875" bestFit="1" customWidth="1"/>
    <col min="6" max="6" width="20.85546875" bestFit="1" customWidth="1"/>
    <col min="7" max="7" width="21.28515625" bestFit="1" customWidth="1"/>
    <col min="8" max="8" width="18.7109375" bestFit="1" customWidth="1"/>
    <col min="9" max="9" width="19.140625" bestFit="1" customWidth="1"/>
    <col min="10" max="10" width="14.85546875" bestFit="1" customWidth="1"/>
    <col min="11" max="11" width="15.42578125" bestFit="1" customWidth="1"/>
    <col min="12" max="12" width="14.7109375" bestFit="1" customWidth="1"/>
    <col min="13" max="13" width="10.140625" bestFit="1" customWidth="1"/>
    <col min="14" max="14" width="15.140625" bestFit="1" customWidth="1"/>
    <col min="15" max="15" width="15.5703125" bestFit="1" customWidth="1"/>
    <col min="16" max="16" width="14.7109375" bestFit="1" customWidth="1"/>
    <col min="17" max="17" width="13" bestFit="1" customWidth="1"/>
    <col min="18" max="18" width="18.42578125" bestFit="1" customWidth="1"/>
    <col min="19" max="19" width="19" bestFit="1" customWidth="1"/>
    <col min="20" max="20" width="20.5703125" bestFit="1" customWidth="1"/>
    <col min="21" max="21" width="21.140625" bestFit="1" customWidth="1"/>
    <col min="22" max="22" width="28" bestFit="1" customWidth="1"/>
    <col min="23" max="23" width="28.42578125" bestFit="1" customWidth="1"/>
    <col min="24" max="24" width="14.140625" bestFit="1" customWidth="1"/>
    <col min="25" max="25" width="14.7109375" bestFit="1" customWidth="1"/>
    <col min="26" max="26" width="21.5703125" bestFit="1" customWidth="1"/>
    <col min="27" max="27" width="22" bestFit="1" customWidth="1"/>
    <col min="28" max="28" width="16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33</v>
      </c>
      <c r="B2" t="s">
        <v>63</v>
      </c>
      <c r="C2">
        <v>1</v>
      </c>
      <c r="D2">
        <v>41712.892417000003</v>
      </c>
      <c r="E2">
        <v>0.999</v>
      </c>
      <c r="F2">
        <v>144</v>
      </c>
      <c r="G2">
        <v>3.0000000000000001E-3</v>
      </c>
      <c r="H2">
        <v>0</v>
      </c>
      <c r="I2">
        <v>0</v>
      </c>
      <c r="J2">
        <v>2091</v>
      </c>
      <c r="K2">
        <v>0.05</v>
      </c>
      <c r="L2">
        <v>58248316439</v>
      </c>
      <c r="M2">
        <v>1.3959999999999999</v>
      </c>
      <c r="N2">
        <v>46109857824</v>
      </c>
      <c r="O2">
        <v>0.79</v>
      </c>
      <c r="P2">
        <v>6189457747</v>
      </c>
      <c r="Q2">
        <v>148.38200000000001</v>
      </c>
      <c r="R2">
        <v>46931260</v>
      </c>
      <c r="S2">
        <v>0.76</v>
      </c>
      <c r="T2">
        <v>21843605270</v>
      </c>
      <c r="U2">
        <v>523.66600000000005</v>
      </c>
      <c r="V2">
        <v>12281975</v>
      </c>
      <c r="W2">
        <v>0.06</v>
      </c>
      <c r="X2">
        <v>760980199</v>
      </c>
      <c r="Y2">
        <v>18.242999999999999</v>
      </c>
      <c r="Z2">
        <v>379946872</v>
      </c>
      <c r="AA2">
        <v>49.93</v>
      </c>
      <c r="AB2">
        <v>41.743944861000003</v>
      </c>
    </row>
    <row r="3" spans="1:28" x14ac:dyDescent="0.25">
      <c r="A3" t="s">
        <v>33</v>
      </c>
      <c r="B3" t="s">
        <v>63</v>
      </c>
      <c r="C3">
        <v>2</v>
      </c>
      <c r="D3">
        <v>41743.162272000001</v>
      </c>
      <c r="E3">
        <v>1</v>
      </c>
      <c r="F3">
        <v>121</v>
      </c>
      <c r="G3">
        <v>3.0000000000000001E-3</v>
      </c>
      <c r="H3">
        <v>0</v>
      </c>
      <c r="I3">
        <v>0</v>
      </c>
      <c r="J3">
        <v>2087</v>
      </c>
      <c r="K3">
        <v>0.05</v>
      </c>
      <c r="L3">
        <v>58294009131</v>
      </c>
      <c r="M3">
        <v>1.3959999999999999</v>
      </c>
      <c r="N3">
        <v>46126595529</v>
      </c>
      <c r="O3">
        <v>0.79</v>
      </c>
      <c r="P3">
        <v>6189170073</v>
      </c>
      <c r="Q3">
        <v>148.268</v>
      </c>
      <c r="R3">
        <v>46880400</v>
      </c>
      <c r="S3">
        <v>0.76</v>
      </c>
      <c r="T3">
        <v>21845086106</v>
      </c>
      <c r="U3">
        <v>523.32100000000003</v>
      </c>
      <c r="V3">
        <v>12787851</v>
      </c>
      <c r="W3">
        <v>0.06</v>
      </c>
      <c r="X3">
        <v>761472322</v>
      </c>
      <c r="Y3">
        <v>18.242000000000001</v>
      </c>
      <c r="Z3">
        <v>380605283</v>
      </c>
      <c r="AA3">
        <v>49.98</v>
      </c>
      <c r="AB3">
        <v>41.750227768000002</v>
      </c>
    </row>
    <row r="4" spans="1:28" x14ac:dyDescent="0.25">
      <c r="A4" t="s">
        <v>33</v>
      </c>
      <c r="B4" t="s">
        <v>63</v>
      </c>
      <c r="C4">
        <v>3</v>
      </c>
      <c r="D4">
        <v>41622.972156999997</v>
      </c>
      <c r="E4">
        <v>1</v>
      </c>
      <c r="F4">
        <v>123</v>
      </c>
      <c r="G4">
        <v>3.0000000000000001E-3</v>
      </c>
      <c r="H4">
        <v>0</v>
      </c>
      <c r="I4">
        <v>0</v>
      </c>
      <c r="J4">
        <v>2088</v>
      </c>
      <c r="K4">
        <v>0.05</v>
      </c>
      <c r="L4">
        <v>58124766831</v>
      </c>
      <c r="M4">
        <v>1.3959999999999999</v>
      </c>
      <c r="N4">
        <v>46103128023</v>
      </c>
      <c r="O4">
        <v>0.79</v>
      </c>
      <c r="P4">
        <v>6192339207</v>
      </c>
      <c r="Q4">
        <v>148.77199999999999</v>
      </c>
      <c r="R4">
        <v>46979591</v>
      </c>
      <c r="S4">
        <v>0.76</v>
      </c>
      <c r="T4">
        <v>21842810855</v>
      </c>
      <c r="U4">
        <v>524.77800000000002</v>
      </c>
      <c r="V4">
        <v>11488297</v>
      </c>
      <c r="W4">
        <v>0.05</v>
      </c>
      <c r="X4">
        <v>761163513</v>
      </c>
      <c r="Y4">
        <v>18.286999999999999</v>
      </c>
      <c r="Z4">
        <v>380120733</v>
      </c>
      <c r="AA4">
        <v>49.94</v>
      </c>
      <c r="AB4">
        <v>41.634890263999999</v>
      </c>
    </row>
    <row r="5" spans="1:28" x14ac:dyDescent="0.25">
      <c r="A5" t="s">
        <v>33</v>
      </c>
      <c r="B5" t="s">
        <v>63</v>
      </c>
      <c r="C5">
        <v>4</v>
      </c>
      <c r="D5">
        <v>41650.370488</v>
      </c>
      <c r="E5">
        <v>0.999</v>
      </c>
      <c r="F5">
        <v>133</v>
      </c>
      <c r="G5">
        <v>3.0000000000000001E-3</v>
      </c>
      <c r="H5">
        <v>0</v>
      </c>
      <c r="I5">
        <v>0</v>
      </c>
      <c r="J5">
        <v>2088</v>
      </c>
      <c r="K5">
        <v>0.05</v>
      </c>
      <c r="L5">
        <v>58158954366</v>
      </c>
      <c r="M5">
        <v>1.3959999999999999</v>
      </c>
      <c r="N5">
        <v>46105436088</v>
      </c>
      <c r="O5">
        <v>0.79</v>
      </c>
      <c r="P5">
        <v>6188378918</v>
      </c>
      <c r="Q5">
        <v>148.57900000000001</v>
      </c>
      <c r="R5">
        <v>47002664</v>
      </c>
      <c r="S5">
        <v>0.76</v>
      </c>
      <c r="T5">
        <v>21855171870</v>
      </c>
      <c r="U5">
        <v>524.72900000000004</v>
      </c>
      <c r="V5">
        <v>11776975</v>
      </c>
      <c r="W5">
        <v>0.05</v>
      </c>
      <c r="X5">
        <v>760688655</v>
      </c>
      <c r="Y5">
        <v>18.263999999999999</v>
      </c>
      <c r="Z5">
        <v>380015384</v>
      </c>
      <c r="AA5">
        <v>49.96</v>
      </c>
      <c r="AB5">
        <v>41.671336345</v>
      </c>
    </row>
    <row r="6" spans="1:28" x14ac:dyDescent="0.25">
      <c r="A6" t="s">
        <v>33</v>
      </c>
      <c r="B6" t="s">
        <v>63</v>
      </c>
      <c r="C6">
        <v>5</v>
      </c>
      <c r="D6">
        <v>41688.532472999999</v>
      </c>
      <c r="E6">
        <v>0.999</v>
      </c>
      <c r="F6">
        <v>134</v>
      </c>
      <c r="G6">
        <v>3.0000000000000001E-3</v>
      </c>
      <c r="H6">
        <v>0</v>
      </c>
      <c r="I6">
        <v>0</v>
      </c>
      <c r="J6">
        <v>2088</v>
      </c>
      <c r="K6">
        <v>0.05</v>
      </c>
      <c r="L6">
        <v>58212731730</v>
      </c>
      <c r="M6">
        <v>1.3959999999999999</v>
      </c>
      <c r="N6">
        <v>46112787564</v>
      </c>
      <c r="O6">
        <v>0.79</v>
      </c>
      <c r="P6">
        <v>6190244135</v>
      </c>
      <c r="Q6">
        <v>148.488</v>
      </c>
      <c r="R6">
        <v>46893397</v>
      </c>
      <c r="S6">
        <v>0.76</v>
      </c>
      <c r="T6">
        <v>21844261644</v>
      </c>
      <c r="U6">
        <v>523.98699999999997</v>
      </c>
      <c r="V6">
        <v>12131819</v>
      </c>
      <c r="W6">
        <v>0.06</v>
      </c>
      <c r="X6">
        <v>761409097</v>
      </c>
      <c r="Y6">
        <v>18.263999999999999</v>
      </c>
      <c r="Z6">
        <v>380320871</v>
      </c>
      <c r="AA6">
        <v>49.95</v>
      </c>
      <c r="AB6">
        <v>41.710408676999997</v>
      </c>
    </row>
    <row r="7" spans="1:28" x14ac:dyDescent="0.25">
      <c r="A7" t="s">
        <v>33</v>
      </c>
      <c r="B7" t="s">
        <v>63</v>
      </c>
      <c r="C7">
        <v>6</v>
      </c>
      <c r="D7">
        <v>41676.181535999996</v>
      </c>
      <c r="E7">
        <v>1</v>
      </c>
      <c r="F7">
        <v>121</v>
      </c>
      <c r="G7">
        <v>3.0000000000000001E-3</v>
      </c>
      <c r="H7">
        <v>0</v>
      </c>
      <c r="I7">
        <v>0</v>
      </c>
      <c r="J7">
        <v>2087</v>
      </c>
      <c r="K7">
        <v>0.05</v>
      </c>
      <c r="L7">
        <v>58178417067</v>
      </c>
      <c r="M7">
        <v>1.3959999999999999</v>
      </c>
      <c r="N7">
        <v>46127005582</v>
      </c>
      <c r="O7">
        <v>0.79</v>
      </c>
      <c r="P7">
        <v>6190716861</v>
      </c>
      <c r="Q7">
        <v>148.54300000000001</v>
      </c>
      <c r="R7">
        <v>46934718</v>
      </c>
      <c r="S7">
        <v>0.76</v>
      </c>
      <c r="T7">
        <v>21839054048</v>
      </c>
      <c r="U7">
        <v>524.01800000000003</v>
      </c>
      <c r="V7">
        <v>11742568</v>
      </c>
      <c r="W7">
        <v>0.05</v>
      </c>
      <c r="X7">
        <v>760481832</v>
      </c>
      <c r="Y7">
        <v>18.247</v>
      </c>
      <c r="Z7">
        <v>379761593</v>
      </c>
      <c r="AA7">
        <v>49.94</v>
      </c>
      <c r="AB7">
        <v>41.692467188999998</v>
      </c>
    </row>
    <row r="8" spans="1:28" x14ac:dyDescent="0.25">
      <c r="A8" t="s">
        <v>33</v>
      </c>
      <c r="B8" t="s">
        <v>63</v>
      </c>
      <c r="C8">
        <v>7</v>
      </c>
      <c r="D8">
        <v>41609.576268999997</v>
      </c>
      <c r="E8">
        <v>1</v>
      </c>
      <c r="F8">
        <v>135</v>
      </c>
      <c r="G8">
        <v>3.0000000000000001E-3</v>
      </c>
      <c r="H8">
        <v>0</v>
      </c>
      <c r="I8">
        <v>0</v>
      </c>
      <c r="J8">
        <v>2090</v>
      </c>
      <c r="K8">
        <v>0.05</v>
      </c>
      <c r="L8">
        <v>58107302117</v>
      </c>
      <c r="M8">
        <v>1.3959999999999999</v>
      </c>
      <c r="N8">
        <v>46116551190</v>
      </c>
      <c r="O8">
        <v>0.79</v>
      </c>
      <c r="P8">
        <v>6188477458</v>
      </c>
      <c r="Q8">
        <v>148.727</v>
      </c>
      <c r="R8">
        <v>46978658</v>
      </c>
      <c r="S8">
        <v>0.76</v>
      </c>
      <c r="T8">
        <v>21849095974</v>
      </c>
      <c r="U8">
        <v>525.09799999999996</v>
      </c>
      <c r="V8">
        <v>11489077</v>
      </c>
      <c r="W8">
        <v>0.05</v>
      </c>
      <c r="X8">
        <v>760954295</v>
      </c>
      <c r="Y8">
        <v>18.288</v>
      </c>
      <c r="Z8">
        <v>380633455</v>
      </c>
      <c r="AA8">
        <v>50.02</v>
      </c>
      <c r="AB8">
        <v>41.628377325999999</v>
      </c>
    </row>
    <row r="9" spans="1:28" x14ac:dyDescent="0.25">
      <c r="A9" t="s">
        <v>33</v>
      </c>
      <c r="B9" t="s">
        <v>63</v>
      </c>
      <c r="C9">
        <v>8</v>
      </c>
      <c r="D9">
        <v>41675.068987999999</v>
      </c>
      <c r="E9">
        <v>1</v>
      </c>
      <c r="F9">
        <v>145</v>
      </c>
      <c r="G9">
        <v>3.0000000000000001E-3</v>
      </c>
      <c r="H9">
        <v>0</v>
      </c>
      <c r="I9">
        <v>0</v>
      </c>
      <c r="J9">
        <v>2089</v>
      </c>
      <c r="K9">
        <v>0.05</v>
      </c>
      <c r="L9">
        <v>58151018452</v>
      </c>
      <c r="M9">
        <v>1.395</v>
      </c>
      <c r="N9">
        <v>46117642001</v>
      </c>
      <c r="O9">
        <v>0.79</v>
      </c>
      <c r="P9">
        <v>6190527940</v>
      </c>
      <c r="Q9">
        <v>148.54300000000001</v>
      </c>
      <c r="R9">
        <v>46948708</v>
      </c>
      <c r="S9">
        <v>0.76</v>
      </c>
      <c r="T9">
        <v>21843607753</v>
      </c>
      <c r="U9">
        <v>524.14099999999996</v>
      </c>
      <c r="V9">
        <v>11661862</v>
      </c>
      <c r="W9">
        <v>0.05</v>
      </c>
      <c r="X9">
        <v>760837687</v>
      </c>
      <c r="Y9">
        <v>18.256</v>
      </c>
      <c r="Z9">
        <v>380082257</v>
      </c>
      <c r="AA9">
        <v>49.96</v>
      </c>
      <c r="AB9">
        <v>41.695258784000004</v>
      </c>
    </row>
    <row r="10" spans="1:28" x14ac:dyDescent="0.25">
      <c r="A10" t="s">
        <v>33</v>
      </c>
      <c r="B10" t="s">
        <v>63</v>
      </c>
      <c r="C10">
        <v>9</v>
      </c>
      <c r="D10">
        <v>41709.268419</v>
      </c>
      <c r="E10">
        <v>1</v>
      </c>
      <c r="F10">
        <v>154</v>
      </c>
      <c r="G10">
        <v>4.0000000000000001E-3</v>
      </c>
      <c r="H10">
        <v>0</v>
      </c>
      <c r="I10">
        <v>0</v>
      </c>
      <c r="J10">
        <v>2087</v>
      </c>
      <c r="K10">
        <v>0.05</v>
      </c>
      <c r="L10">
        <v>58188134390</v>
      </c>
      <c r="M10">
        <v>1.395</v>
      </c>
      <c r="N10">
        <v>46110784363</v>
      </c>
      <c r="O10">
        <v>0.79</v>
      </c>
      <c r="P10">
        <v>6190089950</v>
      </c>
      <c r="Q10">
        <v>148.41</v>
      </c>
      <c r="R10">
        <v>46880485</v>
      </c>
      <c r="S10">
        <v>0.76</v>
      </c>
      <c r="T10">
        <v>21842902241</v>
      </c>
      <c r="U10">
        <v>523.69399999999996</v>
      </c>
      <c r="V10">
        <v>11814536</v>
      </c>
      <c r="W10">
        <v>0.05</v>
      </c>
      <c r="X10">
        <v>761186281</v>
      </c>
      <c r="Y10">
        <v>18.25</v>
      </c>
      <c r="Z10">
        <v>380300729</v>
      </c>
      <c r="AA10">
        <v>49.96</v>
      </c>
      <c r="AB10">
        <v>41.727477821999997</v>
      </c>
    </row>
    <row r="11" spans="1:28" x14ac:dyDescent="0.25">
      <c r="A11" t="s">
        <v>33</v>
      </c>
      <c r="B11" t="s">
        <v>63</v>
      </c>
      <c r="C11">
        <v>10</v>
      </c>
      <c r="D11">
        <v>41712.018620000003</v>
      </c>
      <c r="E11">
        <v>1</v>
      </c>
      <c r="F11">
        <v>125</v>
      </c>
      <c r="G11">
        <v>3.0000000000000001E-3</v>
      </c>
      <c r="H11">
        <v>0</v>
      </c>
      <c r="I11">
        <v>0</v>
      </c>
      <c r="J11">
        <v>2089</v>
      </c>
      <c r="K11">
        <v>0.05</v>
      </c>
      <c r="L11">
        <v>58250224172</v>
      </c>
      <c r="M11">
        <v>1.3959999999999999</v>
      </c>
      <c r="N11">
        <v>46110380743</v>
      </c>
      <c r="O11">
        <v>0.79</v>
      </c>
      <c r="P11">
        <v>6191598083</v>
      </c>
      <c r="Q11">
        <v>148.43700000000001</v>
      </c>
      <c r="R11">
        <v>46942061</v>
      </c>
      <c r="S11">
        <v>0.76</v>
      </c>
      <c r="T11">
        <v>21847332058</v>
      </c>
      <c r="U11">
        <v>523.76599999999996</v>
      </c>
      <c r="V11">
        <v>12323937</v>
      </c>
      <c r="W11">
        <v>0.06</v>
      </c>
      <c r="X11">
        <v>760922820</v>
      </c>
      <c r="Y11">
        <v>18.242000000000001</v>
      </c>
      <c r="Z11">
        <v>379911811</v>
      </c>
      <c r="AA11">
        <v>49.93</v>
      </c>
      <c r="AB11">
        <v>41.724002704999997</v>
      </c>
    </row>
    <row r="12" spans="1:28" x14ac:dyDescent="0.25">
      <c r="A12" t="s">
        <v>33</v>
      </c>
      <c r="B12" t="s">
        <v>64</v>
      </c>
      <c r="C12">
        <v>1</v>
      </c>
      <c r="D12">
        <v>16197.175044</v>
      </c>
      <c r="E12">
        <v>0.999</v>
      </c>
      <c r="F12">
        <v>58</v>
      </c>
      <c r="G12">
        <v>4.0000000000000001E-3</v>
      </c>
      <c r="H12">
        <v>0</v>
      </c>
      <c r="I12">
        <v>0</v>
      </c>
      <c r="J12">
        <v>875</v>
      </c>
      <c r="K12">
        <v>5.3999999999999999E-2</v>
      </c>
      <c r="L12">
        <v>22613077866</v>
      </c>
      <c r="M12">
        <v>1.3959999999999999</v>
      </c>
      <c r="N12">
        <v>20242992024</v>
      </c>
      <c r="O12">
        <v>0.9</v>
      </c>
      <c r="P12">
        <v>2445293189</v>
      </c>
      <c r="Q12">
        <v>150.97</v>
      </c>
      <c r="R12">
        <v>7212144</v>
      </c>
      <c r="S12">
        <v>0.28999999999999998</v>
      </c>
      <c r="T12">
        <v>9564874837</v>
      </c>
      <c r="U12">
        <v>590.52700000000004</v>
      </c>
      <c r="V12">
        <v>6724366</v>
      </c>
      <c r="W12">
        <v>7.0000000000000007E-2</v>
      </c>
      <c r="X12">
        <v>269931153</v>
      </c>
      <c r="Y12">
        <v>16.664999999999999</v>
      </c>
      <c r="Z12">
        <v>134340165</v>
      </c>
      <c r="AA12">
        <v>49.77</v>
      </c>
      <c r="AB12">
        <v>16.211491018</v>
      </c>
    </row>
    <row r="13" spans="1:28" x14ac:dyDescent="0.25">
      <c r="A13" t="s">
        <v>33</v>
      </c>
      <c r="B13" t="s">
        <v>64</v>
      </c>
      <c r="C13">
        <v>2</v>
      </c>
      <c r="D13">
        <v>16188.199012999999</v>
      </c>
      <c r="E13">
        <v>1</v>
      </c>
      <c r="F13">
        <v>59</v>
      </c>
      <c r="G13">
        <v>4.0000000000000001E-3</v>
      </c>
      <c r="H13">
        <v>0</v>
      </c>
      <c r="I13">
        <v>0</v>
      </c>
      <c r="J13">
        <v>874</v>
      </c>
      <c r="K13">
        <v>5.3999999999999999E-2</v>
      </c>
      <c r="L13">
        <v>22598993006</v>
      </c>
      <c r="M13">
        <v>1.3959999999999999</v>
      </c>
      <c r="N13">
        <v>20259705475</v>
      </c>
      <c r="O13">
        <v>0.9</v>
      </c>
      <c r="P13">
        <v>2444206979</v>
      </c>
      <c r="Q13">
        <v>150.98699999999999</v>
      </c>
      <c r="R13">
        <v>7268238</v>
      </c>
      <c r="S13">
        <v>0.3</v>
      </c>
      <c r="T13">
        <v>9557439482</v>
      </c>
      <c r="U13">
        <v>590.39499999999998</v>
      </c>
      <c r="V13">
        <v>6620143</v>
      </c>
      <c r="W13">
        <v>7.0000000000000007E-2</v>
      </c>
      <c r="X13">
        <v>269983528</v>
      </c>
      <c r="Y13">
        <v>16.678000000000001</v>
      </c>
      <c r="Z13">
        <v>134313021</v>
      </c>
      <c r="AA13">
        <v>49.75</v>
      </c>
      <c r="AB13">
        <v>16.195060180999999</v>
      </c>
    </row>
    <row r="14" spans="1:28" x14ac:dyDescent="0.25">
      <c r="A14" t="s">
        <v>33</v>
      </c>
      <c r="B14" t="s">
        <v>64</v>
      </c>
      <c r="C14">
        <v>3</v>
      </c>
      <c r="D14">
        <v>16217.884215</v>
      </c>
      <c r="E14">
        <v>1</v>
      </c>
      <c r="F14">
        <v>50</v>
      </c>
      <c r="G14">
        <v>3.0000000000000001E-3</v>
      </c>
      <c r="H14">
        <v>0</v>
      </c>
      <c r="I14">
        <v>0</v>
      </c>
      <c r="J14">
        <v>875</v>
      </c>
      <c r="K14">
        <v>5.3999999999999999E-2</v>
      </c>
      <c r="L14">
        <v>22616616821</v>
      </c>
      <c r="M14">
        <v>1.395</v>
      </c>
      <c r="N14">
        <v>20240692117</v>
      </c>
      <c r="O14">
        <v>0.89</v>
      </c>
      <c r="P14">
        <v>2444925268</v>
      </c>
      <c r="Q14">
        <v>150.755</v>
      </c>
      <c r="R14">
        <v>7331871</v>
      </c>
      <c r="S14">
        <v>0.3</v>
      </c>
      <c r="T14">
        <v>9567214737</v>
      </c>
      <c r="U14">
        <v>589.91800000000001</v>
      </c>
      <c r="V14">
        <v>6749411</v>
      </c>
      <c r="W14">
        <v>7.0000000000000007E-2</v>
      </c>
      <c r="X14">
        <v>269836033</v>
      </c>
      <c r="Y14">
        <v>16.638000000000002</v>
      </c>
      <c r="Z14">
        <v>134407617</v>
      </c>
      <c r="AA14">
        <v>49.81</v>
      </c>
      <c r="AB14">
        <v>16.222121085000001</v>
      </c>
    </row>
    <row r="15" spans="1:28" x14ac:dyDescent="0.25">
      <c r="A15" t="s">
        <v>33</v>
      </c>
      <c r="B15" t="s">
        <v>64</v>
      </c>
      <c r="C15">
        <v>4</v>
      </c>
      <c r="D15">
        <v>16193.287598999999</v>
      </c>
      <c r="E15">
        <v>1</v>
      </c>
      <c r="F15">
        <v>50</v>
      </c>
      <c r="G15">
        <v>3.0000000000000001E-3</v>
      </c>
      <c r="H15">
        <v>0</v>
      </c>
      <c r="I15">
        <v>0</v>
      </c>
      <c r="J15">
        <v>874</v>
      </c>
      <c r="K15">
        <v>5.3999999999999999E-2</v>
      </c>
      <c r="L15">
        <v>22606855334</v>
      </c>
      <c r="M15">
        <v>1.3959999999999999</v>
      </c>
      <c r="N15">
        <v>20243050643</v>
      </c>
      <c r="O15">
        <v>0.9</v>
      </c>
      <c r="P15">
        <v>2445907043</v>
      </c>
      <c r="Q15">
        <v>151.04499999999999</v>
      </c>
      <c r="R15">
        <v>7298576</v>
      </c>
      <c r="S15">
        <v>0.3</v>
      </c>
      <c r="T15">
        <v>9560596416</v>
      </c>
      <c r="U15">
        <v>590.40499999999997</v>
      </c>
      <c r="V15">
        <v>6617090</v>
      </c>
      <c r="W15">
        <v>7.0000000000000007E-2</v>
      </c>
      <c r="X15">
        <v>269995943</v>
      </c>
      <c r="Y15">
        <v>16.672999999999998</v>
      </c>
      <c r="Z15">
        <v>134172384</v>
      </c>
      <c r="AA15">
        <v>49.69</v>
      </c>
      <c r="AB15">
        <v>16.19872818</v>
      </c>
    </row>
    <row r="16" spans="1:28" x14ac:dyDescent="0.25">
      <c r="A16" t="s">
        <v>33</v>
      </c>
      <c r="B16" t="s">
        <v>64</v>
      </c>
      <c r="C16">
        <v>5</v>
      </c>
      <c r="D16">
        <v>16205.312492999999</v>
      </c>
      <c r="E16">
        <v>0.999</v>
      </c>
      <c r="F16">
        <v>60</v>
      </c>
      <c r="G16">
        <v>4.0000000000000001E-3</v>
      </c>
      <c r="H16">
        <v>0</v>
      </c>
      <c r="I16">
        <v>0</v>
      </c>
      <c r="J16">
        <v>875</v>
      </c>
      <c r="K16">
        <v>5.3999999999999999E-2</v>
      </c>
      <c r="L16">
        <v>22628845132</v>
      </c>
      <c r="M16">
        <v>1.3959999999999999</v>
      </c>
      <c r="N16">
        <v>20246119783</v>
      </c>
      <c r="O16">
        <v>0.89</v>
      </c>
      <c r="P16">
        <v>2446884308</v>
      </c>
      <c r="Q16">
        <v>150.99299999999999</v>
      </c>
      <c r="R16">
        <v>7207914</v>
      </c>
      <c r="S16">
        <v>0.28999999999999998</v>
      </c>
      <c r="T16">
        <v>9556554173</v>
      </c>
      <c r="U16">
        <v>589.71699999999998</v>
      </c>
      <c r="V16">
        <v>6791279</v>
      </c>
      <c r="W16">
        <v>7.0000000000000007E-2</v>
      </c>
      <c r="X16">
        <v>269957099</v>
      </c>
      <c r="Y16">
        <v>16.658999999999999</v>
      </c>
      <c r="Z16">
        <v>134130857</v>
      </c>
      <c r="AA16">
        <v>49.69</v>
      </c>
      <c r="AB16">
        <v>16.218275978000001</v>
      </c>
    </row>
    <row r="17" spans="1:28" x14ac:dyDescent="0.25">
      <c r="A17" t="s">
        <v>33</v>
      </c>
      <c r="B17" t="s">
        <v>64</v>
      </c>
      <c r="C17">
        <v>6</v>
      </c>
      <c r="D17">
        <v>15967.981506</v>
      </c>
      <c r="E17">
        <v>0.999</v>
      </c>
      <c r="F17">
        <v>53</v>
      </c>
      <c r="G17">
        <v>3.0000000000000001E-3</v>
      </c>
      <c r="H17">
        <v>0</v>
      </c>
      <c r="I17">
        <v>0</v>
      </c>
      <c r="J17">
        <v>875</v>
      </c>
      <c r="K17">
        <v>5.5E-2</v>
      </c>
      <c r="L17">
        <v>22292342909</v>
      </c>
      <c r="M17">
        <v>1.3959999999999999</v>
      </c>
      <c r="N17">
        <v>20242096157</v>
      </c>
      <c r="O17">
        <v>0.91</v>
      </c>
      <c r="P17">
        <v>2445272276</v>
      </c>
      <c r="Q17">
        <v>153.136</v>
      </c>
      <c r="R17">
        <v>7286272</v>
      </c>
      <c r="S17">
        <v>0.3</v>
      </c>
      <c r="T17">
        <v>9563782243</v>
      </c>
      <c r="U17">
        <v>598.93499999999995</v>
      </c>
      <c r="V17">
        <v>4873093</v>
      </c>
      <c r="W17">
        <v>0.05</v>
      </c>
      <c r="X17">
        <v>269392841</v>
      </c>
      <c r="Y17">
        <v>16.870999999999999</v>
      </c>
      <c r="Z17">
        <v>134320187</v>
      </c>
      <c r="AA17">
        <v>49.86</v>
      </c>
      <c r="AB17">
        <v>15.981152574999999</v>
      </c>
    </row>
    <row r="18" spans="1:28" x14ac:dyDescent="0.25">
      <c r="A18" t="s">
        <v>33</v>
      </c>
      <c r="B18" t="s">
        <v>64</v>
      </c>
      <c r="C18">
        <v>7</v>
      </c>
      <c r="D18">
        <v>15954.967078</v>
      </c>
      <c r="E18">
        <v>0.999</v>
      </c>
      <c r="F18">
        <v>60</v>
      </c>
      <c r="G18">
        <v>4.0000000000000001E-3</v>
      </c>
      <c r="H18">
        <v>0</v>
      </c>
      <c r="I18">
        <v>0</v>
      </c>
      <c r="J18">
        <v>875</v>
      </c>
      <c r="K18">
        <v>5.5E-2</v>
      </c>
      <c r="L18">
        <v>22278684032</v>
      </c>
      <c r="M18">
        <v>1.3959999999999999</v>
      </c>
      <c r="N18">
        <v>20250530535</v>
      </c>
      <c r="O18">
        <v>0.91</v>
      </c>
      <c r="P18">
        <v>2445520246</v>
      </c>
      <c r="Q18">
        <v>153.27600000000001</v>
      </c>
      <c r="R18">
        <v>7298467</v>
      </c>
      <c r="S18">
        <v>0.3</v>
      </c>
      <c r="T18">
        <v>9559412115</v>
      </c>
      <c r="U18">
        <v>599.15</v>
      </c>
      <c r="V18">
        <v>4747953</v>
      </c>
      <c r="W18">
        <v>0.05</v>
      </c>
      <c r="X18">
        <v>269360309</v>
      </c>
      <c r="Y18">
        <v>16.882999999999999</v>
      </c>
      <c r="Z18">
        <v>134344381</v>
      </c>
      <c r="AA18">
        <v>49.88</v>
      </c>
      <c r="AB18">
        <v>15.966852219</v>
      </c>
    </row>
    <row r="19" spans="1:28" x14ac:dyDescent="0.25">
      <c r="A19" t="s">
        <v>33</v>
      </c>
      <c r="B19" t="s">
        <v>64</v>
      </c>
      <c r="C19">
        <v>8</v>
      </c>
      <c r="D19">
        <v>16182.97271</v>
      </c>
      <c r="E19">
        <v>1</v>
      </c>
      <c r="F19">
        <v>49</v>
      </c>
      <c r="G19">
        <v>3.0000000000000001E-3</v>
      </c>
      <c r="H19">
        <v>0</v>
      </c>
      <c r="I19">
        <v>0</v>
      </c>
      <c r="J19">
        <v>875</v>
      </c>
      <c r="K19">
        <v>5.3999999999999999E-2</v>
      </c>
      <c r="L19">
        <v>22596663435</v>
      </c>
      <c r="M19">
        <v>1.3959999999999999</v>
      </c>
      <c r="N19">
        <v>20251522260</v>
      </c>
      <c r="O19">
        <v>0.9</v>
      </c>
      <c r="P19">
        <v>2445755061</v>
      </c>
      <c r="Q19">
        <v>151.131</v>
      </c>
      <c r="R19">
        <v>7232961</v>
      </c>
      <c r="S19">
        <v>0.3</v>
      </c>
      <c r="T19">
        <v>9556764138</v>
      </c>
      <c r="U19">
        <v>590.54399999999998</v>
      </c>
      <c r="V19">
        <v>6620269</v>
      </c>
      <c r="W19">
        <v>7.0000000000000007E-2</v>
      </c>
      <c r="X19">
        <v>269792606</v>
      </c>
      <c r="Y19">
        <v>16.670999999999999</v>
      </c>
      <c r="Z19">
        <v>134279714</v>
      </c>
      <c r="AA19">
        <v>49.77</v>
      </c>
      <c r="AB19">
        <v>16.186888044</v>
      </c>
    </row>
    <row r="20" spans="1:28" x14ac:dyDescent="0.25">
      <c r="A20" t="s">
        <v>33</v>
      </c>
      <c r="B20" t="s">
        <v>64</v>
      </c>
      <c r="C20">
        <v>9</v>
      </c>
      <c r="D20">
        <v>16195.483023000001</v>
      </c>
      <c r="E20">
        <v>1</v>
      </c>
      <c r="F20">
        <v>50</v>
      </c>
      <c r="G20">
        <v>3.0000000000000001E-3</v>
      </c>
      <c r="H20">
        <v>0</v>
      </c>
      <c r="I20">
        <v>0</v>
      </c>
      <c r="J20">
        <v>875</v>
      </c>
      <c r="K20">
        <v>5.3999999999999999E-2</v>
      </c>
      <c r="L20">
        <v>22608840528</v>
      </c>
      <c r="M20">
        <v>1.3959999999999999</v>
      </c>
      <c r="N20">
        <v>20248806132</v>
      </c>
      <c r="O20">
        <v>0.9</v>
      </c>
      <c r="P20">
        <v>2447447614</v>
      </c>
      <c r="Q20">
        <v>151.119</v>
      </c>
      <c r="R20">
        <v>7273441</v>
      </c>
      <c r="S20">
        <v>0.3</v>
      </c>
      <c r="T20">
        <v>9562923137</v>
      </c>
      <c r="U20">
        <v>590.46900000000005</v>
      </c>
      <c r="V20">
        <v>6735928</v>
      </c>
      <c r="W20">
        <v>7.0000000000000007E-2</v>
      </c>
      <c r="X20">
        <v>270037637</v>
      </c>
      <c r="Y20">
        <v>16.673999999999999</v>
      </c>
      <c r="Z20">
        <v>134179968</v>
      </c>
      <c r="AA20">
        <v>49.69</v>
      </c>
      <c r="AB20">
        <v>16.200648451999999</v>
      </c>
    </row>
    <row r="21" spans="1:28" x14ac:dyDescent="0.25">
      <c r="A21" t="s">
        <v>33</v>
      </c>
      <c r="B21" t="s">
        <v>64</v>
      </c>
      <c r="C21">
        <v>10</v>
      </c>
      <c r="D21">
        <v>16218.072915000001</v>
      </c>
      <c r="E21">
        <v>1</v>
      </c>
      <c r="F21">
        <v>49</v>
      </c>
      <c r="G21">
        <v>3.0000000000000001E-3</v>
      </c>
      <c r="H21">
        <v>0</v>
      </c>
      <c r="I21">
        <v>0</v>
      </c>
      <c r="J21">
        <v>874</v>
      </c>
      <c r="K21">
        <v>5.3999999999999999E-2</v>
      </c>
      <c r="L21">
        <v>22644701804</v>
      </c>
      <c r="M21">
        <v>1.3959999999999999</v>
      </c>
      <c r="N21">
        <v>20244790401</v>
      </c>
      <c r="O21">
        <v>0.89</v>
      </c>
      <c r="P21">
        <v>2445580294</v>
      </c>
      <c r="Q21">
        <v>150.79400000000001</v>
      </c>
      <c r="R21">
        <v>7237937</v>
      </c>
      <c r="S21">
        <v>0.3</v>
      </c>
      <c r="T21">
        <v>9561338540</v>
      </c>
      <c r="U21">
        <v>589.548</v>
      </c>
      <c r="V21">
        <v>6902167</v>
      </c>
      <c r="W21">
        <v>7.0000000000000007E-2</v>
      </c>
      <c r="X21">
        <v>269684241</v>
      </c>
      <c r="Y21">
        <v>16.629000000000001</v>
      </c>
      <c r="Z21">
        <v>134389241</v>
      </c>
      <c r="AA21">
        <v>49.83</v>
      </c>
      <c r="AB21">
        <v>16.221911742</v>
      </c>
    </row>
    <row r="22" spans="1:28" x14ac:dyDescent="0.25">
      <c r="A22" t="s">
        <v>28</v>
      </c>
      <c r="B22" t="s">
        <v>29</v>
      </c>
      <c r="C22">
        <v>1</v>
      </c>
      <c r="D22">
        <v>18092.377195000001</v>
      </c>
      <c r="E22">
        <v>0.998</v>
      </c>
      <c r="F22">
        <v>1552</v>
      </c>
      <c r="G22">
        <v>8.5999999999999993E-2</v>
      </c>
      <c r="H22">
        <v>0</v>
      </c>
      <c r="I22">
        <v>0</v>
      </c>
      <c r="J22">
        <v>6142</v>
      </c>
      <c r="K22">
        <v>0.33900000000000002</v>
      </c>
      <c r="L22">
        <v>25242979088</v>
      </c>
      <c r="M22">
        <v>1.395</v>
      </c>
      <c r="N22">
        <v>24950056291</v>
      </c>
      <c r="O22">
        <v>0.99</v>
      </c>
      <c r="P22">
        <v>1925034703</v>
      </c>
      <c r="Q22">
        <v>106.4</v>
      </c>
      <c r="R22">
        <v>116714041</v>
      </c>
      <c r="S22">
        <v>6.06</v>
      </c>
      <c r="T22">
        <v>6516092503</v>
      </c>
      <c r="U22">
        <v>360.15699999999998</v>
      </c>
      <c r="V22">
        <v>48307827</v>
      </c>
      <c r="W22">
        <v>0.74</v>
      </c>
      <c r="X22">
        <v>519617851</v>
      </c>
      <c r="Y22">
        <v>28.72</v>
      </c>
      <c r="Z22">
        <v>214069718</v>
      </c>
      <c r="AA22">
        <v>41.2</v>
      </c>
      <c r="AB22">
        <v>18.131136480999999</v>
      </c>
    </row>
    <row r="23" spans="1:28" x14ac:dyDescent="0.25">
      <c r="A23" t="s">
        <v>28</v>
      </c>
      <c r="B23" t="s">
        <v>29</v>
      </c>
      <c r="C23">
        <v>2</v>
      </c>
      <c r="D23">
        <v>18173.602134000001</v>
      </c>
      <c r="E23">
        <v>0.998</v>
      </c>
      <c r="F23">
        <v>1562</v>
      </c>
      <c r="G23">
        <v>8.5999999999999993E-2</v>
      </c>
      <c r="H23">
        <v>0</v>
      </c>
      <c r="I23">
        <v>0</v>
      </c>
      <c r="J23">
        <v>6207</v>
      </c>
      <c r="K23">
        <v>0.34200000000000003</v>
      </c>
      <c r="L23">
        <v>25297445145</v>
      </c>
      <c r="M23">
        <v>1.3919999999999999</v>
      </c>
      <c r="N23">
        <v>24980152121</v>
      </c>
      <c r="O23">
        <v>0.99</v>
      </c>
      <c r="P23">
        <v>1963245414</v>
      </c>
      <c r="Q23">
        <v>108.027</v>
      </c>
      <c r="R23">
        <v>118793325</v>
      </c>
      <c r="S23">
        <v>6.05</v>
      </c>
      <c r="T23">
        <v>6521591956</v>
      </c>
      <c r="U23">
        <v>358.85</v>
      </c>
      <c r="V23">
        <v>48612171</v>
      </c>
      <c r="W23">
        <v>0.75</v>
      </c>
      <c r="X23">
        <v>521943717</v>
      </c>
      <c r="Y23">
        <v>28.72</v>
      </c>
      <c r="Z23">
        <v>214897137</v>
      </c>
      <c r="AA23">
        <v>41.17</v>
      </c>
      <c r="AB23">
        <v>18.200949604000002</v>
      </c>
    </row>
    <row r="24" spans="1:28" x14ac:dyDescent="0.25">
      <c r="A24" t="s">
        <v>28</v>
      </c>
      <c r="B24" t="s">
        <v>29</v>
      </c>
      <c r="C24">
        <v>3</v>
      </c>
      <c r="D24">
        <v>18003.440151999999</v>
      </c>
      <c r="E24">
        <v>0.998</v>
      </c>
      <c r="F24">
        <v>1529</v>
      </c>
      <c r="G24">
        <v>8.5000000000000006E-2</v>
      </c>
      <c r="H24">
        <v>0</v>
      </c>
      <c r="I24">
        <v>0</v>
      </c>
      <c r="J24">
        <v>6303</v>
      </c>
      <c r="K24">
        <v>0.35</v>
      </c>
      <c r="L24">
        <v>25060111286</v>
      </c>
      <c r="M24">
        <v>1.3919999999999999</v>
      </c>
      <c r="N24">
        <v>24841006677</v>
      </c>
      <c r="O24">
        <v>0.99</v>
      </c>
      <c r="P24">
        <v>2046331115</v>
      </c>
      <c r="Q24">
        <v>113.663</v>
      </c>
      <c r="R24">
        <v>114684825</v>
      </c>
      <c r="S24">
        <v>5.6</v>
      </c>
      <c r="T24">
        <v>6470873863</v>
      </c>
      <c r="U24">
        <v>359.42399999999998</v>
      </c>
      <c r="V24">
        <v>47665266</v>
      </c>
      <c r="W24">
        <v>0.74</v>
      </c>
      <c r="X24">
        <v>518631480</v>
      </c>
      <c r="Y24">
        <v>28.806999999999999</v>
      </c>
      <c r="Z24">
        <v>214554287</v>
      </c>
      <c r="AA24">
        <v>41.37</v>
      </c>
      <c r="AB24">
        <v>18.035169561</v>
      </c>
    </row>
    <row r="25" spans="1:28" x14ac:dyDescent="0.25">
      <c r="A25" t="s">
        <v>28</v>
      </c>
      <c r="B25" t="s">
        <v>29</v>
      </c>
      <c r="C25">
        <v>4</v>
      </c>
      <c r="D25">
        <v>18160.218551000002</v>
      </c>
      <c r="E25">
        <v>0.999</v>
      </c>
      <c r="F25">
        <v>1538</v>
      </c>
      <c r="G25">
        <v>8.5000000000000006E-2</v>
      </c>
      <c r="H25">
        <v>0</v>
      </c>
      <c r="I25">
        <v>0</v>
      </c>
      <c r="J25">
        <v>6133</v>
      </c>
      <c r="K25">
        <v>0.33800000000000002</v>
      </c>
      <c r="L25">
        <v>25333193434</v>
      </c>
      <c r="M25">
        <v>1.395</v>
      </c>
      <c r="N25">
        <v>25007861505</v>
      </c>
      <c r="O25">
        <v>0.99</v>
      </c>
      <c r="P25">
        <v>1964123108</v>
      </c>
      <c r="Q25">
        <v>108.155</v>
      </c>
      <c r="R25">
        <v>119912440</v>
      </c>
      <c r="S25">
        <v>6.11</v>
      </c>
      <c r="T25">
        <v>6544869342</v>
      </c>
      <c r="U25">
        <v>360.39600000000002</v>
      </c>
      <c r="V25">
        <v>48329302</v>
      </c>
      <c r="W25">
        <v>0.74</v>
      </c>
      <c r="X25">
        <v>523743117</v>
      </c>
      <c r="Y25">
        <v>28.84</v>
      </c>
      <c r="Z25">
        <v>215141422</v>
      </c>
      <c r="AA25">
        <v>41.08</v>
      </c>
      <c r="AB25">
        <v>18.179920869</v>
      </c>
    </row>
    <row r="26" spans="1:28" x14ac:dyDescent="0.25">
      <c r="A26" t="s">
        <v>28</v>
      </c>
      <c r="B26" t="s">
        <v>29</v>
      </c>
      <c r="C26">
        <v>5</v>
      </c>
      <c r="D26">
        <v>17958.183076000001</v>
      </c>
      <c r="E26">
        <v>0.998</v>
      </c>
      <c r="F26">
        <v>1515</v>
      </c>
      <c r="G26">
        <v>8.4000000000000005E-2</v>
      </c>
      <c r="H26">
        <v>0</v>
      </c>
      <c r="I26">
        <v>0</v>
      </c>
      <c r="J26">
        <v>6162</v>
      </c>
      <c r="K26">
        <v>0.34300000000000003</v>
      </c>
      <c r="L26">
        <v>25056325619</v>
      </c>
      <c r="M26">
        <v>1.395</v>
      </c>
      <c r="N26">
        <v>24887040275</v>
      </c>
      <c r="O26">
        <v>0.99</v>
      </c>
      <c r="P26">
        <v>2041484985</v>
      </c>
      <c r="Q26">
        <v>113.68</v>
      </c>
      <c r="R26">
        <v>112769472</v>
      </c>
      <c r="S26">
        <v>5.52</v>
      </c>
      <c r="T26">
        <v>6387765588</v>
      </c>
      <c r="U26">
        <v>355.702</v>
      </c>
      <c r="V26">
        <v>46920642</v>
      </c>
      <c r="W26">
        <v>0.73</v>
      </c>
      <c r="X26">
        <v>517455126</v>
      </c>
      <c r="Y26">
        <v>28.814</v>
      </c>
      <c r="Z26">
        <v>214763642</v>
      </c>
      <c r="AA26">
        <v>41.5</v>
      </c>
      <c r="AB26">
        <v>17.992840751999999</v>
      </c>
    </row>
    <row r="27" spans="1:28" x14ac:dyDescent="0.25">
      <c r="A27" t="s">
        <v>28</v>
      </c>
      <c r="B27" t="s">
        <v>29</v>
      </c>
      <c r="C27">
        <v>6</v>
      </c>
      <c r="D27">
        <v>18093.923546999999</v>
      </c>
      <c r="E27">
        <v>0.999</v>
      </c>
      <c r="F27">
        <v>1519</v>
      </c>
      <c r="G27">
        <v>8.4000000000000005E-2</v>
      </c>
      <c r="H27">
        <v>0</v>
      </c>
      <c r="I27">
        <v>0</v>
      </c>
      <c r="J27">
        <v>6163</v>
      </c>
      <c r="K27">
        <v>0.34100000000000003</v>
      </c>
      <c r="L27">
        <v>25244609819</v>
      </c>
      <c r="M27">
        <v>1.395</v>
      </c>
      <c r="N27">
        <v>24979035148</v>
      </c>
      <c r="O27">
        <v>0.99</v>
      </c>
      <c r="P27">
        <v>1957428446</v>
      </c>
      <c r="Q27">
        <v>108.182</v>
      </c>
      <c r="R27">
        <v>118777316</v>
      </c>
      <c r="S27">
        <v>6.07</v>
      </c>
      <c r="T27">
        <v>6515625781</v>
      </c>
      <c r="U27">
        <v>360.1</v>
      </c>
      <c r="V27">
        <v>48386372</v>
      </c>
      <c r="W27">
        <v>0.74</v>
      </c>
      <c r="X27">
        <v>521348303</v>
      </c>
      <c r="Y27">
        <v>28.812999999999999</v>
      </c>
      <c r="Z27">
        <v>214327768</v>
      </c>
      <c r="AA27">
        <v>41.11</v>
      </c>
      <c r="AB27">
        <v>18.111163987000001</v>
      </c>
    </row>
    <row r="28" spans="1:28" x14ac:dyDescent="0.25">
      <c r="A28" t="s">
        <v>28</v>
      </c>
      <c r="B28" t="s">
        <v>29</v>
      </c>
      <c r="C28">
        <v>7</v>
      </c>
      <c r="D28">
        <v>18127.863753000001</v>
      </c>
      <c r="E28">
        <v>0.999</v>
      </c>
      <c r="F28">
        <v>1545</v>
      </c>
      <c r="G28">
        <v>8.5000000000000006E-2</v>
      </c>
      <c r="H28">
        <v>0</v>
      </c>
      <c r="I28">
        <v>0</v>
      </c>
      <c r="J28">
        <v>6166</v>
      </c>
      <c r="K28">
        <v>0.34</v>
      </c>
      <c r="L28">
        <v>25293654386</v>
      </c>
      <c r="M28">
        <v>1.395</v>
      </c>
      <c r="N28">
        <v>24973509538</v>
      </c>
      <c r="O28">
        <v>0.99</v>
      </c>
      <c r="P28">
        <v>1933145213</v>
      </c>
      <c r="Q28">
        <v>106.639</v>
      </c>
      <c r="R28">
        <v>117257790</v>
      </c>
      <c r="S28">
        <v>6.07</v>
      </c>
      <c r="T28">
        <v>6519618102</v>
      </c>
      <c r="U28">
        <v>359.64600000000002</v>
      </c>
      <c r="V28">
        <v>49076859</v>
      </c>
      <c r="W28">
        <v>0.75</v>
      </c>
      <c r="X28">
        <v>524461975</v>
      </c>
      <c r="Y28">
        <v>28.931000000000001</v>
      </c>
      <c r="Z28">
        <v>214569851</v>
      </c>
      <c r="AA28">
        <v>40.909999999999997</v>
      </c>
      <c r="AB28">
        <v>18.145938962999999</v>
      </c>
    </row>
    <row r="29" spans="1:28" x14ac:dyDescent="0.25">
      <c r="A29" t="s">
        <v>28</v>
      </c>
      <c r="B29" t="s">
        <v>29</v>
      </c>
      <c r="C29">
        <v>8</v>
      </c>
      <c r="D29">
        <v>18177.569266999999</v>
      </c>
      <c r="E29">
        <v>0.999</v>
      </c>
      <c r="F29">
        <v>1538</v>
      </c>
      <c r="G29">
        <v>8.5000000000000006E-2</v>
      </c>
      <c r="H29">
        <v>0</v>
      </c>
      <c r="I29">
        <v>0</v>
      </c>
      <c r="J29">
        <v>6161</v>
      </c>
      <c r="K29">
        <v>0.33900000000000002</v>
      </c>
      <c r="L29">
        <v>25357743592</v>
      </c>
      <c r="M29">
        <v>1.395</v>
      </c>
      <c r="N29">
        <v>25071796403</v>
      </c>
      <c r="O29">
        <v>0.99</v>
      </c>
      <c r="P29">
        <v>1935978327</v>
      </c>
      <c r="Q29">
        <v>106.504</v>
      </c>
      <c r="R29">
        <v>118920844</v>
      </c>
      <c r="S29">
        <v>6.14</v>
      </c>
      <c r="T29">
        <v>6538140409</v>
      </c>
      <c r="U29">
        <v>359.68200000000002</v>
      </c>
      <c r="V29">
        <v>49003095</v>
      </c>
      <c r="W29">
        <v>0.75</v>
      </c>
      <c r="X29">
        <v>523193206</v>
      </c>
      <c r="Y29">
        <v>28.782</v>
      </c>
      <c r="Z29">
        <v>214272219</v>
      </c>
      <c r="AA29">
        <v>40.950000000000003</v>
      </c>
      <c r="AB29">
        <v>18.203599835999999</v>
      </c>
    </row>
    <row r="30" spans="1:28" x14ac:dyDescent="0.25">
      <c r="A30" t="s">
        <v>28</v>
      </c>
      <c r="B30" t="s">
        <v>29</v>
      </c>
      <c r="C30">
        <v>9</v>
      </c>
      <c r="D30">
        <v>18174.997917000001</v>
      </c>
      <c r="E30">
        <v>0.999</v>
      </c>
      <c r="F30">
        <v>1546</v>
      </c>
      <c r="G30">
        <v>8.5000000000000006E-2</v>
      </c>
      <c r="H30">
        <v>0</v>
      </c>
      <c r="I30">
        <v>0</v>
      </c>
      <c r="J30">
        <v>6109</v>
      </c>
      <c r="K30">
        <v>0.33600000000000002</v>
      </c>
      <c r="L30">
        <v>25287382576</v>
      </c>
      <c r="M30">
        <v>1.391</v>
      </c>
      <c r="N30">
        <v>24977586682</v>
      </c>
      <c r="O30">
        <v>0.99</v>
      </c>
      <c r="P30">
        <v>2056334178</v>
      </c>
      <c r="Q30">
        <v>113.14100000000001</v>
      </c>
      <c r="R30">
        <v>118205230</v>
      </c>
      <c r="S30">
        <v>5.75</v>
      </c>
      <c r="T30">
        <v>6539981178</v>
      </c>
      <c r="U30">
        <v>359.834</v>
      </c>
      <c r="V30">
        <v>47769804</v>
      </c>
      <c r="W30">
        <v>0.73</v>
      </c>
      <c r="X30">
        <v>523322718</v>
      </c>
      <c r="Y30">
        <v>28.794</v>
      </c>
      <c r="Z30">
        <v>214459845</v>
      </c>
      <c r="AA30">
        <v>40.98</v>
      </c>
      <c r="AB30">
        <v>18.188849697999999</v>
      </c>
    </row>
    <row r="31" spans="1:28" x14ac:dyDescent="0.25">
      <c r="A31" t="s">
        <v>28</v>
      </c>
      <c r="B31" t="s">
        <v>29</v>
      </c>
      <c r="C31">
        <v>10</v>
      </c>
      <c r="D31">
        <v>18021.068856000002</v>
      </c>
      <c r="E31">
        <v>0.999</v>
      </c>
      <c r="F31">
        <v>1516</v>
      </c>
      <c r="G31">
        <v>8.4000000000000005E-2</v>
      </c>
      <c r="H31">
        <v>0</v>
      </c>
      <c r="I31">
        <v>0</v>
      </c>
      <c r="J31">
        <v>6141</v>
      </c>
      <c r="K31">
        <v>0.34100000000000003</v>
      </c>
      <c r="L31">
        <v>25146588705</v>
      </c>
      <c r="M31">
        <v>1.395</v>
      </c>
      <c r="N31">
        <v>24978780487</v>
      </c>
      <c r="O31">
        <v>0.99</v>
      </c>
      <c r="P31">
        <v>1951978612</v>
      </c>
      <c r="Q31">
        <v>108.316</v>
      </c>
      <c r="R31">
        <v>115600181</v>
      </c>
      <c r="S31">
        <v>5.92</v>
      </c>
      <c r="T31">
        <v>6398459444</v>
      </c>
      <c r="U31">
        <v>355.05399999999997</v>
      </c>
      <c r="V31">
        <v>47369361</v>
      </c>
      <c r="W31">
        <v>0.74</v>
      </c>
      <c r="X31">
        <v>517772554</v>
      </c>
      <c r="Y31">
        <v>28.731999999999999</v>
      </c>
      <c r="Z31">
        <v>214422326</v>
      </c>
      <c r="AA31">
        <v>41.41</v>
      </c>
      <c r="AB31">
        <v>18.038424583000001</v>
      </c>
    </row>
    <row r="32" spans="1:28" x14ac:dyDescent="0.25">
      <c r="A32" t="s">
        <v>34</v>
      </c>
      <c r="B32" t="s">
        <v>32</v>
      </c>
      <c r="C32">
        <v>1</v>
      </c>
      <c r="D32">
        <v>32896.576449</v>
      </c>
      <c r="E32">
        <v>1</v>
      </c>
      <c r="F32">
        <v>807</v>
      </c>
      <c r="G32">
        <v>2.5000000000000001E-2</v>
      </c>
      <c r="H32">
        <v>0</v>
      </c>
      <c r="I32">
        <v>0</v>
      </c>
      <c r="J32">
        <v>5053</v>
      </c>
      <c r="K32">
        <v>0.154</v>
      </c>
      <c r="L32">
        <v>45902804181</v>
      </c>
      <c r="M32">
        <v>1.395</v>
      </c>
      <c r="N32">
        <v>45974225866</v>
      </c>
      <c r="O32">
        <v>1</v>
      </c>
      <c r="P32">
        <v>2353096365</v>
      </c>
      <c r="Q32">
        <v>71.53</v>
      </c>
      <c r="R32">
        <v>78432693</v>
      </c>
      <c r="S32">
        <v>3.33</v>
      </c>
      <c r="T32">
        <v>20822143772</v>
      </c>
      <c r="U32">
        <v>632.95799999999997</v>
      </c>
      <c r="V32">
        <v>23518750</v>
      </c>
      <c r="W32">
        <v>0.11</v>
      </c>
      <c r="X32">
        <v>467201932</v>
      </c>
      <c r="Y32">
        <v>14.202</v>
      </c>
      <c r="Z32">
        <v>218320098</v>
      </c>
      <c r="AA32">
        <v>46.73</v>
      </c>
      <c r="AB32">
        <v>32.906211210999999</v>
      </c>
    </row>
    <row r="33" spans="1:28" x14ac:dyDescent="0.25">
      <c r="A33" t="s">
        <v>34</v>
      </c>
      <c r="B33" t="s">
        <v>32</v>
      </c>
      <c r="C33">
        <v>2</v>
      </c>
      <c r="D33">
        <v>32844.274366999998</v>
      </c>
      <c r="E33">
        <v>1</v>
      </c>
      <c r="F33">
        <v>807</v>
      </c>
      <c r="G33">
        <v>2.5000000000000001E-2</v>
      </c>
      <c r="H33">
        <v>0</v>
      </c>
      <c r="I33">
        <v>0</v>
      </c>
      <c r="J33">
        <v>4974</v>
      </c>
      <c r="K33">
        <v>0.151</v>
      </c>
      <c r="L33">
        <v>45844774114</v>
      </c>
      <c r="M33">
        <v>1.3959999999999999</v>
      </c>
      <c r="N33">
        <v>45957213275</v>
      </c>
      <c r="O33">
        <v>1</v>
      </c>
      <c r="P33">
        <v>2353724904</v>
      </c>
      <c r="Q33">
        <v>71.662999999999997</v>
      </c>
      <c r="R33">
        <v>75178432</v>
      </c>
      <c r="S33">
        <v>3.19</v>
      </c>
      <c r="T33">
        <v>20810287622</v>
      </c>
      <c r="U33">
        <v>633.60500000000002</v>
      </c>
      <c r="V33">
        <v>23477251</v>
      </c>
      <c r="W33">
        <v>0.11</v>
      </c>
      <c r="X33">
        <v>467590132</v>
      </c>
      <c r="Y33">
        <v>14.237</v>
      </c>
      <c r="Z33">
        <v>218512094</v>
      </c>
      <c r="AA33">
        <v>46.73</v>
      </c>
      <c r="AB33">
        <v>32.851762323000003</v>
      </c>
    </row>
    <row r="34" spans="1:28" x14ac:dyDescent="0.25">
      <c r="A34" t="s">
        <v>34</v>
      </c>
      <c r="B34" t="s">
        <v>32</v>
      </c>
      <c r="C34">
        <v>3</v>
      </c>
      <c r="D34">
        <v>32882.901135</v>
      </c>
      <c r="E34">
        <v>1</v>
      </c>
      <c r="F34">
        <v>808</v>
      </c>
      <c r="G34">
        <v>2.5000000000000001E-2</v>
      </c>
      <c r="H34">
        <v>0</v>
      </c>
      <c r="I34">
        <v>0</v>
      </c>
      <c r="J34">
        <v>5009</v>
      </c>
      <c r="K34">
        <v>0.152</v>
      </c>
      <c r="L34">
        <v>45904042758</v>
      </c>
      <c r="M34">
        <v>1.3959999999999999</v>
      </c>
      <c r="N34">
        <v>45949330822</v>
      </c>
      <c r="O34">
        <v>1</v>
      </c>
      <c r="P34">
        <v>2349331377</v>
      </c>
      <c r="Q34">
        <v>71.444999999999993</v>
      </c>
      <c r="R34">
        <v>78868289</v>
      </c>
      <c r="S34">
        <v>3.36</v>
      </c>
      <c r="T34">
        <v>20818360432</v>
      </c>
      <c r="U34">
        <v>633.10599999999999</v>
      </c>
      <c r="V34">
        <v>23744679</v>
      </c>
      <c r="W34">
        <v>0.11</v>
      </c>
      <c r="X34">
        <v>466967041</v>
      </c>
      <c r="Y34">
        <v>14.201000000000001</v>
      </c>
      <c r="Z34">
        <v>218437322</v>
      </c>
      <c r="AA34">
        <v>46.78</v>
      </c>
      <c r="AB34">
        <v>32.889728896999998</v>
      </c>
    </row>
    <row r="35" spans="1:28" x14ac:dyDescent="0.25">
      <c r="A35" t="s">
        <v>34</v>
      </c>
      <c r="B35" t="s">
        <v>32</v>
      </c>
      <c r="C35">
        <v>4</v>
      </c>
      <c r="D35">
        <v>32857.489474000002</v>
      </c>
      <c r="E35">
        <v>1</v>
      </c>
      <c r="F35">
        <v>811</v>
      </c>
      <c r="G35">
        <v>2.5000000000000001E-2</v>
      </c>
      <c r="H35">
        <v>0</v>
      </c>
      <c r="I35">
        <v>0</v>
      </c>
      <c r="J35">
        <v>5032</v>
      </c>
      <c r="K35">
        <v>0.153</v>
      </c>
      <c r="L35">
        <v>45867220042</v>
      </c>
      <c r="M35">
        <v>1.3959999999999999</v>
      </c>
      <c r="N35">
        <v>45983113553</v>
      </c>
      <c r="O35">
        <v>1</v>
      </c>
      <c r="P35">
        <v>2351602761</v>
      </c>
      <c r="Q35">
        <v>71.569999999999993</v>
      </c>
      <c r="R35">
        <v>76340619</v>
      </c>
      <c r="S35">
        <v>3.25</v>
      </c>
      <c r="T35">
        <v>20808298548</v>
      </c>
      <c r="U35">
        <v>633.28899999999999</v>
      </c>
      <c r="V35">
        <v>23338371</v>
      </c>
      <c r="W35">
        <v>0.11</v>
      </c>
      <c r="X35">
        <v>466627257</v>
      </c>
      <c r="Y35">
        <v>14.202</v>
      </c>
      <c r="Z35">
        <v>218465002</v>
      </c>
      <c r="AA35">
        <v>46.82</v>
      </c>
      <c r="AB35">
        <v>32.865250877000001</v>
      </c>
    </row>
    <row r="36" spans="1:28" x14ac:dyDescent="0.25">
      <c r="A36" t="s">
        <v>34</v>
      </c>
      <c r="B36" t="s">
        <v>32</v>
      </c>
      <c r="C36">
        <v>5</v>
      </c>
      <c r="D36">
        <v>32888.151817999998</v>
      </c>
      <c r="E36">
        <v>1</v>
      </c>
      <c r="F36">
        <v>798</v>
      </c>
      <c r="G36">
        <v>2.4E-2</v>
      </c>
      <c r="H36">
        <v>0</v>
      </c>
      <c r="I36">
        <v>0</v>
      </c>
      <c r="J36">
        <v>4992</v>
      </c>
      <c r="K36">
        <v>0.152</v>
      </c>
      <c r="L36">
        <v>45905190112</v>
      </c>
      <c r="M36">
        <v>1.3959999999999999</v>
      </c>
      <c r="N36">
        <v>45939391933</v>
      </c>
      <c r="O36">
        <v>1</v>
      </c>
      <c r="P36">
        <v>2348134748</v>
      </c>
      <c r="Q36">
        <v>71.397999999999996</v>
      </c>
      <c r="R36">
        <v>81808374</v>
      </c>
      <c r="S36">
        <v>3.48</v>
      </c>
      <c r="T36">
        <v>20809650191</v>
      </c>
      <c r="U36">
        <v>632.74</v>
      </c>
      <c r="V36">
        <v>23318873</v>
      </c>
      <c r="W36">
        <v>0.11</v>
      </c>
      <c r="X36">
        <v>466164207</v>
      </c>
      <c r="Y36">
        <v>14.173999999999999</v>
      </c>
      <c r="Z36">
        <v>218490573</v>
      </c>
      <c r="AA36">
        <v>46.87</v>
      </c>
      <c r="AB36">
        <v>32.895138107000001</v>
      </c>
    </row>
    <row r="37" spans="1:28" x14ac:dyDescent="0.25">
      <c r="A37" t="s">
        <v>34</v>
      </c>
      <c r="B37" t="s">
        <v>32</v>
      </c>
      <c r="C37">
        <v>6</v>
      </c>
      <c r="D37">
        <v>32871.903128999998</v>
      </c>
      <c r="E37">
        <v>1</v>
      </c>
      <c r="F37">
        <v>817</v>
      </c>
      <c r="G37">
        <v>2.5000000000000001E-2</v>
      </c>
      <c r="H37">
        <v>0</v>
      </c>
      <c r="I37">
        <v>0</v>
      </c>
      <c r="J37">
        <v>4981</v>
      </c>
      <c r="K37">
        <v>0.152</v>
      </c>
      <c r="L37">
        <v>45885779263</v>
      </c>
      <c r="M37">
        <v>1.3959999999999999</v>
      </c>
      <c r="N37">
        <v>45946180384</v>
      </c>
      <c r="O37">
        <v>1</v>
      </c>
      <c r="P37">
        <v>2348828971</v>
      </c>
      <c r="Q37">
        <v>71.453999999999994</v>
      </c>
      <c r="R37">
        <v>79835662</v>
      </c>
      <c r="S37">
        <v>3.4</v>
      </c>
      <c r="T37">
        <v>20810358323</v>
      </c>
      <c r="U37">
        <v>633.07399999999996</v>
      </c>
      <c r="V37">
        <v>23368356</v>
      </c>
      <c r="W37">
        <v>0.11</v>
      </c>
      <c r="X37">
        <v>465925938</v>
      </c>
      <c r="Y37">
        <v>14.173999999999999</v>
      </c>
      <c r="Z37">
        <v>218486211</v>
      </c>
      <c r="AA37">
        <v>46.89</v>
      </c>
      <c r="AB37">
        <v>32.879210309999998</v>
      </c>
    </row>
    <row r="38" spans="1:28" x14ac:dyDescent="0.25">
      <c r="A38" t="s">
        <v>34</v>
      </c>
      <c r="B38" t="s">
        <v>32</v>
      </c>
      <c r="C38">
        <v>7</v>
      </c>
      <c r="D38">
        <v>32861.310936000002</v>
      </c>
      <c r="E38">
        <v>1</v>
      </c>
      <c r="F38">
        <v>808</v>
      </c>
      <c r="G38">
        <v>2.5000000000000001E-2</v>
      </c>
      <c r="H38">
        <v>0</v>
      </c>
      <c r="I38">
        <v>0</v>
      </c>
      <c r="J38">
        <v>5051</v>
      </c>
      <c r="K38">
        <v>0.154</v>
      </c>
      <c r="L38">
        <v>45868329960</v>
      </c>
      <c r="M38">
        <v>1.3959999999999999</v>
      </c>
      <c r="N38">
        <v>45965919721</v>
      </c>
      <c r="O38">
        <v>1</v>
      </c>
      <c r="P38">
        <v>2353758090</v>
      </c>
      <c r="Q38">
        <v>71.626999999999995</v>
      </c>
      <c r="R38">
        <v>75425761</v>
      </c>
      <c r="S38">
        <v>3.2</v>
      </c>
      <c r="T38">
        <v>20810870390</v>
      </c>
      <c r="U38">
        <v>633.29399999999998</v>
      </c>
      <c r="V38">
        <v>23580196</v>
      </c>
      <c r="W38">
        <v>0.11</v>
      </c>
      <c r="X38">
        <v>467270174</v>
      </c>
      <c r="Y38">
        <v>14.218999999999999</v>
      </c>
      <c r="Z38">
        <v>218705768</v>
      </c>
      <c r="AA38">
        <v>46.8</v>
      </c>
      <c r="AB38">
        <v>32.868848012999997</v>
      </c>
    </row>
    <row r="39" spans="1:28" x14ac:dyDescent="0.25">
      <c r="A39" t="s">
        <v>34</v>
      </c>
      <c r="B39" t="s">
        <v>32</v>
      </c>
      <c r="C39">
        <v>8</v>
      </c>
      <c r="D39">
        <v>32872.218068000002</v>
      </c>
      <c r="E39">
        <v>1</v>
      </c>
      <c r="F39">
        <v>800</v>
      </c>
      <c r="G39">
        <v>2.4E-2</v>
      </c>
      <c r="H39">
        <v>0</v>
      </c>
      <c r="I39">
        <v>0</v>
      </c>
      <c r="J39">
        <v>4991</v>
      </c>
      <c r="K39">
        <v>0.152</v>
      </c>
      <c r="L39">
        <v>45883207664</v>
      </c>
      <c r="M39">
        <v>1.3959999999999999</v>
      </c>
      <c r="N39">
        <v>45976985573</v>
      </c>
      <c r="O39">
        <v>1</v>
      </c>
      <c r="P39">
        <v>2351473750</v>
      </c>
      <c r="Q39">
        <v>71.534000000000006</v>
      </c>
      <c r="R39">
        <v>78447761</v>
      </c>
      <c r="S39">
        <v>3.34</v>
      </c>
      <c r="T39">
        <v>20815334097</v>
      </c>
      <c r="U39">
        <v>633.22</v>
      </c>
      <c r="V39">
        <v>23575080</v>
      </c>
      <c r="W39">
        <v>0.11</v>
      </c>
      <c r="X39">
        <v>466771205</v>
      </c>
      <c r="Y39">
        <v>14.2</v>
      </c>
      <c r="Z39">
        <v>218716857</v>
      </c>
      <c r="AA39">
        <v>46.86</v>
      </c>
      <c r="AB39">
        <v>32.879366777000001</v>
      </c>
    </row>
    <row r="40" spans="1:28" x14ac:dyDescent="0.25">
      <c r="A40" t="s">
        <v>34</v>
      </c>
      <c r="B40" t="s">
        <v>32</v>
      </c>
      <c r="C40">
        <v>9</v>
      </c>
      <c r="D40">
        <v>32893.442860000003</v>
      </c>
      <c r="E40">
        <v>1</v>
      </c>
      <c r="F40">
        <v>822</v>
      </c>
      <c r="G40">
        <v>2.5000000000000001E-2</v>
      </c>
      <c r="H40">
        <v>0</v>
      </c>
      <c r="I40">
        <v>0</v>
      </c>
      <c r="J40">
        <v>5122</v>
      </c>
      <c r="K40">
        <v>0.156</v>
      </c>
      <c r="L40">
        <v>45917744640</v>
      </c>
      <c r="M40">
        <v>1.3959999999999999</v>
      </c>
      <c r="N40">
        <v>45978120259</v>
      </c>
      <c r="O40">
        <v>1</v>
      </c>
      <c r="P40">
        <v>2352409629</v>
      </c>
      <c r="Q40">
        <v>71.516000000000005</v>
      </c>
      <c r="R40">
        <v>81008044</v>
      </c>
      <c r="S40">
        <v>3.44</v>
      </c>
      <c r="T40">
        <v>20828320784</v>
      </c>
      <c r="U40">
        <v>633.20600000000002</v>
      </c>
      <c r="V40">
        <v>23804945</v>
      </c>
      <c r="W40">
        <v>0.11</v>
      </c>
      <c r="X40">
        <v>467476882</v>
      </c>
      <c r="Y40">
        <v>14.212</v>
      </c>
      <c r="Z40">
        <v>218371438</v>
      </c>
      <c r="AA40">
        <v>46.71</v>
      </c>
      <c r="AB40">
        <v>32.901374451999999</v>
      </c>
    </row>
    <row r="41" spans="1:28" x14ac:dyDescent="0.25">
      <c r="A41" t="s">
        <v>34</v>
      </c>
      <c r="B41" t="s">
        <v>32</v>
      </c>
      <c r="C41">
        <v>10</v>
      </c>
      <c r="D41">
        <v>32901.170718000001</v>
      </c>
      <c r="E41">
        <v>1</v>
      </c>
      <c r="F41">
        <v>803</v>
      </c>
      <c r="G41">
        <v>2.4E-2</v>
      </c>
      <c r="H41">
        <v>0</v>
      </c>
      <c r="I41">
        <v>0</v>
      </c>
      <c r="J41">
        <v>5049</v>
      </c>
      <c r="K41">
        <v>0.153</v>
      </c>
      <c r="L41">
        <v>45862280096</v>
      </c>
      <c r="M41">
        <v>1.3939999999999999</v>
      </c>
      <c r="N41">
        <v>45982769039</v>
      </c>
      <c r="O41">
        <v>1</v>
      </c>
      <c r="P41">
        <v>2353350269</v>
      </c>
      <c r="Q41">
        <v>71.528000000000006</v>
      </c>
      <c r="R41">
        <v>74884290</v>
      </c>
      <c r="S41">
        <v>3.18</v>
      </c>
      <c r="T41">
        <v>20819613752</v>
      </c>
      <c r="U41">
        <v>632.79200000000003</v>
      </c>
      <c r="V41">
        <v>23490017</v>
      </c>
      <c r="W41">
        <v>0.11</v>
      </c>
      <c r="X41">
        <v>467652705</v>
      </c>
      <c r="Y41">
        <v>14.214</v>
      </c>
      <c r="Z41">
        <v>218391819</v>
      </c>
      <c r="AA41">
        <v>46.7</v>
      </c>
      <c r="AB41">
        <v>32.909173954000003</v>
      </c>
    </row>
    <row r="42" spans="1:28" x14ac:dyDescent="0.25">
      <c r="A42" t="s">
        <v>31</v>
      </c>
      <c r="B42" t="s">
        <v>32</v>
      </c>
      <c r="C42">
        <v>1</v>
      </c>
      <c r="D42">
        <v>284184.98434899998</v>
      </c>
      <c r="E42">
        <v>1</v>
      </c>
      <c r="F42">
        <v>909</v>
      </c>
      <c r="G42">
        <v>3.0000000000000001E-3</v>
      </c>
      <c r="H42">
        <v>0</v>
      </c>
      <c r="I42">
        <v>0</v>
      </c>
      <c r="J42">
        <v>4670</v>
      </c>
      <c r="K42">
        <v>1.6E-2</v>
      </c>
      <c r="L42">
        <v>396807968648</v>
      </c>
      <c r="M42">
        <v>1.3959999999999999</v>
      </c>
      <c r="N42">
        <v>292345384291</v>
      </c>
      <c r="O42">
        <v>0.74</v>
      </c>
      <c r="P42">
        <v>31615759270</v>
      </c>
      <c r="Q42">
        <v>111.251</v>
      </c>
      <c r="R42">
        <v>731367944</v>
      </c>
      <c r="S42">
        <v>2.31</v>
      </c>
      <c r="T42">
        <v>179762626726</v>
      </c>
      <c r="U42">
        <v>632.55499999999995</v>
      </c>
      <c r="V42">
        <v>111431549</v>
      </c>
      <c r="W42">
        <v>0.06</v>
      </c>
      <c r="X42">
        <v>1206361878</v>
      </c>
      <c r="Y42">
        <v>4.2450000000000001</v>
      </c>
      <c r="Z42">
        <v>525944490</v>
      </c>
      <c r="AA42">
        <v>43.6</v>
      </c>
      <c r="AB42">
        <v>284.242440225</v>
      </c>
    </row>
    <row r="43" spans="1:28" x14ac:dyDescent="0.25">
      <c r="A43" t="s">
        <v>31</v>
      </c>
      <c r="B43" t="s">
        <v>32</v>
      </c>
      <c r="C43">
        <v>2</v>
      </c>
      <c r="D43">
        <v>284074.77635399997</v>
      </c>
      <c r="E43">
        <v>1</v>
      </c>
      <c r="F43">
        <v>824</v>
      </c>
      <c r="G43">
        <v>3.0000000000000001E-3</v>
      </c>
      <c r="H43">
        <v>0</v>
      </c>
      <c r="I43">
        <v>0</v>
      </c>
      <c r="J43">
        <v>4667</v>
      </c>
      <c r="K43">
        <v>1.6E-2</v>
      </c>
      <c r="L43">
        <v>396659627904</v>
      </c>
      <c r="M43">
        <v>1.3959999999999999</v>
      </c>
      <c r="N43">
        <v>292336550419</v>
      </c>
      <c r="O43">
        <v>0.74</v>
      </c>
      <c r="P43">
        <v>31617241932</v>
      </c>
      <c r="Q43">
        <v>111.29900000000001</v>
      </c>
      <c r="R43">
        <v>731201968</v>
      </c>
      <c r="S43">
        <v>2.31</v>
      </c>
      <c r="T43">
        <v>179761654060</v>
      </c>
      <c r="U43">
        <v>632.79700000000003</v>
      </c>
      <c r="V43">
        <v>108760066</v>
      </c>
      <c r="W43">
        <v>0.06</v>
      </c>
      <c r="X43">
        <v>1201483236</v>
      </c>
      <c r="Y43">
        <v>4.2290000000000001</v>
      </c>
      <c r="Z43">
        <v>525342460</v>
      </c>
      <c r="AA43">
        <v>43.72</v>
      </c>
      <c r="AB43">
        <v>284.11979021000002</v>
      </c>
    </row>
    <row r="44" spans="1:28" x14ac:dyDescent="0.25">
      <c r="A44" t="s">
        <v>31</v>
      </c>
      <c r="B44" t="s">
        <v>32</v>
      </c>
      <c r="C44">
        <v>3</v>
      </c>
      <c r="D44">
        <v>284220.84919400001</v>
      </c>
      <c r="E44">
        <v>1</v>
      </c>
      <c r="F44">
        <v>740</v>
      </c>
      <c r="G44">
        <v>3.0000000000000001E-3</v>
      </c>
      <c r="H44">
        <v>0</v>
      </c>
      <c r="I44">
        <v>0</v>
      </c>
      <c r="J44">
        <v>4666</v>
      </c>
      <c r="K44">
        <v>1.6E-2</v>
      </c>
      <c r="L44">
        <v>396846514653</v>
      </c>
      <c r="M44">
        <v>1.3959999999999999</v>
      </c>
      <c r="N44">
        <v>292316572205</v>
      </c>
      <c r="O44">
        <v>0.74</v>
      </c>
      <c r="P44">
        <v>31617695965</v>
      </c>
      <c r="Q44">
        <v>111.24299999999999</v>
      </c>
      <c r="R44">
        <v>730330109</v>
      </c>
      <c r="S44">
        <v>2.31</v>
      </c>
      <c r="T44">
        <v>179760929285</v>
      </c>
      <c r="U44">
        <v>632.46900000000005</v>
      </c>
      <c r="V44">
        <v>112884128</v>
      </c>
      <c r="W44">
        <v>0.06</v>
      </c>
      <c r="X44">
        <v>1212940673</v>
      </c>
      <c r="Y44">
        <v>4.2679999999999998</v>
      </c>
      <c r="Z44">
        <v>525152553</v>
      </c>
      <c r="AA44">
        <v>43.3</v>
      </c>
      <c r="AB44">
        <v>284.25462331699998</v>
      </c>
    </row>
    <row r="45" spans="1:28" x14ac:dyDescent="0.25">
      <c r="A45" t="s">
        <v>31</v>
      </c>
      <c r="B45" t="s">
        <v>32</v>
      </c>
      <c r="C45">
        <v>4</v>
      </c>
      <c r="D45">
        <v>284129.37694799999</v>
      </c>
      <c r="E45">
        <v>1</v>
      </c>
      <c r="F45">
        <v>828</v>
      </c>
      <c r="G45">
        <v>3.0000000000000001E-3</v>
      </c>
      <c r="H45">
        <v>0</v>
      </c>
      <c r="I45">
        <v>0</v>
      </c>
      <c r="J45">
        <v>4665</v>
      </c>
      <c r="K45">
        <v>1.6E-2</v>
      </c>
      <c r="L45">
        <v>396716377991</v>
      </c>
      <c r="M45">
        <v>1.3959999999999999</v>
      </c>
      <c r="N45">
        <v>292310343805</v>
      </c>
      <c r="O45">
        <v>0.74</v>
      </c>
      <c r="P45">
        <v>31617693667</v>
      </c>
      <c r="Q45">
        <v>111.279</v>
      </c>
      <c r="R45">
        <v>730582186</v>
      </c>
      <c r="S45">
        <v>2.31</v>
      </c>
      <c r="T45">
        <v>179761639955</v>
      </c>
      <c r="U45">
        <v>632.67499999999995</v>
      </c>
      <c r="V45">
        <v>112719253</v>
      </c>
      <c r="W45">
        <v>0.06</v>
      </c>
      <c r="X45">
        <v>1208216198</v>
      </c>
      <c r="Y45">
        <v>4.2519999999999998</v>
      </c>
      <c r="Z45">
        <v>525389457</v>
      </c>
      <c r="AA45">
        <v>43.48</v>
      </c>
      <c r="AB45">
        <v>284.19289882700002</v>
      </c>
    </row>
    <row r="46" spans="1:28" x14ac:dyDescent="0.25">
      <c r="A46" t="s">
        <v>31</v>
      </c>
      <c r="B46" t="s">
        <v>32</v>
      </c>
      <c r="C46">
        <v>5</v>
      </c>
      <c r="D46">
        <v>284218.26522900001</v>
      </c>
      <c r="E46">
        <v>1</v>
      </c>
      <c r="F46">
        <v>814</v>
      </c>
      <c r="G46">
        <v>3.0000000000000001E-3</v>
      </c>
      <c r="H46">
        <v>0</v>
      </c>
      <c r="I46">
        <v>0</v>
      </c>
      <c r="J46">
        <v>4664</v>
      </c>
      <c r="K46">
        <v>1.6E-2</v>
      </c>
      <c r="L46">
        <v>396841588443</v>
      </c>
      <c r="M46">
        <v>1.3959999999999999</v>
      </c>
      <c r="N46">
        <v>292316875518</v>
      </c>
      <c r="O46">
        <v>0.74</v>
      </c>
      <c r="P46">
        <v>31620013185</v>
      </c>
      <c r="Q46">
        <v>111.253</v>
      </c>
      <c r="R46">
        <v>731430200</v>
      </c>
      <c r="S46">
        <v>2.31</v>
      </c>
      <c r="T46">
        <v>179756975841</v>
      </c>
      <c r="U46">
        <v>632.46100000000001</v>
      </c>
      <c r="V46">
        <v>114156460</v>
      </c>
      <c r="W46">
        <v>0.06</v>
      </c>
      <c r="X46">
        <v>1209940997</v>
      </c>
      <c r="Y46">
        <v>4.2569999999999997</v>
      </c>
      <c r="Z46">
        <v>525702785</v>
      </c>
      <c r="AA46">
        <v>43.45</v>
      </c>
      <c r="AB46">
        <v>284.26361036600002</v>
      </c>
    </row>
    <row r="47" spans="1:28" x14ac:dyDescent="0.25">
      <c r="A47" t="s">
        <v>31</v>
      </c>
      <c r="B47" t="s">
        <v>32</v>
      </c>
      <c r="C47">
        <v>6</v>
      </c>
      <c r="D47">
        <v>284462.06216700003</v>
      </c>
      <c r="E47">
        <v>1</v>
      </c>
      <c r="F47">
        <v>762</v>
      </c>
      <c r="G47">
        <v>3.0000000000000001E-3</v>
      </c>
      <c r="H47">
        <v>0</v>
      </c>
      <c r="I47">
        <v>0</v>
      </c>
      <c r="J47">
        <v>4664</v>
      </c>
      <c r="K47">
        <v>1.6E-2</v>
      </c>
      <c r="L47">
        <v>397179704952</v>
      </c>
      <c r="M47">
        <v>1.3959999999999999</v>
      </c>
      <c r="N47">
        <v>292344513249</v>
      </c>
      <c r="O47">
        <v>0.74</v>
      </c>
      <c r="P47">
        <v>31617837182</v>
      </c>
      <c r="Q47">
        <v>111.15</v>
      </c>
      <c r="R47">
        <v>731965470</v>
      </c>
      <c r="S47">
        <v>2.3199999999999998</v>
      </c>
      <c r="T47">
        <v>179763101081</v>
      </c>
      <c r="U47">
        <v>631.94100000000003</v>
      </c>
      <c r="V47">
        <v>124029121</v>
      </c>
      <c r="W47">
        <v>7.0000000000000007E-2</v>
      </c>
      <c r="X47">
        <v>1228730399</v>
      </c>
      <c r="Y47">
        <v>4.319</v>
      </c>
      <c r="Z47">
        <v>525550627</v>
      </c>
      <c r="AA47">
        <v>42.77</v>
      </c>
      <c r="AB47">
        <v>284.49949259599998</v>
      </c>
    </row>
    <row r="48" spans="1:28" x14ac:dyDescent="0.25">
      <c r="A48" t="s">
        <v>31</v>
      </c>
      <c r="B48" t="s">
        <v>32</v>
      </c>
      <c r="C48">
        <v>7</v>
      </c>
      <c r="D48">
        <v>284472.95387299999</v>
      </c>
      <c r="E48">
        <v>1</v>
      </c>
      <c r="F48">
        <v>758</v>
      </c>
      <c r="G48">
        <v>3.0000000000000001E-3</v>
      </c>
      <c r="H48">
        <v>0</v>
      </c>
      <c r="I48">
        <v>0</v>
      </c>
      <c r="J48">
        <v>4666</v>
      </c>
      <c r="K48">
        <v>1.6E-2</v>
      </c>
      <c r="L48">
        <v>397195194619</v>
      </c>
      <c r="M48">
        <v>1.3959999999999999</v>
      </c>
      <c r="N48">
        <v>292301382438</v>
      </c>
      <c r="O48">
        <v>0.74</v>
      </c>
      <c r="P48">
        <v>31616685893</v>
      </c>
      <c r="Q48">
        <v>111.14100000000001</v>
      </c>
      <c r="R48">
        <v>729991259</v>
      </c>
      <c r="S48">
        <v>2.31</v>
      </c>
      <c r="T48">
        <v>179770531589</v>
      </c>
      <c r="U48">
        <v>631.94200000000001</v>
      </c>
      <c r="V48">
        <v>126273958</v>
      </c>
      <c r="W48">
        <v>7.0000000000000007E-2</v>
      </c>
      <c r="X48">
        <v>1239259360</v>
      </c>
      <c r="Y48">
        <v>4.3559999999999999</v>
      </c>
      <c r="Z48">
        <v>525550319</v>
      </c>
      <c r="AA48">
        <v>42.41</v>
      </c>
      <c r="AB48">
        <v>284.50970583600002</v>
      </c>
    </row>
    <row r="49" spans="1:28" x14ac:dyDescent="0.25">
      <c r="A49" t="s">
        <v>31</v>
      </c>
      <c r="B49" t="s">
        <v>32</v>
      </c>
      <c r="C49">
        <v>8</v>
      </c>
      <c r="D49">
        <v>284399.83622900001</v>
      </c>
      <c r="E49">
        <v>1</v>
      </c>
      <c r="F49">
        <v>746</v>
      </c>
      <c r="G49">
        <v>3.0000000000000001E-3</v>
      </c>
      <c r="H49">
        <v>0</v>
      </c>
      <c r="I49">
        <v>0</v>
      </c>
      <c r="J49">
        <v>4665</v>
      </c>
      <c r="K49">
        <v>1.6E-2</v>
      </c>
      <c r="L49">
        <v>397098167426</v>
      </c>
      <c r="M49">
        <v>1.3959999999999999</v>
      </c>
      <c r="N49">
        <v>292323987889</v>
      </c>
      <c r="O49">
        <v>0.74</v>
      </c>
      <c r="P49">
        <v>31616662973</v>
      </c>
      <c r="Q49">
        <v>111.17</v>
      </c>
      <c r="R49">
        <v>730333642</v>
      </c>
      <c r="S49">
        <v>2.31</v>
      </c>
      <c r="T49">
        <v>179757011929</v>
      </c>
      <c r="U49">
        <v>632.05700000000002</v>
      </c>
      <c r="V49">
        <v>118241467</v>
      </c>
      <c r="W49">
        <v>7.0000000000000007E-2</v>
      </c>
      <c r="X49">
        <v>1217241927</v>
      </c>
      <c r="Y49">
        <v>4.28</v>
      </c>
      <c r="Z49">
        <v>524942896</v>
      </c>
      <c r="AA49">
        <v>43.13</v>
      </c>
      <c r="AB49">
        <v>284.43582899699999</v>
      </c>
    </row>
    <row r="50" spans="1:28" x14ac:dyDescent="0.25">
      <c r="A50" t="s">
        <v>31</v>
      </c>
      <c r="B50" t="s">
        <v>32</v>
      </c>
      <c r="C50">
        <v>9</v>
      </c>
      <c r="D50">
        <v>284196.63907899999</v>
      </c>
      <c r="E50">
        <v>1</v>
      </c>
      <c r="F50">
        <v>767</v>
      </c>
      <c r="G50">
        <v>3.0000000000000001E-3</v>
      </c>
      <c r="H50">
        <v>0</v>
      </c>
      <c r="I50">
        <v>0</v>
      </c>
      <c r="J50">
        <v>4667</v>
      </c>
      <c r="K50">
        <v>1.6E-2</v>
      </c>
      <c r="L50">
        <v>396840294751</v>
      </c>
      <c r="M50">
        <v>1.3959999999999999</v>
      </c>
      <c r="N50">
        <v>292322583217</v>
      </c>
      <c r="O50">
        <v>0.74</v>
      </c>
      <c r="P50">
        <v>31618756536</v>
      </c>
      <c r="Q50">
        <v>111.25700000000001</v>
      </c>
      <c r="R50">
        <v>729034977</v>
      </c>
      <c r="S50">
        <v>2.31</v>
      </c>
      <c r="T50">
        <v>179767571441</v>
      </c>
      <c r="U50">
        <v>632.54600000000005</v>
      </c>
      <c r="V50">
        <v>115150926</v>
      </c>
      <c r="W50">
        <v>0.06</v>
      </c>
      <c r="X50">
        <v>1219120334</v>
      </c>
      <c r="Y50">
        <v>4.29</v>
      </c>
      <c r="Z50">
        <v>526055535</v>
      </c>
      <c r="AA50">
        <v>43.15</v>
      </c>
      <c r="AB50">
        <v>284.23422842799999</v>
      </c>
    </row>
    <row r="51" spans="1:28" x14ac:dyDescent="0.25">
      <c r="A51" t="s">
        <v>31</v>
      </c>
      <c r="B51" t="s">
        <v>32</v>
      </c>
      <c r="C51">
        <v>10</v>
      </c>
      <c r="D51">
        <v>284445.34796699998</v>
      </c>
      <c r="E51">
        <v>1</v>
      </c>
      <c r="F51">
        <v>738</v>
      </c>
      <c r="G51">
        <v>3.0000000000000001E-3</v>
      </c>
      <c r="H51">
        <v>0</v>
      </c>
      <c r="I51">
        <v>0</v>
      </c>
      <c r="J51">
        <v>4663</v>
      </c>
      <c r="K51">
        <v>1.6E-2</v>
      </c>
      <c r="L51">
        <v>397172241240</v>
      </c>
      <c r="M51">
        <v>1.3959999999999999</v>
      </c>
      <c r="N51">
        <v>292307060996</v>
      </c>
      <c r="O51">
        <v>0.74</v>
      </c>
      <c r="P51">
        <v>31615847049</v>
      </c>
      <c r="Q51">
        <v>111.149</v>
      </c>
      <c r="R51">
        <v>729742872</v>
      </c>
      <c r="S51">
        <v>2.31</v>
      </c>
      <c r="T51">
        <v>179757173166</v>
      </c>
      <c r="U51">
        <v>631.95699999999999</v>
      </c>
      <c r="V51">
        <v>124594393</v>
      </c>
      <c r="W51">
        <v>7.0000000000000007E-2</v>
      </c>
      <c r="X51">
        <v>1229210260</v>
      </c>
      <c r="Y51">
        <v>4.3209999999999997</v>
      </c>
      <c r="Z51">
        <v>525800260</v>
      </c>
      <c r="AA51">
        <v>42.78</v>
      </c>
      <c r="AB51">
        <v>284.48277967199999</v>
      </c>
    </row>
    <row r="52" spans="1:28" x14ac:dyDescent="0.25">
      <c r="A52" t="s">
        <v>30</v>
      </c>
      <c r="B52" t="s">
        <v>63</v>
      </c>
      <c r="C52">
        <v>1</v>
      </c>
      <c r="D52">
        <v>468077.420767</v>
      </c>
      <c r="E52">
        <v>1</v>
      </c>
      <c r="F52">
        <v>1199</v>
      </c>
      <c r="G52">
        <v>3.0000000000000001E-3</v>
      </c>
      <c r="H52">
        <v>0</v>
      </c>
      <c r="I52">
        <v>0</v>
      </c>
      <c r="J52">
        <v>4493</v>
      </c>
      <c r="K52">
        <v>0.01</v>
      </c>
      <c r="L52">
        <v>654293446590</v>
      </c>
      <c r="M52">
        <v>1.3979999999999999</v>
      </c>
      <c r="N52">
        <v>447303763022</v>
      </c>
      <c r="O52">
        <v>0.68</v>
      </c>
      <c r="P52">
        <v>22649070602</v>
      </c>
      <c r="Q52">
        <v>48.387</v>
      </c>
      <c r="R52">
        <v>7542246577</v>
      </c>
      <c r="S52">
        <v>33.299999999999997</v>
      </c>
      <c r="T52">
        <v>227100385422</v>
      </c>
      <c r="U52">
        <v>485.17700000000002</v>
      </c>
      <c r="V52">
        <v>248971898</v>
      </c>
      <c r="W52">
        <v>0.11</v>
      </c>
      <c r="X52">
        <v>1832589719</v>
      </c>
      <c r="Y52">
        <v>3.915</v>
      </c>
      <c r="Z52">
        <v>623618406</v>
      </c>
      <c r="AA52">
        <v>34.03</v>
      </c>
      <c r="AB52">
        <v>468.12713704399999</v>
      </c>
    </row>
    <row r="53" spans="1:28" x14ac:dyDescent="0.25">
      <c r="A53" t="s">
        <v>30</v>
      </c>
      <c r="B53" t="s">
        <v>63</v>
      </c>
      <c r="C53">
        <v>2</v>
      </c>
      <c r="D53">
        <v>464190.33320599998</v>
      </c>
      <c r="E53">
        <v>1</v>
      </c>
      <c r="F53">
        <v>1323</v>
      </c>
      <c r="G53">
        <v>3.0000000000000001E-3</v>
      </c>
      <c r="H53">
        <v>0</v>
      </c>
      <c r="I53">
        <v>0</v>
      </c>
      <c r="J53">
        <v>4494</v>
      </c>
      <c r="K53">
        <v>0.01</v>
      </c>
      <c r="L53">
        <v>648854156875</v>
      </c>
      <c r="M53">
        <v>1.3979999999999999</v>
      </c>
      <c r="N53">
        <v>441676947527</v>
      </c>
      <c r="O53">
        <v>0.68</v>
      </c>
      <c r="P53">
        <v>22385264664</v>
      </c>
      <c r="Q53">
        <v>48.223999999999997</v>
      </c>
      <c r="R53">
        <v>7535185753</v>
      </c>
      <c r="S53">
        <v>33.659999999999997</v>
      </c>
      <c r="T53">
        <v>225746027228</v>
      </c>
      <c r="U53">
        <v>486.322</v>
      </c>
      <c r="V53">
        <v>231603129</v>
      </c>
      <c r="W53">
        <v>0.1</v>
      </c>
      <c r="X53">
        <v>1794618300</v>
      </c>
      <c r="Y53">
        <v>3.8660000000000001</v>
      </c>
      <c r="Z53">
        <v>623956888</v>
      </c>
      <c r="AA53">
        <v>34.770000000000003</v>
      </c>
      <c r="AB53">
        <v>464.26651296699998</v>
      </c>
    </row>
    <row r="54" spans="1:28" x14ac:dyDescent="0.25">
      <c r="A54" t="s">
        <v>30</v>
      </c>
      <c r="B54" t="s">
        <v>63</v>
      </c>
      <c r="C54">
        <v>3</v>
      </c>
      <c r="D54">
        <v>464622.38914799999</v>
      </c>
      <c r="E54">
        <v>1</v>
      </c>
      <c r="F54">
        <v>1277</v>
      </c>
      <c r="G54">
        <v>3.0000000000000001E-3</v>
      </c>
      <c r="H54">
        <v>0</v>
      </c>
      <c r="I54">
        <v>0</v>
      </c>
      <c r="J54">
        <v>4493</v>
      </c>
      <c r="K54">
        <v>0.01</v>
      </c>
      <c r="L54">
        <v>649464502790</v>
      </c>
      <c r="M54">
        <v>1.3979999999999999</v>
      </c>
      <c r="N54">
        <v>442861799870</v>
      </c>
      <c r="O54">
        <v>0.68</v>
      </c>
      <c r="P54">
        <v>22440879923</v>
      </c>
      <c r="Q54">
        <v>48.298999999999999</v>
      </c>
      <c r="R54">
        <v>7538227855</v>
      </c>
      <c r="S54">
        <v>33.590000000000003</v>
      </c>
      <c r="T54">
        <v>226002613848</v>
      </c>
      <c r="U54">
        <v>486.42200000000003</v>
      </c>
      <c r="V54">
        <v>205829141</v>
      </c>
      <c r="W54">
        <v>0.09</v>
      </c>
      <c r="X54">
        <v>1773943797</v>
      </c>
      <c r="Y54">
        <v>3.8180000000000001</v>
      </c>
      <c r="Z54">
        <v>624666086</v>
      </c>
      <c r="AA54">
        <v>35.21</v>
      </c>
      <c r="AB54">
        <v>464.688840852</v>
      </c>
    </row>
    <row r="55" spans="1:28" x14ac:dyDescent="0.25">
      <c r="A55" t="s">
        <v>30</v>
      </c>
      <c r="B55" t="s">
        <v>63</v>
      </c>
      <c r="C55">
        <v>4</v>
      </c>
      <c r="D55">
        <v>464004.78599800001</v>
      </c>
      <c r="E55">
        <v>1</v>
      </c>
      <c r="F55">
        <v>1265</v>
      </c>
      <c r="G55">
        <v>3.0000000000000001E-3</v>
      </c>
      <c r="H55">
        <v>0</v>
      </c>
      <c r="I55">
        <v>0</v>
      </c>
      <c r="J55">
        <v>4495</v>
      </c>
      <c r="K55">
        <v>0.01</v>
      </c>
      <c r="L55">
        <v>648585046428</v>
      </c>
      <c r="M55">
        <v>1.3979999999999999</v>
      </c>
      <c r="N55">
        <v>441794379718</v>
      </c>
      <c r="O55">
        <v>0.68</v>
      </c>
      <c r="P55">
        <v>22388557288</v>
      </c>
      <c r="Q55">
        <v>48.250999999999998</v>
      </c>
      <c r="R55">
        <v>7538775060</v>
      </c>
      <c r="S55">
        <v>33.67</v>
      </c>
      <c r="T55">
        <v>225768196153</v>
      </c>
      <c r="U55">
        <v>486.56400000000002</v>
      </c>
      <c r="V55">
        <v>229202148</v>
      </c>
      <c r="W55">
        <v>0.1</v>
      </c>
      <c r="X55">
        <v>1818368474</v>
      </c>
      <c r="Y55">
        <v>3.919</v>
      </c>
      <c r="Z55">
        <v>621183072</v>
      </c>
      <c r="AA55">
        <v>34.159999999999997</v>
      </c>
      <c r="AB55">
        <v>464.068208089</v>
      </c>
    </row>
    <row r="56" spans="1:28" x14ac:dyDescent="0.25">
      <c r="A56" t="s">
        <v>30</v>
      </c>
      <c r="B56" t="s">
        <v>63</v>
      </c>
      <c r="C56">
        <v>5</v>
      </c>
      <c r="D56">
        <v>464871.72521599999</v>
      </c>
      <c r="E56">
        <v>1</v>
      </c>
      <c r="F56">
        <v>1275</v>
      </c>
      <c r="G56">
        <v>3.0000000000000001E-3</v>
      </c>
      <c r="H56">
        <v>0</v>
      </c>
      <c r="I56">
        <v>0</v>
      </c>
      <c r="J56">
        <v>4493</v>
      </c>
      <c r="K56">
        <v>0.01</v>
      </c>
      <c r="L56">
        <v>649796264608</v>
      </c>
      <c r="M56">
        <v>1.3979999999999999</v>
      </c>
      <c r="N56">
        <v>442892437430</v>
      </c>
      <c r="O56">
        <v>0.68</v>
      </c>
      <c r="P56">
        <v>22439716927</v>
      </c>
      <c r="Q56">
        <v>48.271000000000001</v>
      </c>
      <c r="R56">
        <v>7539199339</v>
      </c>
      <c r="S56">
        <v>33.6</v>
      </c>
      <c r="T56">
        <v>226028014242</v>
      </c>
      <c r="U56">
        <v>486.21600000000001</v>
      </c>
      <c r="V56">
        <v>227810715</v>
      </c>
      <c r="W56">
        <v>0.1</v>
      </c>
      <c r="X56">
        <v>1811533033</v>
      </c>
      <c r="Y56">
        <v>3.8969999999999998</v>
      </c>
      <c r="Z56">
        <v>623639142</v>
      </c>
      <c r="AA56">
        <v>34.43</v>
      </c>
      <c r="AB56">
        <v>464.93535712699997</v>
      </c>
    </row>
    <row r="57" spans="1:28" x14ac:dyDescent="0.25">
      <c r="A57" t="s">
        <v>30</v>
      </c>
      <c r="B57" t="s">
        <v>63</v>
      </c>
      <c r="C57">
        <v>6</v>
      </c>
      <c r="D57">
        <v>466344.13834599999</v>
      </c>
      <c r="E57">
        <v>1</v>
      </c>
      <c r="F57">
        <v>1246</v>
      </c>
      <c r="G57">
        <v>3.0000000000000001E-3</v>
      </c>
      <c r="H57">
        <v>0</v>
      </c>
      <c r="I57">
        <v>0</v>
      </c>
      <c r="J57">
        <v>4496</v>
      </c>
      <c r="K57">
        <v>0.01</v>
      </c>
      <c r="L57">
        <v>651854483331</v>
      </c>
      <c r="M57">
        <v>1.3979999999999999</v>
      </c>
      <c r="N57">
        <v>444332487599</v>
      </c>
      <c r="O57">
        <v>0.68</v>
      </c>
      <c r="P57">
        <v>22512798592</v>
      </c>
      <c r="Q57">
        <v>48.274999999999999</v>
      </c>
      <c r="R57">
        <v>7550278361</v>
      </c>
      <c r="S57">
        <v>33.54</v>
      </c>
      <c r="T57">
        <v>226391668607</v>
      </c>
      <c r="U57">
        <v>485.46100000000001</v>
      </c>
      <c r="V57">
        <v>262930086</v>
      </c>
      <c r="W57">
        <v>0.12</v>
      </c>
      <c r="X57">
        <v>1880516865</v>
      </c>
      <c r="Y57">
        <v>4.032</v>
      </c>
      <c r="Z57">
        <v>620420854</v>
      </c>
      <c r="AA57">
        <v>32.99</v>
      </c>
      <c r="AB57">
        <v>466.40243247699999</v>
      </c>
    </row>
    <row r="58" spans="1:28" x14ac:dyDescent="0.25">
      <c r="A58" t="s">
        <v>30</v>
      </c>
      <c r="B58" t="s">
        <v>63</v>
      </c>
      <c r="C58">
        <v>7</v>
      </c>
      <c r="D58">
        <v>465525.13865199999</v>
      </c>
      <c r="E58">
        <v>1</v>
      </c>
      <c r="F58">
        <v>1256</v>
      </c>
      <c r="G58">
        <v>3.0000000000000001E-3</v>
      </c>
      <c r="H58">
        <v>0</v>
      </c>
      <c r="I58">
        <v>0</v>
      </c>
      <c r="J58">
        <v>4495</v>
      </c>
      <c r="K58">
        <v>0.01</v>
      </c>
      <c r="L58">
        <v>650653262836</v>
      </c>
      <c r="M58">
        <v>1.3979999999999999</v>
      </c>
      <c r="N58">
        <v>442895452639</v>
      </c>
      <c r="O58">
        <v>0.68</v>
      </c>
      <c r="P58">
        <v>22450711784</v>
      </c>
      <c r="Q58">
        <v>48.226999999999997</v>
      </c>
      <c r="R58">
        <v>7536645394</v>
      </c>
      <c r="S58">
        <v>33.57</v>
      </c>
      <c r="T58">
        <v>226046968153</v>
      </c>
      <c r="U58">
        <v>485.57400000000001</v>
      </c>
      <c r="V58">
        <v>265630906</v>
      </c>
      <c r="W58">
        <v>0.12</v>
      </c>
      <c r="X58">
        <v>1901614673</v>
      </c>
      <c r="Y58">
        <v>4.085</v>
      </c>
      <c r="Z58">
        <v>622213568</v>
      </c>
      <c r="AA58">
        <v>32.72</v>
      </c>
      <c r="AB58">
        <v>465.58497400800002</v>
      </c>
    </row>
    <row r="59" spans="1:28" x14ac:dyDescent="0.25">
      <c r="A59" t="s">
        <v>30</v>
      </c>
      <c r="B59" t="s">
        <v>63</v>
      </c>
      <c r="C59">
        <v>8</v>
      </c>
      <c r="D59">
        <v>465251.89557599998</v>
      </c>
      <c r="E59">
        <v>1</v>
      </c>
      <c r="F59">
        <v>1295</v>
      </c>
      <c r="G59">
        <v>3.0000000000000001E-3</v>
      </c>
      <c r="H59">
        <v>0</v>
      </c>
      <c r="I59">
        <v>0</v>
      </c>
      <c r="J59">
        <v>4494</v>
      </c>
      <c r="K59">
        <v>0.01</v>
      </c>
      <c r="L59">
        <v>650268747123</v>
      </c>
      <c r="M59">
        <v>1.3979999999999999</v>
      </c>
      <c r="N59">
        <v>443013473305</v>
      </c>
      <c r="O59">
        <v>0.68</v>
      </c>
      <c r="P59">
        <v>22445752420</v>
      </c>
      <c r="Q59">
        <v>48.244</v>
      </c>
      <c r="R59">
        <v>7539784433</v>
      </c>
      <c r="S59">
        <v>33.590000000000003</v>
      </c>
      <c r="T59">
        <v>226006187324</v>
      </c>
      <c r="U59">
        <v>485.77199999999999</v>
      </c>
      <c r="V59">
        <v>220355050</v>
      </c>
      <c r="W59">
        <v>0.1</v>
      </c>
      <c r="X59">
        <v>1813806727</v>
      </c>
      <c r="Y59">
        <v>3.899</v>
      </c>
      <c r="Z59">
        <v>622668515</v>
      </c>
      <c r="AA59">
        <v>34.33</v>
      </c>
      <c r="AB59">
        <v>465.31485662300003</v>
      </c>
    </row>
    <row r="60" spans="1:28" x14ac:dyDescent="0.25">
      <c r="A60" t="s">
        <v>30</v>
      </c>
      <c r="B60" t="s">
        <v>63</v>
      </c>
      <c r="C60">
        <v>9</v>
      </c>
      <c r="D60">
        <v>468307.5282</v>
      </c>
      <c r="E60">
        <v>1</v>
      </c>
      <c r="F60">
        <v>1261</v>
      </c>
      <c r="G60">
        <v>3.0000000000000001E-3</v>
      </c>
      <c r="H60">
        <v>0</v>
      </c>
      <c r="I60">
        <v>0</v>
      </c>
      <c r="J60">
        <v>4494</v>
      </c>
      <c r="K60">
        <v>0.01</v>
      </c>
      <c r="L60">
        <v>654575438366</v>
      </c>
      <c r="M60">
        <v>1.3979999999999999</v>
      </c>
      <c r="N60">
        <v>447139534375</v>
      </c>
      <c r="O60">
        <v>0.68</v>
      </c>
      <c r="P60">
        <v>22645735332</v>
      </c>
      <c r="Q60">
        <v>48.356999999999999</v>
      </c>
      <c r="R60">
        <v>7534425831</v>
      </c>
      <c r="S60">
        <v>33.270000000000003</v>
      </c>
      <c r="T60">
        <v>227032655105</v>
      </c>
      <c r="U60">
        <v>484.79399999999998</v>
      </c>
      <c r="V60">
        <v>242482476</v>
      </c>
      <c r="W60">
        <v>0.11</v>
      </c>
      <c r="X60">
        <v>1844619921</v>
      </c>
      <c r="Y60">
        <v>3.9390000000000001</v>
      </c>
      <c r="Z60">
        <v>618979900</v>
      </c>
      <c r="AA60">
        <v>33.56</v>
      </c>
      <c r="AB60">
        <v>468.36731342399997</v>
      </c>
    </row>
    <row r="61" spans="1:28" x14ac:dyDescent="0.25">
      <c r="A61" t="s">
        <v>30</v>
      </c>
      <c r="B61" t="s">
        <v>63</v>
      </c>
      <c r="C61">
        <v>10</v>
      </c>
      <c r="D61">
        <v>469584.65111099998</v>
      </c>
      <c r="E61">
        <v>1</v>
      </c>
      <c r="F61">
        <v>1256</v>
      </c>
      <c r="G61">
        <v>3.0000000000000001E-3</v>
      </c>
      <c r="H61">
        <v>0</v>
      </c>
      <c r="I61">
        <v>0</v>
      </c>
      <c r="J61">
        <v>4494</v>
      </c>
      <c r="K61">
        <v>0.01</v>
      </c>
      <c r="L61">
        <v>656378170210</v>
      </c>
      <c r="M61">
        <v>1.3979999999999999</v>
      </c>
      <c r="N61">
        <v>448524056050</v>
      </c>
      <c r="O61">
        <v>0.68</v>
      </c>
      <c r="P61">
        <v>22714849464</v>
      </c>
      <c r="Q61">
        <v>48.372</v>
      </c>
      <c r="R61">
        <v>7545677641</v>
      </c>
      <c r="S61">
        <v>33.22</v>
      </c>
      <c r="T61">
        <v>227327862029</v>
      </c>
      <c r="U61">
        <v>484.10399999999998</v>
      </c>
      <c r="V61">
        <v>278814890</v>
      </c>
      <c r="W61">
        <v>0.12</v>
      </c>
      <c r="X61">
        <v>1908204205</v>
      </c>
      <c r="Y61">
        <v>4.0640000000000001</v>
      </c>
      <c r="Z61">
        <v>627016269</v>
      </c>
      <c r="AA61">
        <v>32.86</v>
      </c>
      <c r="AB61">
        <v>469.64510714099998</v>
      </c>
    </row>
    <row r="62" spans="1:28" x14ac:dyDescent="0.25">
      <c r="A62" t="s">
        <v>30</v>
      </c>
      <c r="B62" t="s">
        <v>65</v>
      </c>
      <c r="C62">
        <v>1</v>
      </c>
      <c r="D62">
        <v>467665.15636399999</v>
      </c>
      <c r="E62">
        <v>1</v>
      </c>
      <c r="F62">
        <v>1534</v>
      </c>
      <c r="G62">
        <v>3.0000000000000001E-3</v>
      </c>
      <c r="H62">
        <v>0</v>
      </c>
      <c r="I62">
        <v>0</v>
      </c>
      <c r="J62">
        <v>3297</v>
      </c>
      <c r="K62">
        <v>7.0000000000000001E-3</v>
      </c>
      <c r="L62">
        <v>653629068969</v>
      </c>
      <c r="M62">
        <v>1.3979999999999999</v>
      </c>
      <c r="N62">
        <v>445032902894</v>
      </c>
      <c r="O62">
        <v>0.68</v>
      </c>
      <c r="P62">
        <v>22543087880</v>
      </c>
      <c r="Q62">
        <v>48.203000000000003</v>
      </c>
      <c r="R62">
        <v>7605598981</v>
      </c>
      <c r="S62">
        <v>33.74</v>
      </c>
      <c r="T62">
        <v>226455142449</v>
      </c>
      <c r="U62">
        <v>484.22500000000002</v>
      </c>
      <c r="V62">
        <v>295176673</v>
      </c>
      <c r="W62">
        <v>0.13</v>
      </c>
      <c r="X62">
        <v>1963501111</v>
      </c>
      <c r="Y62">
        <v>4.1989999999999998</v>
      </c>
      <c r="Z62">
        <v>613178654</v>
      </c>
      <c r="AA62">
        <v>31.23</v>
      </c>
      <c r="AB62">
        <v>467.83179304200002</v>
      </c>
    </row>
    <row r="63" spans="1:28" x14ac:dyDescent="0.25">
      <c r="A63" t="s">
        <v>30</v>
      </c>
      <c r="B63" t="s">
        <v>65</v>
      </c>
      <c r="C63">
        <v>2</v>
      </c>
      <c r="D63">
        <v>468742.68283300003</v>
      </c>
      <c r="E63">
        <v>1</v>
      </c>
      <c r="F63">
        <v>1275</v>
      </c>
      <c r="G63">
        <v>3.0000000000000001E-3</v>
      </c>
      <c r="H63">
        <v>0</v>
      </c>
      <c r="I63">
        <v>0</v>
      </c>
      <c r="J63">
        <v>3299</v>
      </c>
      <c r="K63">
        <v>7.0000000000000001E-3</v>
      </c>
      <c r="L63">
        <v>655202462709</v>
      </c>
      <c r="M63">
        <v>1.3979999999999999</v>
      </c>
      <c r="N63">
        <v>446980288307</v>
      </c>
      <c r="O63">
        <v>0.68</v>
      </c>
      <c r="P63">
        <v>22624165623</v>
      </c>
      <c r="Q63">
        <v>48.265999999999998</v>
      </c>
      <c r="R63">
        <v>7536148882</v>
      </c>
      <c r="S63">
        <v>33.31</v>
      </c>
      <c r="T63">
        <v>226924979651</v>
      </c>
      <c r="U63">
        <v>484.11399999999998</v>
      </c>
      <c r="V63">
        <v>256814920</v>
      </c>
      <c r="W63">
        <v>0.11</v>
      </c>
      <c r="X63">
        <v>1863351714</v>
      </c>
      <c r="Y63">
        <v>3.9750000000000001</v>
      </c>
      <c r="Z63">
        <v>614685280</v>
      </c>
      <c r="AA63">
        <v>32.99</v>
      </c>
      <c r="AB63">
        <v>468.80683924099998</v>
      </c>
    </row>
    <row r="64" spans="1:28" x14ac:dyDescent="0.25">
      <c r="A64" t="s">
        <v>30</v>
      </c>
      <c r="B64" t="s">
        <v>65</v>
      </c>
      <c r="C64">
        <v>3</v>
      </c>
      <c r="D64">
        <v>463822.06099799997</v>
      </c>
      <c r="E64">
        <v>1</v>
      </c>
      <c r="F64">
        <v>1205</v>
      </c>
      <c r="G64">
        <v>3.0000000000000001E-3</v>
      </c>
      <c r="H64">
        <v>0</v>
      </c>
      <c r="I64">
        <v>0</v>
      </c>
      <c r="J64">
        <v>3300</v>
      </c>
      <c r="K64">
        <v>7.0000000000000001E-3</v>
      </c>
      <c r="L64">
        <v>648338941596</v>
      </c>
      <c r="M64">
        <v>1.3979999999999999</v>
      </c>
      <c r="N64">
        <v>441463433568</v>
      </c>
      <c r="O64">
        <v>0.68</v>
      </c>
      <c r="P64">
        <v>22374896767</v>
      </c>
      <c r="Q64">
        <v>48.24</v>
      </c>
      <c r="R64">
        <v>7529831693</v>
      </c>
      <c r="S64">
        <v>33.65</v>
      </c>
      <c r="T64">
        <v>225623994609</v>
      </c>
      <c r="U64">
        <v>486.44499999999999</v>
      </c>
      <c r="V64">
        <v>230198722</v>
      </c>
      <c r="W64">
        <v>0.1</v>
      </c>
      <c r="X64">
        <v>1825281142</v>
      </c>
      <c r="Y64">
        <v>3.9350000000000001</v>
      </c>
      <c r="Z64">
        <v>613572674</v>
      </c>
      <c r="AA64">
        <v>33.619999999999997</v>
      </c>
      <c r="AB64">
        <v>463.87411558600002</v>
      </c>
    </row>
    <row r="65" spans="1:28" x14ac:dyDescent="0.25">
      <c r="A65" t="s">
        <v>30</v>
      </c>
      <c r="B65" t="s">
        <v>65</v>
      </c>
      <c r="C65">
        <v>4</v>
      </c>
      <c r="D65">
        <v>463991.419895</v>
      </c>
      <c r="E65">
        <v>1</v>
      </c>
      <c r="F65">
        <v>1239</v>
      </c>
      <c r="G65">
        <v>3.0000000000000001E-3</v>
      </c>
      <c r="H65">
        <v>0</v>
      </c>
      <c r="I65">
        <v>0</v>
      </c>
      <c r="J65">
        <v>3298</v>
      </c>
      <c r="K65">
        <v>7.0000000000000001E-3</v>
      </c>
      <c r="L65">
        <v>648561613590</v>
      </c>
      <c r="M65">
        <v>1.3979999999999999</v>
      </c>
      <c r="N65">
        <v>441412667844</v>
      </c>
      <c r="O65">
        <v>0.68</v>
      </c>
      <c r="P65">
        <v>22364431098</v>
      </c>
      <c r="Q65">
        <v>48.2</v>
      </c>
      <c r="R65">
        <v>7532807746</v>
      </c>
      <c r="S65">
        <v>33.68</v>
      </c>
      <c r="T65">
        <v>225575127733</v>
      </c>
      <c r="U65">
        <v>486.16199999999998</v>
      </c>
      <c r="V65">
        <v>252236729</v>
      </c>
      <c r="W65">
        <v>0.11</v>
      </c>
      <c r="X65">
        <v>1869442150</v>
      </c>
      <c r="Y65">
        <v>4.0289999999999999</v>
      </c>
      <c r="Z65">
        <v>615137555</v>
      </c>
      <c r="AA65">
        <v>32.9</v>
      </c>
      <c r="AB65">
        <v>464.04714821499999</v>
      </c>
    </row>
    <row r="66" spans="1:28" x14ac:dyDescent="0.25">
      <c r="A66" t="s">
        <v>30</v>
      </c>
      <c r="B66" t="s">
        <v>65</v>
      </c>
      <c r="C66">
        <v>5</v>
      </c>
      <c r="D66">
        <v>463330.06080699997</v>
      </c>
      <c r="E66">
        <v>1</v>
      </c>
      <c r="F66">
        <v>1428</v>
      </c>
      <c r="G66">
        <v>3.0000000000000001E-3</v>
      </c>
      <c r="H66">
        <v>0</v>
      </c>
      <c r="I66">
        <v>0</v>
      </c>
      <c r="J66">
        <v>3297</v>
      </c>
      <c r="K66">
        <v>7.0000000000000001E-3</v>
      </c>
      <c r="L66">
        <v>647646733442</v>
      </c>
      <c r="M66">
        <v>1.3979999999999999</v>
      </c>
      <c r="N66">
        <v>441373643211</v>
      </c>
      <c r="O66">
        <v>0.68</v>
      </c>
      <c r="P66">
        <v>22371272970</v>
      </c>
      <c r="Q66">
        <v>48.283999999999999</v>
      </c>
      <c r="R66">
        <v>7535601012</v>
      </c>
      <c r="S66">
        <v>33.68</v>
      </c>
      <c r="T66">
        <v>225588406692</v>
      </c>
      <c r="U66">
        <v>486.88499999999999</v>
      </c>
      <c r="V66">
        <v>221033491</v>
      </c>
      <c r="W66">
        <v>0.1</v>
      </c>
      <c r="X66">
        <v>1813334205</v>
      </c>
      <c r="Y66">
        <v>3.9140000000000001</v>
      </c>
      <c r="Z66">
        <v>617537499</v>
      </c>
      <c r="AA66">
        <v>34.06</v>
      </c>
      <c r="AB66">
        <v>463.46610294200002</v>
      </c>
    </row>
    <row r="67" spans="1:28" x14ac:dyDescent="0.25">
      <c r="A67" t="s">
        <v>30</v>
      </c>
      <c r="B67" t="s">
        <v>65</v>
      </c>
      <c r="C67">
        <v>6</v>
      </c>
      <c r="D67">
        <v>464296.46527400002</v>
      </c>
      <c r="E67">
        <v>1</v>
      </c>
      <c r="F67">
        <v>1372</v>
      </c>
      <c r="G67">
        <v>3.0000000000000001E-3</v>
      </c>
      <c r="H67">
        <v>0</v>
      </c>
      <c r="I67">
        <v>0</v>
      </c>
      <c r="J67">
        <v>3298</v>
      </c>
      <c r="K67">
        <v>7.0000000000000001E-3</v>
      </c>
      <c r="L67">
        <v>649011779071</v>
      </c>
      <c r="M67">
        <v>1.3979999999999999</v>
      </c>
      <c r="N67">
        <v>442724958811</v>
      </c>
      <c r="O67">
        <v>0.68</v>
      </c>
      <c r="P67">
        <v>22419880511</v>
      </c>
      <c r="Q67">
        <v>48.287999999999997</v>
      </c>
      <c r="R67">
        <v>7533806773</v>
      </c>
      <c r="S67">
        <v>33.6</v>
      </c>
      <c r="T67">
        <v>225897506853</v>
      </c>
      <c r="U67">
        <v>486.53699999999998</v>
      </c>
      <c r="V67">
        <v>212462579</v>
      </c>
      <c r="W67">
        <v>0.09</v>
      </c>
      <c r="X67">
        <v>1782307901</v>
      </c>
      <c r="Y67">
        <v>3.839</v>
      </c>
      <c r="Z67">
        <v>618841680</v>
      </c>
      <c r="AA67">
        <v>34.72</v>
      </c>
      <c r="AB67">
        <v>464.39392519</v>
      </c>
    </row>
    <row r="68" spans="1:28" x14ac:dyDescent="0.25">
      <c r="A68" t="s">
        <v>30</v>
      </c>
      <c r="B68" t="s">
        <v>65</v>
      </c>
      <c r="C68">
        <v>7</v>
      </c>
      <c r="D68">
        <v>465730.93309399998</v>
      </c>
      <c r="E68">
        <v>1</v>
      </c>
      <c r="F68">
        <v>1361</v>
      </c>
      <c r="G68">
        <v>3.0000000000000001E-3</v>
      </c>
      <c r="H68">
        <v>0</v>
      </c>
      <c r="I68">
        <v>0</v>
      </c>
      <c r="J68">
        <v>3297</v>
      </c>
      <c r="K68">
        <v>7.0000000000000001E-3</v>
      </c>
      <c r="L68">
        <v>651000002195</v>
      </c>
      <c r="M68">
        <v>1.3979999999999999</v>
      </c>
      <c r="N68">
        <v>443915613987</v>
      </c>
      <c r="O68">
        <v>0.68</v>
      </c>
      <c r="P68">
        <v>22492088548</v>
      </c>
      <c r="Q68">
        <v>48.293999999999997</v>
      </c>
      <c r="R68">
        <v>7587613310</v>
      </c>
      <c r="S68">
        <v>33.729999999999997</v>
      </c>
      <c r="T68">
        <v>226208849050</v>
      </c>
      <c r="U68">
        <v>485.70699999999999</v>
      </c>
      <c r="V68">
        <v>199970849</v>
      </c>
      <c r="W68">
        <v>0.09</v>
      </c>
      <c r="X68">
        <v>1768059969</v>
      </c>
      <c r="Y68">
        <v>3.7959999999999998</v>
      </c>
      <c r="Z68">
        <v>616120856</v>
      </c>
      <c r="AA68">
        <v>34.85</v>
      </c>
      <c r="AB68">
        <v>465.82743092499999</v>
      </c>
    </row>
    <row r="69" spans="1:28" x14ac:dyDescent="0.25">
      <c r="A69" t="s">
        <v>30</v>
      </c>
      <c r="B69" t="s">
        <v>65</v>
      </c>
      <c r="C69">
        <v>8</v>
      </c>
      <c r="D69">
        <v>465063.10381200002</v>
      </c>
      <c r="E69">
        <v>1</v>
      </c>
      <c r="F69">
        <v>1299</v>
      </c>
      <c r="G69">
        <v>3.0000000000000001E-3</v>
      </c>
      <c r="H69">
        <v>0</v>
      </c>
      <c r="I69">
        <v>0</v>
      </c>
      <c r="J69">
        <v>3298</v>
      </c>
      <c r="K69">
        <v>7.0000000000000001E-3</v>
      </c>
      <c r="L69">
        <v>650073359595</v>
      </c>
      <c r="M69">
        <v>1.3979999999999999</v>
      </c>
      <c r="N69">
        <v>441369590102</v>
      </c>
      <c r="O69">
        <v>0.68</v>
      </c>
      <c r="P69">
        <v>22370283552</v>
      </c>
      <c r="Q69">
        <v>48.101999999999997</v>
      </c>
      <c r="R69">
        <v>7530587841</v>
      </c>
      <c r="S69">
        <v>33.659999999999997</v>
      </c>
      <c r="T69">
        <v>225507813329</v>
      </c>
      <c r="U69">
        <v>484.89699999999999</v>
      </c>
      <c r="V69">
        <v>342597374</v>
      </c>
      <c r="W69">
        <v>0.15</v>
      </c>
      <c r="X69">
        <v>2054928579</v>
      </c>
      <c r="Y69">
        <v>4.4189999999999996</v>
      </c>
      <c r="Z69">
        <v>617236397</v>
      </c>
      <c r="AA69">
        <v>30.04</v>
      </c>
      <c r="AB69">
        <v>465.13439373799997</v>
      </c>
    </row>
    <row r="70" spans="1:28" x14ac:dyDescent="0.25">
      <c r="A70" t="s">
        <v>30</v>
      </c>
      <c r="B70" t="s">
        <v>65</v>
      </c>
      <c r="C70">
        <v>9</v>
      </c>
      <c r="D70">
        <v>465192.87803299999</v>
      </c>
      <c r="E70">
        <v>1</v>
      </c>
      <c r="F70">
        <v>1453</v>
      </c>
      <c r="G70">
        <v>3.0000000000000001E-3</v>
      </c>
      <c r="H70">
        <v>0</v>
      </c>
      <c r="I70">
        <v>0</v>
      </c>
      <c r="J70">
        <v>3299</v>
      </c>
      <c r="K70">
        <v>7.0000000000000001E-3</v>
      </c>
      <c r="L70">
        <v>650234074476</v>
      </c>
      <c r="M70">
        <v>1.3979999999999999</v>
      </c>
      <c r="N70">
        <v>441578579503</v>
      </c>
      <c r="O70">
        <v>0.68</v>
      </c>
      <c r="P70">
        <v>22376974557</v>
      </c>
      <c r="Q70">
        <v>48.103000000000002</v>
      </c>
      <c r="R70">
        <v>7536262689</v>
      </c>
      <c r="S70">
        <v>33.68</v>
      </c>
      <c r="T70">
        <v>225637979160</v>
      </c>
      <c r="U70">
        <v>485.04199999999997</v>
      </c>
      <c r="V70">
        <v>321757611</v>
      </c>
      <c r="W70">
        <v>0.14000000000000001</v>
      </c>
      <c r="X70">
        <v>2012191506</v>
      </c>
      <c r="Y70">
        <v>4.3250000000000002</v>
      </c>
      <c r="Z70">
        <v>615851872</v>
      </c>
      <c r="AA70">
        <v>30.61</v>
      </c>
      <c r="AB70">
        <v>465.32499594799998</v>
      </c>
    </row>
    <row r="71" spans="1:28" x14ac:dyDescent="0.25">
      <c r="A71" t="s">
        <v>30</v>
      </c>
      <c r="B71" t="s">
        <v>65</v>
      </c>
      <c r="C71">
        <v>10</v>
      </c>
      <c r="D71">
        <v>465281.98874</v>
      </c>
      <c r="E71">
        <v>1</v>
      </c>
      <c r="F71">
        <v>1448</v>
      </c>
      <c r="G71">
        <v>3.0000000000000001E-3</v>
      </c>
      <c r="H71">
        <v>0</v>
      </c>
      <c r="I71">
        <v>0</v>
      </c>
      <c r="J71">
        <v>3298</v>
      </c>
      <c r="K71">
        <v>7.0000000000000001E-3</v>
      </c>
      <c r="L71">
        <v>650367672193</v>
      </c>
      <c r="M71">
        <v>1.3979999999999999</v>
      </c>
      <c r="N71">
        <v>441525091300</v>
      </c>
      <c r="O71">
        <v>0.68</v>
      </c>
      <c r="P71">
        <v>22370751644</v>
      </c>
      <c r="Q71">
        <v>48.08</v>
      </c>
      <c r="R71">
        <v>7538637428</v>
      </c>
      <c r="S71">
        <v>33.700000000000003</v>
      </c>
      <c r="T71">
        <v>225580693881</v>
      </c>
      <c r="U71">
        <v>484.82600000000002</v>
      </c>
      <c r="V71">
        <v>333859391</v>
      </c>
      <c r="W71">
        <v>0.15</v>
      </c>
      <c r="X71">
        <v>2036053139</v>
      </c>
      <c r="Y71">
        <v>4.3760000000000003</v>
      </c>
      <c r="Z71">
        <v>615004784</v>
      </c>
      <c r="AA71">
        <v>30.21</v>
      </c>
      <c r="AB71">
        <v>465.41195225199999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1016-114A-4E5A-A915-5F527F7B69E9}">
  <dimension ref="A1:Y81"/>
  <sheetViews>
    <sheetView zoomScale="80" zoomScaleNormal="80" workbookViewId="0">
      <selection sqref="A1:Y72"/>
    </sheetView>
  </sheetViews>
  <sheetFormatPr baseColWidth="10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1.28515625" bestFit="1" customWidth="1"/>
    <col min="5" max="5" width="14.140625" bestFit="1" customWidth="1"/>
    <col min="6" max="6" width="5.140625" bestFit="1" customWidth="1"/>
    <col min="7" max="7" width="12.5703125" bestFit="1" customWidth="1"/>
    <col min="8" max="8" width="7.28515625" bestFit="1" customWidth="1"/>
    <col min="9" max="11" width="7.7109375" bestFit="1" customWidth="1"/>
    <col min="12" max="12" width="14.85546875" bestFit="1" customWidth="1"/>
    <col min="13" max="13" width="14.42578125" bestFit="1" customWidth="1"/>
    <col min="14" max="15" width="20.140625" bestFit="1" customWidth="1"/>
    <col min="16" max="16" width="20.85546875" bestFit="1" customWidth="1"/>
    <col min="17" max="17" width="21.28515625" bestFit="1" customWidth="1"/>
    <col min="18" max="18" width="7.7109375" bestFit="1" customWidth="1"/>
    <col min="19" max="19" width="10.5703125" bestFit="1" customWidth="1"/>
    <col min="20" max="20" width="12.28515625" bestFit="1" customWidth="1"/>
    <col min="21" max="21" width="14" bestFit="1" customWidth="1"/>
    <col min="22" max="22" width="18" bestFit="1" customWidth="1"/>
    <col min="23" max="23" width="8.42578125" bestFit="1" customWidth="1"/>
    <col min="24" max="24" width="11.28515625" bestFit="1" customWidth="1"/>
    <col min="25" max="25" width="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5</v>
      </c>
      <c r="Q1" t="s">
        <v>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5">
      <c r="A2" t="s">
        <v>33</v>
      </c>
      <c r="B2" t="s">
        <v>63</v>
      </c>
      <c r="C2">
        <v>1</v>
      </c>
      <c r="D2">
        <v>41.53</v>
      </c>
      <c r="E2">
        <v>0.03</v>
      </c>
      <c r="F2">
        <v>99</v>
      </c>
      <c r="G2" s="2">
        <v>4.8136574074074076E-4</v>
      </c>
      <c r="H2">
        <v>0</v>
      </c>
      <c r="I2">
        <v>0</v>
      </c>
      <c r="J2">
        <v>0</v>
      </c>
      <c r="K2">
        <v>0</v>
      </c>
      <c r="L2">
        <v>8732</v>
      </c>
      <c r="M2">
        <v>0</v>
      </c>
      <c r="N2">
        <v>0</v>
      </c>
      <c r="O2">
        <v>2119</v>
      </c>
      <c r="P2">
        <v>2</v>
      </c>
      <c r="Q2">
        <v>135</v>
      </c>
      <c r="R2">
        <v>0</v>
      </c>
      <c r="S2">
        <v>0</v>
      </c>
      <c r="T2">
        <v>96</v>
      </c>
      <c r="U2">
        <v>0</v>
      </c>
      <c r="V2">
        <v>0</v>
      </c>
      <c r="W2">
        <v>0</v>
      </c>
      <c r="X2">
        <v>4096</v>
      </c>
      <c r="Y2">
        <v>0</v>
      </c>
    </row>
    <row r="3" spans="1:25" x14ac:dyDescent="0.25">
      <c r="A3" t="s">
        <v>33</v>
      </c>
      <c r="B3" t="s">
        <v>63</v>
      </c>
      <c r="C3">
        <v>2</v>
      </c>
      <c r="D3">
        <v>41.44</v>
      </c>
      <c r="E3">
        <v>0.02</v>
      </c>
      <c r="F3">
        <v>99</v>
      </c>
      <c r="G3" s="2">
        <v>4.8009259259259251E-4</v>
      </c>
      <c r="H3">
        <v>0</v>
      </c>
      <c r="I3">
        <v>0</v>
      </c>
      <c r="J3">
        <v>0</v>
      </c>
      <c r="K3">
        <v>0</v>
      </c>
      <c r="L3">
        <v>8736</v>
      </c>
      <c r="M3">
        <v>0</v>
      </c>
      <c r="N3">
        <v>0</v>
      </c>
      <c r="O3">
        <v>2118</v>
      </c>
      <c r="P3">
        <v>1</v>
      </c>
      <c r="Q3">
        <v>134</v>
      </c>
      <c r="R3">
        <v>0</v>
      </c>
      <c r="S3">
        <v>0</v>
      </c>
      <c r="T3">
        <v>96</v>
      </c>
      <c r="U3">
        <v>0</v>
      </c>
      <c r="V3">
        <v>0</v>
      </c>
      <c r="W3">
        <v>0</v>
      </c>
      <c r="X3">
        <v>4096</v>
      </c>
      <c r="Y3">
        <v>0</v>
      </c>
    </row>
    <row r="4" spans="1:25" x14ac:dyDescent="0.25">
      <c r="A4" t="s">
        <v>33</v>
      </c>
      <c r="B4" t="s">
        <v>63</v>
      </c>
      <c r="C4">
        <v>3</v>
      </c>
      <c r="D4">
        <v>41.44</v>
      </c>
      <c r="E4">
        <v>0.02</v>
      </c>
      <c r="F4">
        <v>99</v>
      </c>
      <c r="G4" s="2">
        <v>4.8009259259259251E-4</v>
      </c>
      <c r="H4">
        <v>0</v>
      </c>
      <c r="I4">
        <v>0</v>
      </c>
      <c r="J4">
        <v>0</v>
      </c>
      <c r="K4">
        <v>0</v>
      </c>
      <c r="L4">
        <v>8784</v>
      </c>
      <c r="M4">
        <v>0</v>
      </c>
      <c r="N4">
        <v>0</v>
      </c>
      <c r="O4">
        <v>2119</v>
      </c>
      <c r="P4">
        <v>2</v>
      </c>
      <c r="Q4">
        <v>136</v>
      </c>
      <c r="R4">
        <v>0</v>
      </c>
      <c r="S4">
        <v>0</v>
      </c>
      <c r="T4">
        <v>96</v>
      </c>
      <c r="U4">
        <v>0</v>
      </c>
      <c r="V4">
        <v>0</v>
      </c>
      <c r="W4">
        <v>0</v>
      </c>
      <c r="X4">
        <v>4096</v>
      </c>
      <c r="Y4">
        <v>0</v>
      </c>
    </row>
    <row r="5" spans="1:25" x14ac:dyDescent="0.25">
      <c r="A5" t="s">
        <v>33</v>
      </c>
      <c r="B5" t="s">
        <v>63</v>
      </c>
      <c r="C5">
        <v>4</v>
      </c>
      <c r="D5">
        <v>41.45</v>
      </c>
      <c r="E5">
        <v>0.02</v>
      </c>
      <c r="F5">
        <v>99</v>
      </c>
      <c r="G5" s="2">
        <v>4.8020833333333336E-4</v>
      </c>
      <c r="H5">
        <v>0</v>
      </c>
      <c r="I5">
        <v>0</v>
      </c>
      <c r="J5">
        <v>0</v>
      </c>
      <c r="K5">
        <v>0</v>
      </c>
      <c r="L5">
        <v>8740</v>
      </c>
      <c r="M5">
        <v>0</v>
      </c>
      <c r="N5">
        <v>0</v>
      </c>
      <c r="O5">
        <v>2121</v>
      </c>
      <c r="P5">
        <v>2</v>
      </c>
      <c r="Q5">
        <v>128</v>
      </c>
      <c r="R5">
        <v>0</v>
      </c>
      <c r="S5">
        <v>0</v>
      </c>
      <c r="T5">
        <v>96</v>
      </c>
      <c r="U5">
        <v>0</v>
      </c>
      <c r="V5">
        <v>0</v>
      </c>
      <c r="W5">
        <v>0</v>
      </c>
      <c r="X5">
        <v>4096</v>
      </c>
      <c r="Y5">
        <v>0</v>
      </c>
    </row>
    <row r="6" spans="1:25" x14ac:dyDescent="0.25">
      <c r="A6" t="s">
        <v>33</v>
      </c>
      <c r="B6" t="s">
        <v>63</v>
      </c>
      <c r="C6">
        <v>5</v>
      </c>
      <c r="D6">
        <v>41.49</v>
      </c>
      <c r="E6">
        <v>0.01</v>
      </c>
      <c r="F6">
        <v>99</v>
      </c>
      <c r="G6" s="2">
        <v>4.8055555555555563E-4</v>
      </c>
      <c r="H6">
        <v>0</v>
      </c>
      <c r="I6">
        <v>0</v>
      </c>
      <c r="J6">
        <v>0</v>
      </c>
      <c r="K6">
        <v>0</v>
      </c>
      <c r="L6">
        <v>8732</v>
      </c>
      <c r="M6">
        <v>0</v>
      </c>
      <c r="N6">
        <v>0</v>
      </c>
      <c r="O6">
        <v>2120</v>
      </c>
      <c r="P6">
        <v>2</v>
      </c>
      <c r="Q6">
        <v>136</v>
      </c>
      <c r="R6">
        <v>0</v>
      </c>
      <c r="S6">
        <v>0</v>
      </c>
      <c r="T6">
        <v>96</v>
      </c>
      <c r="U6">
        <v>0</v>
      </c>
      <c r="V6">
        <v>0</v>
      </c>
      <c r="W6">
        <v>0</v>
      </c>
      <c r="X6">
        <v>4096</v>
      </c>
      <c r="Y6">
        <v>0</v>
      </c>
    </row>
    <row r="7" spans="1:25" x14ac:dyDescent="0.25">
      <c r="A7" t="s">
        <v>33</v>
      </c>
      <c r="B7" t="s">
        <v>63</v>
      </c>
      <c r="C7">
        <v>6</v>
      </c>
      <c r="D7">
        <v>41.47</v>
      </c>
      <c r="E7">
        <v>0.02</v>
      </c>
      <c r="F7">
        <v>99</v>
      </c>
      <c r="G7" s="2">
        <v>4.8032407407407404E-4</v>
      </c>
      <c r="H7">
        <v>0</v>
      </c>
      <c r="I7">
        <v>0</v>
      </c>
      <c r="J7">
        <v>0</v>
      </c>
      <c r="K7">
        <v>0</v>
      </c>
      <c r="L7">
        <v>8740</v>
      </c>
      <c r="M7">
        <v>0</v>
      </c>
      <c r="N7">
        <v>0</v>
      </c>
      <c r="O7">
        <v>2118</v>
      </c>
      <c r="P7">
        <v>3</v>
      </c>
      <c r="Q7">
        <v>140</v>
      </c>
      <c r="R7">
        <v>0</v>
      </c>
      <c r="S7">
        <v>0</v>
      </c>
      <c r="T7">
        <v>96</v>
      </c>
      <c r="U7">
        <v>0</v>
      </c>
      <c r="V7">
        <v>0</v>
      </c>
      <c r="W7">
        <v>0</v>
      </c>
      <c r="X7">
        <v>4096</v>
      </c>
      <c r="Y7">
        <v>0</v>
      </c>
    </row>
    <row r="8" spans="1:25" x14ac:dyDescent="0.25">
      <c r="A8" t="s">
        <v>33</v>
      </c>
      <c r="B8" t="s">
        <v>63</v>
      </c>
      <c r="C8">
        <v>7</v>
      </c>
      <c r="D8">
        <v>41.45</v>
      </c>
      <c r="E8">
        <v>0.04</v>
      </c>
      <c r="F8">
        <v>99</v>
      </c>
      <c r="G8" s="2">
        <v>4.8055555555555563E-4</v>
      </c>
      <c r="H8">
        <v>0</v>
      </c>
      <c r="I8">
        <v>0</v>
      </c>
      <c r="J8">
        <v>0</v>
      </c>
      <c r="K8">
        <v>0</v>
      </c>
      <c r="L8">
        <v>8808</v>
      </c>
      <c r="M8">
        <v>0</v>
      </c>
      <c r="N8">
        <v>0</v>
      </c>
      <c r="O8">
        <v>2118</v>
      </c>
      <c r="P8">
        <v>3</v>
      </c>
      <c r="Q8">
        <v>145</v>
      </c>
      <c r="R8">
        <v>0</v>
      </c>
      <c r="S8">
        <v>0</v>
      </c>
      <c r="T8">
        <v>96</v>
      </c>
      <c r="U8">
        <v>0</v>
      </c>
      <c r="V8">
        <v>0</v>
      </c>
      <c r="W8">
        <v>0</v>
      </c>
      <c r="X8">
        <v>4096</v>
      </c>
      <c r="Y8">
        <v>0</v>
      </c>
    </row>
    <row r="9" spans="1:25" x14ac:dyDescent="0.25">
      <c r="A9" t="s">
        <v>33</v>
      </c>
      <c r="B9" t="s">
        <v>63</v>
      </c>
      <c r="C9">
        <v>8</v>
      </c>
      <c r="D9">
        <v>41.54</v>
      </c>
      <c r="E9">
        <v>0.02</v>
      </c>
      <c r="F9">
        <v>99</v>
      </c>
      <c r="G9" s="2">
        <v>4.8124999999999996E-4</v>
      </c>
      <c r="H9">
        <v>0</v>
      </c>
      <c r="I9">
        <v>0</v>
      </c>
      <c r="J9">
        <v>0</v>
      </c>
      <c r="K9">
        <v>0</v>
      </c>
      <c r="L9">
        <v>8732</v>
      </c>
      <c r="M9">
        <v>0</v>
      </c>
      <c r="N9">
        <v>0</v>
      </c>
      <c r="O9">
        <v>2120</v>
      </c>
      <c r="P9">
        <v>2</v>
      </c>
      <c r="Q9">
        <v>137</v>
      </c>
      <c r="R9">
        <v>0</v>
      </c>
      <c r="S9">
        <v>0</v>
      </c>
      <c r="T9">
        <v>96</v>
      </c>
      <c r="U9">
        <v>0</v>
      </c>
      <c r="V9">
        <v>0</v>
      </c>
      <c r="W9">
        <v>0</v>
      </c>
      <c r="X9">
        <v>4096</v>
      </c>
      <c r="Y9">
        <v>0</v>
      </c>
    </row>
    <row r="10" spans="1:25" x14ac:dyDescent="0.25">
      <c r="A10" t="s">
        <v>33</v>
      </c>
      <c r="B10" t="s">
        <v>63</v>
      </c>
      <c r="C10">
        <v>9</v>
      </c>
      <c r="D10">
        <v>41.43</v>
      </c>
      <c r="E10">
        <v>0.02</v>
      </c>
      <c r="F10">
        <v>99</v>
      </c>
      <c r="G10" s="2">
        <v>4.7997685185185182E-4</v>
      </c>
      <c r="H10">
        <v>0</v>
      </c>
      <c r="I10">
        <v>0</v>
      </c>
      <c r="J10">
        <v>0</v>
      </c>
      <c r="K10">
        <v>0</v>
      </c>
      <c r="L10">
        <v>8808</v>
      </c>
      <c r="M10">
        <v>0</v>
      </c>
      <c r="N10">
        <v>0</v>
      </c>
      <c r="O10">
        <v>2119</v>
      </c>
      <c r="P10">
        <v>1</v>
      </c>
      <c r="Q10">
        <v>145</v>
      </c>
      <c r="R10">
        <v>0</v>
      </c>
      <c r="S10">
        <v>0</v>
      </c>
      <c r="T10">
        <v>96</v>
      </c>
      <c r="U10">
        <v>0</v>
      </c>
      <c r="V10">
        <v>0</v>
      </c>
      <c r="W10">
        <v>0</v>
      </c>
      <c r="X10">
        <v>4096</v>
      </c>
      <c r="Y10">
        <v>0</v>
      </c>
    </row>
    <row r="11" spans="1:25" x14ac:dyDescent="0.25">
      <c r="A11" t="s">
        <v>33</v>
      </c>
      <c r="B11" t="s">
        <v>63</v>
      </c>
      <c r="C11">
        <v>10</v>
      </c>
      <c r="D11">
        <v>41.58</v>
      </c>
      <c r="E11">
        <v>0.01</v>
      </c>
      <c r="F11">
        <v>99</v>
      </c>
      <c r="G11" s="2">
        <v>4.8159722222222224E-4</v>
      </c>
      <c r="H11">
        <v>0</v>
      </c>
      <c r="I11">
        <v>0</v>
      </c>
      <c r="J11">
        <v>0</v>
      </c>
      <c r="K11">
        <v>0</v>
      </c>
      <c r="L11">
        <v>8788</v>
      </c>
      <c r="M11">
        <v>0</v>
      </c>
      <c r="N11">
        <v>0</v>
      </c>
      <c r="O11">
        <v>2120</v>
      </c>
      <c r="P11">
        <v>2</v>
      </c>
      <c r="Q11">
        <v>128</v>
      </c>
      <c r="R11">
        <v>0</v>
      </c>
      <c r="S11">
        <v>0</v>
      </c>
      <c r="T11">
        <v>96</v>
      </c>
      <c r="U11">
        <v>0</v>
      </c>
      <c r="V11">
        <v>0</v>
      </c>
      <c r="W11">
        <v>0</v>
      </c>
      <c r="X11">
        <v>4096</v>
      </c>
      <c r="Y11">
        <v>0</v>
      </c>
    </row>
    <row r="12" spans="1:25" x14ac:dyDescent="0.25">
      <c r="A12" t="s">
        <v>33</v>
      </c>
      <c r="B12" t="s">
        <v>64</v>
      </c>
      <c r="C12">
        <v>1</v>
      </c>
      <c r="D12">
        <v>16.14</v>
      </c>
      <c r="E12">
        <v>0.01</v>
      </c>
      <c r="F12">
        <v>99</v>
      </c>
      <c r="G12" s="2">
        <v>1.872685185185185E-4</v>
      </c>
      <c r="H12">
        <v>0</v>
      </c>
      <c r="I12">
        <v>0</v>
      </c>
      <c r="J12">
        <v>0</v>
      </c>
      <c r="K12">
        <v>0</v>
      </c>
      <c r="L12">
        <v>4056</v>
      </c>
      <c r="M12">
        <v>0</v>
      </c>
      <c r="N12">
        <v>0</v>
      </c>
      <c r="O12">
        <v>906</v>
      </c>
      <c r="P12">
        <v>3</v>
      </c>
      <c r="Q12">
        <v>64</v>
      </c>
      <c r="R12">
        <v>0</v>
      </c>
      <c r="S12">
        <v>0</v>
      </c>
      <c r="T12">
        <v>96</v>
      </c>
      <c r="U12">
        <v>0</v>
      </c>
      <c r="V12">
        <v>0</v>
      </c>
      <c r="W12">
        <v>0</v>
      </c>
      <c r="X12">
        <v>4096</v>
      </c>
      <c r="Y12">
        <v>0</v>
      </c>
    </row>
    <row r="13" spans="1:25" x14ac:dyDescent="0.25">
      <c r="A13" t="s">
        <v>33</v>
      </c>
      <c r="B13" t="s">
        <v>64</v>
      </c>
      <c r="C13">
        <v>2</v>
      </c>
      <c r="D13">
        <v>16.149999999999999</v>
      </c>
      <c r="E13">
        <v>0</v>
      </c>
      <c r="F13">
        <v>99</v>
      </c>
      <c r="G13" s="2">
        <v>1.8703703703703702E-4</v>
      </c>
      <c r="H13">
        <v>0</v>
      </c>
      <c r="I13">
        <v>0</v>
      </c>
      <c r="J13">
        <v>0</v>
      </c>
      <c r="K13">
        <v>0</v>
      </c>
      <c r="L13">
        <v>4032</v>
      </c>
      <c r="M13">
        <v>0</v>
      </c>
      <c r="N13">
        <v>0</v>
      </c>
      <c r="O13">
        <v>905</v>
      </c>
      <c r="P13">
        <v>1</v>
      </c>
      <c r="Q13">
        <v>64</v>
      </c>
      <c r="R13">
        <v>0</v>
      </c>
      <c r="S13">
        <v>0</v>
      </c>
      <c r="T13">
        <v>96</v>
      </c>
      <c r="U13">
        <v>0</v>
      </c>
      <c r="V13">
        <v>0</v>
      </c>
      <c r="W13">
        <v>0</v>
      </c>
      <c r="X13">
        <v>4096</v>
      </c>
      <c r="Y13">
        <v>0</v>
      </c>
    </row>
    <row r="14" spans="1:25" x14ac:dyDescent="0.25">
      <c r="A14" t="s">
        <v>33</v>
      </c>
      <c r="B14" t="s">
        <v>64</v>
      </c>
      <c r="C14">
        <v>3</v>
      </c>
      <c r="D14">
        <v>16.14</v>
      </c>
      <c r="E14">
        <v>0</v>
      </c>
      <c r="F14">
        <v>99</v>
      </c>
      <c r="G14" s="2">
        <v>1.8692129629629628E-4</v>
      </c>
      <c r="H14">
        <v>0</v>
      </c>
      <c r="I14">
        <v>0</v>
      </c>
      <c r="J14">
        <v>0</v>
      </c>
      <c r="K14">
        <v>0</v>
      </c>
      <c r="L14">
        <v>4056</v>
      </c>
      <c r="M14">
        <v>0</v>
      </c>
      <c r="N14">
        <v>0</v>
      </c>
      <c r="O14">
        <v>907</v>
      </c>
      <c r="P14">
        <v>2</v>
      </c>
      <c r="Q14">
        <v>60</v>
      </c>
      <c r="R14">
        <v>0</v>
      </c>
      <c r="S14">
        <v>0</v>
      </c>
      <c r="T14">
        <v>96</v>
      </c>
      <c r="U14">
        <v>0</v>
      </c>
      <c r="V14">
        <v>0</v>
      </c>
      <c r="W14">
        <v>0</v>
      </c>
      <c r="X14">
        <v>4096</v>
      </c>
      <c r="Y14">
        <v>0</v>
      </c>
    </row>
    <row r="15" spans="1:25" x14ac:dyDescent="0.25">
      <c r="A15" t="s">
        <v>33</v>
      </c>
      <c r="B15" t="s">
        <v>64</v>
      </c>
      <c r="C15">
        <v>4</v>
      </c>
      <c r="D15">
        <v>16.12</v>
      </c>
      <c r="E15">
        <v>0</v>
      </c>
      <c r="F15">
        <v>99</v>
      </c>
      <c r="G15" s="2">
        <v>1.8680555555555559E-4</v>
      </c>
      <c r="H15">
        <v>0</v>
      </c>
      <c r="I15">
        <v>0</v>
      </c>
      <c r="J15">
        <v>0</v>
      </c>
      <c r="K15">
        <v>0</v>
      </c>
      <c r="L15">
        <v>3980</v>
      </c>
      <c r="M15">
        <v>0</v>
      </c>
      <c r="N15">
        <v>0</v>
      </c>
      <c r="O15">
        <v>905</v>
      </c>
      <c r="P15">
        <v>2</v>
      </c>
      <c r="Q15">
        <v>64</v>
      </c>
      <c r="R15">
        <v>0</v>
      </c>
      <c r="S15">
        <v>0</v>
      </c>
      <c r="T15">
        <v>96</v>
      </c>
      <c r="U15">
        <v>0</v>
      </c>
      <c r="V15">
        <v>0</v>
      </c>
      <c r="W15">
        <v>0</v>
      </c>
      <c r="X15">
        <v>4096</v>
      </c>
      <c r="Y15">
        <v>0</v>
      </c>
    </row>
    <row r="16" spans="1:25" x14ac:dyDescent="0.25">
      <c r="A16" t="s">
        <v>33</v>
      </c>
      <c r="B16" t="s">
        <v>64</v>
      </c>
      <c r="C16">
        <v>5</v>
      </c>
      <c r="D16">
        <v>16.14</v>
      </c>
      <c r="E16">
        <v>0.02</v>
      </c>
      <c r="F16">
        <v>99</v>
      </c>
      <c r="G16" s="2">
        <v>1.872685185185185E-4</v>
      </c>
      <c r="H16">
        <v>0</v>
      </c>
      <c r="I16">
        <v>0</v>
      </c>
      <c r="J16">
        <v>0</v>
      </c>
      <c r="K16">
        <v>0</v>
      </c>
      <c r="L16">
        <v>4112</v>
      </c>
      <c r="M16">
        <v>0</v>
      </c>
      <c r="N16">
        <v>0</v>
      </c>
      <c r="O16">
        <v>907</v>
      </c>
      <c r="P16">
        <v>2</v>
      </c>
      <c r="Q16">
        <v>57</v>
      </c>
      <c r="R16">
        <v>0</v>
      </c>
      <c r="S16">
        <v>0</v>
      </c>
      <c r="T16">
        <v>96</v>
      </c>
      <c r="U16">
        <v>0</v>
      </c>
      <c r="V16">
        <v>0</v>
      </c>
      <c r="W16">
        <v>0</v>
      </c>
      <c r="X16">
        <v>4096</v>
      </c>
      <c r="Y16">
        <v>0</v>
      </c>
    </row>
    <row r="17" spans="1:25" x14ac:dyDescent="0.25">
      <c r="A17" t="s">
        <v>33</v>
      </c>
      <c r="B17" t="s">
        <v>64</v>
      </c>
      <c r="C17">
        <v>6</v>
      </c>
      <c r="D17">
        <v>16.149999999999999</v>
      </c>
      <c r="E17">
        <v>0.03</v>
      </c>
      <c r="F17">
        <v>99</v>
      </c>
      <c r="G17" s="2">
        <v>1.8738425925925929E-4</v>
      </c>
      <c r="H17">
        <v>0</v>
      </c>
      <c r="I17">
        <v>0</v>
      </c>
      <c r="J17">
        <v>0</v>
      </c>
      <c r="K17">
        <v>0</v>
      </c>
      <c r="L17">
        <v>3988</v>
      </c>
      <c r="M17">
        <v>0</v>
      </c>
      <c r="N17">
        <v>0</v>
      </c>
      <c r="O17">
        <v>905</v>
      </c>
      <c r="P17">
        <v>2</v>
      </c>
      <c r="Q17">
        <v>58</v>
      </c>
      <c r="R17">
        <v>0</v>
      </c>
      <c r="S17">
        <v>0</v>
      </c>
      <c r="T17">
        <v>96</v>
      </c>
      <c r="U17">
        <v>0</v>
      </c>
      <c r="V17">
        <v>0</v>
      </c>
      <c r="W17">
        <v>0</v>
      </c>
      <c r="X17">
        <v>4096</v>
      </c>
      <c r="Y17">
        <v>0</v>
      </c>
    </row>
    <row r="18" spans="1:25" x14ac:dyDescent="0.25">
      <c r="A18" t="s">
        <v>33</v>
      </c>
      <c r="B18" t="s">
        <v>64</v>
      </c>
      <c r="C18">
        <v>7</v>
      </c>
      <c r="D18">
        <v>16.09</v>
      </c>
      <c r="E18">
        <v>0.01</v>
      </c>
      <c r="F18">
        <v>99</v>
      </c>
      <c r="G18" s="2">
        <v>1.8645833333333337E-4</v>
      </c>
      <c r="H18">
        <v>0</v>
      </c>
      <c r="I18">
        <v>0</v>
      </c>
      <c r="J18">
        <v>0</v>
      </c>
      <c r="K18">
        <v>0</v>
      </c>
      <c r="L18">
        <v>4112</v>
      </c>
      <c r="M18">
        <v>0</v>
      </c>
      <c r="N18">
        <v>0</v>
      </c>
      <c r="O18">
        <v>907</v>
      </c>
      <c r="P18">
        <v>1</v>
      </c>
      <c r="Q18">
        <v>45</v>
      </c>
      <c r="R18">
        <v>0</v>
      </c>
      <c r="S18">
        <v>0</v>
      </c>
      <c r="T18">
        <v>96</v>
      </c>
      <c r="U18">
        <v>0</v>
      </c>
      <c r="V18">
        <v>0</v>
      </c>
      <c r="W18">
        <v>0</v>
      </c>
      <c r="X18">
        <v>4096</v>
      </c>
      <c r="Y18">
        <v>0</v>
      </c>
    </row>
    <row r="19" spans="1:25" x14ac:dyDescent="0.25">
      <c r="A19" t="s">
        <v>33</v>
      </c>
      <c r="B19" t="s">
        <v>64</v>
      </c>
      <c r="C19">
        <v>8</v>
      </c>
      <c r="D19">
        <v>16.18</v>
      </c>
      <c r="E19">
        <v>0</v>
      </c>
      <c r="F19">
        <v>99</v>
      </c>
      <c r="G19" s="2">
        <v>1.8749999999999998E-4</v>
      </c>
      <c r="H19">
        <v>0</v>
      </c>
      <c r="I19">
        <v>0</v>
      </c>
      <c r="J19">
        <v>0</v>
      </c>
      <c r="K19">
        <v>0</v>
      </c>
      <c r="L19">
        <v>3984</v>
      </c>
      <c r="M19">
        <v>0</v>
      </c>
      <c r="N19">
        <v>0</v>
      </c>
      <c r="O19">
        <v>905</v>
      </c>
      <c r="P19">
        <v>4</v>
      </c>
      <c r="Q19">
        <v>51</v>
      </c>
      <c r="R19">
        <v>0</v>
      </c>
      <c r="S19">
        <v>0</v>
      </c>
      <c r="T19">
        <v>96</v>
      </c>
      <c r="U19">
        <v>0</v>
      </c>
      <c r="V19">
        <v>0</v>
      </c>
      <c r="W19">
        <v>0</v>
      </c>
      <c r="X19">
        <v>4096</v>
      </c>
      <c r="Y19">
        <v>0</v>
      </c>
    </row>
    <row r="20" spans="1:25" x14ac:dyDescent="0.25">
      <c r="A20" t="s">
        <v>33</v>
      </c>
      <c r="B20" t="s">
        <v>64</v>
      </c>
      <c r="C20">
        <v>9</v>
      </c>
      <c r="D20">
        <v>16.14</v>
      </c>
      <c r="E20">
        <v>0.02</v>
      </c>
      <c r="F20">
        <v>99</v>
      </c>
      <c r="G20" s="2">
        <v>1.8715277777777781E-4</v>
      </c>
      <c r="H20">
        <v>0</v>
      </c>
      <c r="I20">
        <v>0</v>
      </c>
      <c r="J20">
        <v>0</v>
      </c>
      <c r="K20">
        <v>0</v>
      </c>
      <c r="L20">
        <v>4024</v>
      </c>
      <c r="M20">
        <v>0</v>
      </c>
      <c r="N20">
        <v>0</v>
      </c>
      <c r="O20">
        <v>906</v>
      </c>
      <c r="P20">
        <v>2</v>
      </c>
      <c r="Q20">
        <v>54</v>
      </c>
      <c r="R20">
        <v>0</v>
      </c>
      <c r="S20">
        <v>0</v>
      </c>
      <c r="T20">
        <v>96</v>
      </c>
      <c r="U20">
        <v>0</v>
      </c>
      <c r="V20">
        <v>0</v>
      </c>
      <c r="W20">
        <v>0</v>
      </c>
      <c r="X20">
        <v>4096</v>
      </c>
      <c r="Y20">
        <v>0</v>
      </c>
    </row>
    <row r="21" spans="1:25" x14ac:dyDescent="0.25">
      <c r="A21" t="s">
        <v>33</v>
      </c>
      <c r="B21" t="s">
        <v>64</v>
      </c>
      <c r="C21">
        <v>10</v>
      </c>
      <c r="D21">
        <v>16.12</v>
      </c>
      <c r="E21">
        <v>0.02</v>
      </c>
      <c r="F21">
        <v>99</v>
      </c>
      <c r="G21" s="2">
        <v>1.8680555555555559E-4</v>
      </c>
      <c r="H21">
        <v>0</v>
      </c>
      <c r="I21">
        <v>0</v>
      </c>
      <c r="J21">
        <v>0</v>
      </c>
      <c r="K21">
        <v>0</v>
      </c>
      <c r="L21">
        <v>3988</v>
      </c>
      <c r="M21">
        <v>0</v>
      </c>
      <c r="N21">
        <v>0</v>
      </c>
      <c r="O21">
        <v>906</v>
      </c>
      <c r="P21">
        <v>1</v>
      </c>
      <c r="Q21">
        <v>42</v>
      </c>
      <c r="R21">
        <v>0</v>
      </c>
      <c r="S21">
        <v>0</v>
      </c>
      <c r="T21">
        <v>96</v>
      </c>
      <c r="U21">
        <v>0</v>
      </c>
      <c r="V21">
        <v>0</v>
      </c>
      <c r="W21">
        <v>0</v>
      </c>
      <c r="X21">
        <v>4096</v>
      </c>
      <c r="Y21">
        <v>0</v>
      </c>
    </row>
    <row r="22" spans="1:25" x14ac:dyDescent="0.25">
      <c r="A22" t="s">
        <v>28</v>
      </c>
      <c r="B22" t="s">
        <v>29</v>
      </c>
      <c r="C22">
        <v>1</v>
      </c>
      <c r="D22">
        <v>17.79</v>
      </c>
      <c r="E22">
        <v>0.08</v>
      </c>
      <c r="F22">
        <v>99</v>
      </c>
      <c r="G22" s="2">
        <v>2.0717592592592589E-4</v>
      </c>
      <c r="H22">
        <v>0</v>
      </c>
      <c r="I22">
        <v>0</v>
      </c>
      <c r="J22">
        <v>0</v>
      </c>
      <c r="K22">
        <v>0</v>
      </c>
      <c r="L22">
        <v>35164</v>
      </c>
      <c r="M22">
        <v>0</v>
      </c>
      <c r="N22">
        <v>12</v>
      </c>
      <c r="O22">
        <v>6138</v>
      </c>
      <c r="P22">
        <v>681</v>
      </c>
      <c r="Q22">
        <v>814</v>
      </c>
      <c r="R22">
        <v>0</v>
      </c>
      <c r="S22">
        <v>0</v>
      </c>
      <c r="T22">
        <v>192</v>
      </c>
      <c r="U22">
        <v>0</v>
      </c>
      <c r="V22">
        <v>0</v>
      </c>
      <c r="W22">
        <v>0</v>
      </c>
      <c r="X22">
        <v>4096</v>
      </c>
      <c r="Y22">
        <v>0</v>
      </c>
    </row>
    <row r="23" spans="1:25" x14ac:dyDescent="0.25">
      <c r="A23" t="s">
        <v>28</v>
      </c>
      <c r="B23" t="s">
        <v>29</v>
      </c>
      <c r="C23">
        <v>2</v>
      </c>
      <c r="D23">
        <v>17.89</v>
      </c>
      <c r="E23">
        <v>0.16</v>
      </c>
      <c r="F23">
        <v>99</v>
      </c>
      <c r="G23" s="2">
        <v>2.0937500000000001E-4</v>
      </c>
      <c r="H23">
        <v>0</v>
      </c>
      <c r="I23">
        <v>0</v>
      </c>
      <c r="J23">
        <v>0</v>
      </c>
      <c r="K23">
        <v>0</v>
      </c>
      <c r="L23">
        <v>35220</v>
      </c>
      <c r="M23">
        <v>0</v>
      </c>
      <c r="N23">
        <v>20</v>
      </c>
      <c r="O23">
        <v>6133</v>
      </c>
      <c r="P23">
        <v>688</v>
      </c>
      <c r="Q23">
        <v>851</v>
      </c>
      <c r="R23">
        <v>0</v>
      </c>
      <c r="S23">
        <v>0</v>
      </c>
      <c r="T23">
        <v>256</v>
      </c>
      <c r="U23">
        <v>0</v>
      </c>
      <c r="V23">
        <v>0</v>
      </c>
      <c r="W23">
        <v>0</v>
      </c>
      <c r="X23">
        <v>4096</v>
      </c>
      <c r="Y23">
        <v>0</v>
      </c>
    </row>
    <row r="24" spans="1:25" x14ac:dyDescent="0.25">
      <c r="A24" t="s">
        <v>28</v>
      </c>
      <c r="B24" t="s">
        <v>29</v>
      </c>
      <c r="C24">
        <v>3</v>
      </c>
      <c r="D24">
        <v>18.010000000000002</v>
      </c>
      <c r="E24">
        <v>0.11</v>
      </c>
      <c r="F24">
        <v>99</v>
      </c>
      <c r="G24" s="2">
        <v>2.0983796296296297E-4</v>
      </c>
      <c r="H24">
        <v>0</v>
      </c>
      <c r="I24">
        <v>0</v>
      </c>
      <c r="J24">
        <v>0</v>
      </c>
      <c r="K24">
        <v>0</v>
      </c>
      <c r="L24">
        <v>35164</v>
      </c>
      <c r="M24">
        <v>0</v>
      </c>
      <c r="N24">
        <v>12</v>
      </c>
      <c r="O24">
        <v>6149</v>
      </c>
      <c r="P24">
        <v>682</v>
      </c>
      <c r="Q24">
        <v>863</v>
      </c>
      <c r="R24">
        <v>0</v>
      </c>
      <c r="S24">
        <v>0</v>
      </c>
      <c r="T24">
        <v>192</v>
      </c>
      <c r="U24">
        <v>0</v>
      </c>
      <c r="V24">
        <v>0</v>
      </c>
      <c r="W24">
        <v>0</v>
      </c>
      <c r="X24">
        <v>4096</v>
      </c>
      <c r="Y24">
        <v>0</v>
      </c>
    </row>
    <row r="25" spans="1:25" x14ac:dyDescent="0.25">
      <c r="A25" t="s">
        <v>28</v>
      </c>
      <c r="B25" t="s">
        <v>29</v>
      </c>
      <c r="C25">
        <v>4</v>
      </c>
      <c r="D25">
        <v>17.920000000000002</v>
      </c>
      <c r="E25">
        <v>0.13</v>
      </c>
      <c r="F25">
        <v>99</v>
      </c>
      <c r="G25" s="2">
        <v>2.0925925925925921E-4</v>
      </c>
      <c r="H25">
        <v>0</v>
      </c>
      <c r="I25">
        <v>0</v>
      </c>
      <c r="J25">
        <v>0</v>
      </c>
      <c r="K25">
        <v>0</v>
      </c>
      <c r="L25">
        <v>35188</v>
      </c>
      <c r="M25">
        <v>0</v>
      </c>
      <c r="N25">
        <v>20</v>
      </c>
      <c r="O25">
        <v>6154</v>
      </c>
      <c r="P25">
        <v>684</v>
      </c>
      <c r="Q25">
        <v>848</v>
      </c>
      <c r="R25">
        <v>0</v>
      </c>
      <c r="S25">
        <v>0</v>
      </c>
      <c r="T25">
        <v>256</v>
      </c>
      <c r="U25">
        <v>0</v>
      </c>
      <c r="V25">
        <v>0</v>
      </c>
      <c r="W25">
        <v>0</v>
      </c>
      <c r="X25">
        <v>4096</v>
      </c>
      <c r="Y25">
        <v>0</v>
      </c>
    </row>
    <row r="26" spans="1:25" x14ac:dyDescent="0.25">
      <c r="A26" t="s">
        <v>28</v>
      </c>
      <c r="B26" t="s">
        <v>29</v>
      </c>
      <c r="C26">
        <v>5</v>
      </c>
      <c r="D26">
        <v>17.91</v>
      </c>
      <c r="E26">
        <v>0.13</v>
      </c>
      <c r="F26">
        <v>99</v>
      </c>
      <c r="G26" s="2">
        <v>2.0902777777777779E-4</v>
      </c>
      <c r="H26">
        <v>0</v>
      </c>
      <c r="I26">
        <v>0</v>
      </c>
      <c r="J26">
        <v>0</v>
      </c>
      <c r="K26">
        <v>0</v>
      </c>
      <c r="L26">
        <v>35424</v>
      </c>
      <c r="M26">
        <v>0</v>
      </c>
      <c r="N26">
        <v>8</v>
      </c>
      <c r="O26">
        <v>6176</v>
      </c>
      <c r="P26">
        <v>690</v>
      </c>
      <c r="Q26">
        <v>846</v>
      </c>
      <c r="R26">
        <v>0</v>
      </c>
      <c r="S26">
        <v>0</v>
      </c>
      <c r="T26">
        <v>160</v>
      </c>
      <c r="U26">
        <v>0</v>
      </c>
      <c r="V26">
        <v>0</v>
      </c>
      <c r="W26">
        <v>0</v>
      </c>
      <c r="X26">
        <v>4096</v>
      </c>
      <c r="Y26">
        <v>0</v>
      </c>
    </row>
    <row r="27" spans="1:25" x14ac:dyDescent="0.25">
      <c r="A27" t="s">
        <v>28</v>
      </c>
      <c r="B27" t="s">
        <v>29</v>
      </c>
      <c r="C27">
        <v>6</v>
      </c>
      <c r="D27">
        <v>17.97</v>
      </c>
      <c r="E27">
        <v>0.09</v>
      </c>
      <c r="F27">
        <v>99</v>
      </c>
      <c r="G27" s="2">
        <v>2.0937500000000001E-4</v>
      </c>
      <c r="H27">
        <v>0</v>
      </c>
      <c r="I27">
        <v>0</v>
      </c>
      <c r="J27">
        <v>0</v>
      </c>
      <c r="K27">
        <v>0</v>
      </c>
      <c r="L27">
        <v>35224</v>
      </c>
      <c r="M27">
        <v>0</v>
      </c>
      <c r="N27">
        <v>20</v>
      </c>
      <c r="O27">
        <v>6184</v>
      </c>
      <c r="P27">
        <v>693</v>
      </c>
      <c r="Q27">
        <v>856</v>
      </c>
      <c r="R27">
        <v>0</v>
      </c>
      <c r="S27">
        <v>0</v>
      </c>
      <c r="T27">
        <v>256</v>
      </c>
      <c r="U27">
        <v>0</v>
      </c>
      <c r="V27">
        <v>0</v>
      </c>
      <c r="W27">
        <v>0</v>
      </c>
      <c r="X27">
        <v>4096</v>
      </c>
      <c r="Y27">
        <v>0</v>
      </c>
    </row>
    <row r="28" spans="1:25" x14ac:dyDescent="0.25">
      <c r="A28" t="s">
        <v>28</v>
      </c>
      <c r="B28" t="s">
        <v>29</v>
      </c>
      <c r="C28">
        <v>7</v>
      </c>
      <c r="D28">
        <v>17.91</v>
      </c>
      <c r="E28">
        <v>0.14000000000000001</v>
      </c>
      <c r="F28">
        <v>99</v>
      </c>
      <c r="G28" s="2">
        <v>2.0902777777777779E-4</v>
      </c>
      <c r="H28">
        <v>0</v>
      </c>
      <c r="I28">
        <v>0</v>
      </c>
      <c r="J28">
        <v>0</v>
      </c>
      <c r="K28">
        <v>0</v>
      </c>
      <c r="L28">
        <v>35480</v>
      </c>
      <c r="M28">
        <v>0</v>
      </c>
      <c r="N28">
        <v>12</v>
      </c>
      <c r="O28">
        <v>6205</v>
      </c>
      <c r="P28">
        <v>691</v>
      </c>
      <c r="Q28">
        <v>833</v>
      </c>
      <c r="R28">
        <v>0</v>
      </c>
      <c r="S28">
        <v>0</v>
      </c>
      <c r="T28">
        <v>192</v>
      </c>
      <c r="U28">
        <v>0</v>
      </c>
      <c r="V28">
        <v>0</v>
      </c>
      <c r="W28">
        <v>0</v>
      </c>
      <c r="X28">
        <v>4096</v>
      </c>
      <c r="Y28">
        <v>0</v>
      </c>
    </row>
    <row r="29" spans="1:25" x14ac:dyDescent="0.25">
      <c r="A29" t="s">
        <v>28</v>
      </c>
      <c r="B29" t="s">
        <v>29</v>
      </c>
      <c r="C29">
        <v>8</v>
      </c>
      <c r="D29">
        <v>17.95</v>
      </c>
      <c r="E29">
        <v>0.12</v>
      </c>
      <c r="F29">
        <v>99</v>
      </c>
      <c r="G29" s="2">
        <v>2.0949074074074077E-4</v>
      </c>
      <c r="H29">
        <v>0</v>
      </c>
      <c r="I29">
        <v>0</v>
      </c>
      <c r="J29">
        <v>0</v>
      </c>
      <c r="K29">
        <v>0</v>
      </c>
      <c r="L29">
        <v>35268</v>
      </c>
      <c r="M29">
        <v>0</v>
      </c>
      <c r="N29">
        <v>8</v>
      </c>
      <c r="O29">
        <v>6267</v>
      </c>
      <c r="P29">
        <v>701</v>
      </c>
      <c r="Q29">
        <v>839</v>
      </c>
      <c r="R29">
        <v>0</v>
      </c>
      <c r="S29">
        <v>0</v>
      </c>
      <c r="T29">
        <v>160</v>
      </c>
      <c r="U29">
        <v>0</v>
      </c>
      <c r="V29">
        <v>0</v>
      </c>
      <c r="W29">
        <v>0</v>
      </c>
      <c r="X29">
        <v>4096</v>
      </c>
      <c r="Y29">
        <v>0</v>
      </c>
    </row>
    <row r="30" spans="1:25" x14ac:dyDescent="0.25">
      <c r="A30" t="s">
        <v>28</v>
      </c>
      <c r="B30" t="s">
        <v>29</v>
      </c>
      <c r="C30">
        <v>9</v>
      </c>
      <c r="D30">
        <v>17.989999999999998</v>
      </c>
      <c r="E30">
        <v>0.08</v>
      </c>
      <c r="F30">
        <v>99</v>
      </c>
      <c r="G30" s="2">
        <v>2.0937500000000001E-4</v>
      </c>
      <c r="H30">
        <v>0</v>
      </c>
      <c r="I30">
        <v>0</v>
      </c>
      <c r="J30">
        <v>0</v>
      </c>
      <c r="K30">
        <v>0</v>
      </c>
      <c r="L30">
        <v>35544</v>
      </c>
      <c r="M30">
        <v>0</v>
      </c>
      <c r="N30">
        <v>20</v>
      </c>
      <c r="O30">
        <v>6185</v>
      </c>
      <c r="P30">
        <v>679</v>
      </c>
      <c r="Q30">
        <v>858</v>
      </c>
      <c r="R30">
        <v>0</v>
      </c>
      <c r="S30">
        <v>0</v>
      </c>
      <c r="T30">
        <v>256</v>
      </c>
      <c r="U30">
        <v>0</v>
      </c>
      <c r="V30">
        <v>0</v>
      </c>
      <c r="W30">
        <v>0</v>
      </c>
      <c r="X30">
        <v>4096</v>
      </c>
      <c r="Y30">
        <v>0</v>
      </c>
    </row>
    <row r="31" spans="1:25" x14ac:dyDescent="0.25">
      <c r="A31" t="s">
        <v>28</v>
      </c>
      <c r="B31" t="s">
        <v>29</v>
      </c>
      <c r="C31">
        <v>10</v>
      </c>
      <c r="D31">
        <v>17.87</v>
      </c>
      <c r="E31">
        <v>0.14000000000000001</v>
      </c>
      <c r="F31">
        <v>99</v>
      </c>
      <c r="G31" s="2">
        <v>2.0868055555555559E-4</v>
      </c>
      <c r="H31">
        <v>0</v>
      </c>
      <c r="I31">
        <v>0</v>
      </c>
      <c r="J31">
        <v>0</v>
      </c>
      <c r="K31">
        <v>0</v>
      </c>
      <c r="L31">
        <v>35164</v>
      </c>
      <c r="M31">
        <v>0</v>
      </c>
      <c r="N31">
        <v>20</v>
      </c>
      <c r="O31">
        <v>6113</v>
      </c>
      <c r="P31">
        <v>683</v>
      </c>
      <c r="Q31">
        <v>839</v>
      </c>
      <c r="R31">
        <v>0</v>
      </c>
      <c r="S31">
        <v>0</v>
      </c>
      <c r="T31">
        <v>256</v>
      </c>
      <c r="U31">
        <v>0</v>
      </c>
      <c r="V31">
        <v>0</v>
      </c>
      <c r="W31">
        <v>0</v>
      </c>
      <c r="X31">
        <v>4096</v>
      </c>
      <c r="Y31">
        <v>0</v>
      </c>
    </row>
    <row r="32" spans="1:25" x14ac:dyDescent="0.25">
      <c r="A32" t="s">
        <v>34</v>
      </c>
      <c r="B32" t="s">
        <v>32</v>
      </c>
      <c r="C32">
        <v>1</v>
      </c>
      <c r="D32">
        <v>32.69</v>
      </c>
      <c r="E32">
        <v>0.08</v>
      </c>
      <c r="F32">
        <v>99</v>
      </c>
      <c r="G32" s="2">
        <v>3.7939814814814818E-4</v>
      </c>
      <c r="H32">
        <v>0</v>
      </c>
      <c r="I32">
        <v>0</v>
      </c>
      <c r="J32">
        <v>0</v>
      </c>
      <c r="K32">
        <v>0</v>
      </c>
      <c r="L32">
        <v>39440</v>
      </c>
      <c r="M32">
        <v>0</v>
      </c>
      <c r="N32">
        <v>0</v>
      </c>
      <c r="O32">
        <v>5028</v>
      </c>
      <c r="P32">
        <v>363</v>
      </c>
      <c r="Q32">
        <v>472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4096</v>
      </c>
      <c r="Y32">
        <v>0</v>
      </c>
    </row>
    <row r="33" spans="1:25" x14ac:dyDescent="0.25">
      <c r="A33" t="s">
        <v>34</v>
      </c>
      <c r="B33" t="s">
        <v>32</v>
      </c>
      <c r="C33">
        <v>2</v>
      </c>
      <c r="D33">
        <v>32.65</v>
      </c>
      <c r="E33">
        <v>0.08</v>
      </c>
      <c r="F33">
        <v>99</v>
      </c>
      <c r="G33" s="2">
        <v>3.7893518518518522E-4</v>
      </c>
      <c r="H33">
        <v>0</v>
      </c>
      <c r="I33">
        <v>0</v>
      </c>
      <c r="J33">
        <v>0</v>
      </c>
      <c r="K33">
        <v>0</v>
      </c>
      <c r="L33">
        <v>39452</v>
      </c>
      <c r="M33">
        <v>0</v>
      </c>
      <c r="N33">
        <v>0</v>
      </c>
      <c r="O33">
        <v>5068</v>
      </c>
      <c r="P33">
        <v>363</v>
      </c>
      <c r="Q33">
        <v>456</v>
      </c>
      <c r="R33">
        <v>0</v>
      </c>
      <c r="S33">
        <v>0</v>
      </c>
      <c r="T33">
        <v>96</v>
      </c>
      <c r="U33">
        <v>0</v>
      </c>
      <c r="V33">
        <v>0</v>
      </c>
      <c r="W33">
        <v>0</v>
      </c>
      <c r="X33">
        <v>4096</v>
      </c>
      <c r="Y33">
        <v>0</v>
      </c>
    </row>
    <row r="34" spans="1:25" x14ac:dyDescent="0.25">
      <c r="A34" t="s">
        <v>34</v>
      </c>
      <c r="B34" t="s">
        <v>32</v>
      </c>
      <c r="C34">
        <v>3</v>
      </c>
      <c r="D34">
        <v>32.71</v>
      </c>
      <c r="E34">
        <v>0.08</v>
      </c>
      <c r="F34">
        <v>99</v>
      </c>
      <c r="G34" s="2">
        <v>3.797453703703704E-4</v>
      </c>
      <c r="H34">
        <v>0</v>
      </c>
      <c r="I34">
        <v>0</v>
      </c>
      <c r="J34">
        <v>0</v>
      </c>
      <c r="K34">
        <v>0</v>
      </c>
      <c r="L34">
        <v>39484</v>
      </c>
      <c r="M34">
        <v>0</v>
      </c>
      <c r="N34">
        <v>0</v>
      </c>
      <c r="O34">
        <v>5065</v>
      </c>
      <c r="P34">
        <v>357</v>
      </c>
      <c r="Q34">
        <v>465</v>
      </c>
      <c r="R34">
        <v>0</v>
      </c>
      <c r="S34">
        <v>0</v>
      </c>
      <c r="T34">
        <v>96</v>
      </c>
      <c r="U34">
        <v>0</v>
      </c>
      <c r="V34">
        <v>0</v>
      </c>
      <c r="W34">
        <v>0</v>
      </c>
      <c r="X34">
        <v>4096</v>
      </c>
      <c r="Y34">
        <v>0</v>
      </c>
    </row>
    <row r="35" spans="1:25" x14ac:dyDescent="0.25">
      <c r="A35" t="s">
        <v>34</v>
      </c>
      <c r="B35" t="s">
        <v>32</v>
      </c>
      <c r="C35">
        <v>4</v>
      </c>
      <c r="D35">
        <v>32.700000000000003</v>
      </c>
      <c r="E35">
        <v>7.0000000000000007E-2</v>
      </c>
      <c r="F35">
        <v>99</v>
      </c>
      <c r="G35" s="2">
        <v>3.7951388888888887E-4</v>
      </c>
      <c r="H35">
        <v>0</v>
      </c>
      <c r="I35">
        <v>0</v>
      </c>
      <c r="J35">
        <v>0</v>
      </c>
      <c r="K35">
        <v>0</v>
      </c>
      <c r="L35">
        <v>39340</v>
      </c>
      <c r="M35">
        <v>0</v>
      </c>
      <c r="N35">
        <v>0</v>
      </c>
      <c r="O35">
        <v>5067</v>
      </c>
      <c r="P35">
        <v>363</v>
      </c>
      <c r="Q35">
        <v>457</v>
      </c>
      <c r="R35">
        <v>0</v>
      </c>
      <c r="S35">
        <v>0</v>
      </c>
      <c r="T35">
        <v>96</v>
      </c>
      <c r="U35">
        <v>0</v>
      </c>
      <c r="V35">
        <v>0</v>
      </c>
      <c r="W35">
        <v>0</v>
      </c>
      <c r="X35">
        <v>4096</v>
      </c>
      <c r="Y35">
        <v>0</v>
      </c>
    </row>
    <row r="36" spans="1:25" x14ac:dyDescent="0.25">
      <c r="A36" t="s">
        <v>34</v>
      </c>
      <c r="B36" t="s">
        <v>32</v>
      </c>
      <c r="C36">
        <v>5</v>
      </c>
      <c r="D36">
        <v>32.72</v>
      </c>
      <c r="E36">
        <v>0.04</v>
      </c>
      <c r="F36">
        <v>99</v>
      </c>
      <c r="G36" s="2">
        <v>3.7939814814814818E-4</v>
      </c>
      <c r="H36">
        <v>0</v>
      </c>
      <c r="I36">
        <v>0</v>
      </c>
      <c r="J36">
        <v>0</v>
      </c>
      <c r="K36">
        <v>0</v>
      </c>
      <c r="L36">
        <v>39656</v>
      </c>
      <c r="M36">
        <v>0</v>
      </c>
      <c r="N36">
        <v>0</v>
      </c>
      <c r="O36">
        <v>5076</v>
      </c>
      <c r="P36">
        <v>361</v>
      </c>
      <c r="Q36">
        <v>442</v>
      </c>
      <c r="R36">
        <v>0</v>
      </c>
      <c r="S36">
        <v>0</v>
      </c>
      <c r="T36">
        <v>96</v>
      </c>
      <c r="U36">
        <v>0</v>
      </c>
      <c r="V36">
        <v>0</v>
      </c>
      <c r="W36">
        <v>0</v>
      </c>
      <c r="X36">
        <v>4096</v>
      </c>
      <c r="Y36">
        <v>0</v>
      </c>
    </row>
    <row r="37" spans="1:25" x14ac:dyDescent="0.25">
      <c r="A37" t="s">
        <v>34</v>
      </c>
      <c r="B37" t="s">
        <v>32</v>
      </c>
      <c r="C37">
        <v>6</v>
      </c>
      <c r="D37">
        <v>32.659999999999997</v>
      </c>
      <c r="E37">
        <v>0.12</v>
      </c>
      <c r="F37">
        <v>99</v>
      </c>
      <c r="G37" s="2">
        <v>3.7951388888888887E-4</v>
      </c>
      <c r="H37">
        <v>0</v>
      </c>
      <c r="I37">
        <v>0</v>
      </c>
      <c r="J37">
        <v>0</v>
      </c>
      <c r="K37">
        <v>0</v>
      </c>
      <c r="L37">
        <v>39456</v>
      </c>
      <c r="M37">
        <v>0</v>
      </c>
      <c r="N37">
        <v>0</v>
      </c>
      <c r="O37">
        <v>5064</v>
      </c>
      <c r="P37">
        <v>361</v>
      </c>
      <c r="Q37">
        <v>446</v>
      </c>
      <c r="R37">
        <v>0</v>
      </c>
      <c r="S37">
        <v>0</v>
      </c>
      <c r="T37">
        <v>96</v>
      </c>
      <c r="U37">
        <v>0</v>
      </c>
      <c r="V37">
        <v>0</v>
      </c>
      <c r="W37">
        <v>0</v>
      </c>
      <c r="X37">
        <v>4096</v>
      </c>
      <c r="Y37">
        <v>0</v>
      </c>
    </row>
    <row r="38" spans="1:25" x14ac:dyDescent="0.25">
      <c r="A38" t="s">
        <v>34</v>
      </c>
      <c r="B38" t="s">
        <v>32</v>
      </c>
      <c r="C38">
        <v>7</v>
      </c>
      <c r="D38">
        <v>32.659999999999997</v>
      </c>
      <c r="E38">
        <v>0.08</v>
      </c>
      <c r="F38">
        <v>99</v>
      </c>
      <c r="G38" s="2">
        <v>3.7893518518518522E-4</v>
      </c>
      <c r="H38">
        <v>0</v>
      </c>
      <c r="I38">
        <v>0</v>
      </c>
      <c r="J38">
        <v>0</v>
      </c>
      <c r="K38">
        <v>0</v>
      </c>
      <c r="L38">
        <v>39428</v>
      </c>
      <c r="M38">
        <v>0</v>
      </c>
      <c r="N38">
        <v>0</v>
      </c>
      <c r="O38">
        <v>5007</v>
      </c>
      <c r="P38">
        <v>368</v>
      </c>
      <c r="Q38">
        <v>450</v>
      </c>
      <c r="R38">
        <v>0</v>
      </c>
      <c r="S38">
        <v>0</v>
      </c>
      <c r="T38">
        <v>96</v>
      </c>
      <c r="U38">
        <v>0</v>
      </c>
      <c r="V38">
        <v>0</v>
      </c>
      <c r="W38">
        <v>0</v>
      </c>
      <c r="X38">
        <v>4096</v>
      </c>
      <c r="Y38">
        <v>0</v>
      </c>
    </row>
    <row r="39" spans="1:25" x14ac:dyDescent="0.25">
      <c r="A39" t="s">
        <v>34</v>
      </c>
      <c r="B39" t="s">
        <v>32</v>
      </c>
      <c r="C39">
        <v>8</v>
      </c>
      <c r="D39">
        <v>32.700000000000003</v>
      </c>
      <c r="E39">
        <v>0.08</v>
      </c>
      <c r="F39">
        <v>99</v>
      </c>
      <c r="G39" s="2">
        <v>3.7962962962962956E-4</v>
      </c>
      <c r="H39">
        <v>0</v>
      </c>
      <c r="I39">
        <v>0</v>
      </c>
      <c r="J39">
        <v>0</v>
      </c>
      <c r="K39">
        <v>0</v>
      </c>
      <c r="L39">
        <v>39352</v>
      </c>
      <c r="M39">
        <v>0</v>
      </c>
      <c r="N39">
        <v>0</v>
      </c>
      <c r="O39">
        <v>5019</v>
      </c>
      <c r="P39">
        <v>361</v>
      </c>
      <c r="Q39">
        <v>465</v>
      </c>
      <c r="R39">
        <v>0</v>
      </c>
      <c r="S39">
        <v>0</v>
      </c>
      <c r="T39">
        <v>96</v>
      </c>
      <c r="U39">
        <v>0</v>
      </c>
      <c r="V39">
        <v>0</v>
      </c>
      <c r="W39">
        <v>0</v>
      </c>
      <c r="X39">
        <v>4096</v>
      </c>
      <c r="Y39">
        <v>0</v>
      </c>
    </row>
    <row r="40" spans="1:25" x14ac:dyDescent="0.25">
      <c r="A40" t="s">
        <v>34</v>
      </c>
      <c r="B40" t="s">
        <v>32</v>
      </c>
      <c r="C40">
        <v>9</v>
      </c>
      <c r="D40">
        <v>32.69</v>
      </c>
      <c r="E40">
        <v>0.06</v>
      </c>
      <c r="F40">
        <v>99</v>
      </c>
      <c r="G40" s="2">
        <v>3.791666666666666E-4</v>
      </c>
      <c r="H40">
        <v>0</v>
      </c>
      <c r="I40">
        <v>0</v>
      </c>
      <c r="J40">
        <v>0</v>
      </c>
      <c r="K40">
        <v>0</v>
      </c>
      <c r="L40">
        <v>39536</v>
      </c>
      <c r="M40">
        <v>0</v>
      </c>
      <c r="N40">
        <v>0</v>
      </c>
      <c r="O40">
        <v>5062</v>
      </c>
      <c r="P40">
        <v>357</v>
      </c>
      <c r="Q40">
        <v>460</v>
      </c>
      <c r="R40">
        <v>0</v>
      </c>
      <c r="S40">
        <v>0</v>
      </c>
      <c r="T40">
        <v>96</v>
      </c>
      <c r="U40">
        <v>0</v>
      </c>
      <c r="V40">
        <v>0</v>
      </c>
      <c r="W40">
        <v>0</v>
      </c>
      <c r="X40">
        <v>4096</v>
      </c>
      <c r="Y40">
        <v>0</v>
      </c>
    </row>
    <row r="41" spans="1:25" x14ac:dyDescent="0.25">
      <c r="A41" t="s">
        <v>34</v>
      </c>
      <c r="B41" t="s">
        <v>32</v>
      </c>
      <c r="C41">
        <v>10</v>
      </c>
      <c r="D41">
        <v>32.659999999999997</v>
      </c>
      <c r="E41">
        <v>0.08</v>
      </c>
      <c r="F41">
        <v>99</v>
      </c>
      <c r="G41" s="2">
        <v>3.7905092592592591E-4</v>
      </c>
      <c r="H41">
        <v>0</v>
      </c>
      <c r="I41">
        <v>0</v>
      </c>
      <c r="J41">
        <v>0</v>
      </c>
      <c r="K41">
        <v>0</v>
      </c>
      <c r="L41">
        <v>39180</v>
      </c>
      <c r="M41">
        <v>0</v>
      </c>
      <c r="N41">
        <v>0</v>
      </c>
      <c r="O41">
        <v>5062</v>
      </c>
      <c r="P41">
        <v>372</v>
      </c>
      <c r="Q41">
        <v>448</v>
      </c>
      <c r="R41">
        <v>0</v>
      </c>
      <c r="S41">
        <v>0</v>
      </c>
      <c r="T41">
        <v>96</v>
      </c>
      <c r="U41">
        <v>0</v>
      </c>
      <c r="V41">
        <v>0</v>
      </c>
      <c r="W41">
        <v>0</v>
      </c>
      <c r="X41">
        <v>4096</v>
      </c>
      <c r="Y41">
        <v>0</v>
      </c>
    </row>
    <row r="42" spans="1:25" x14ac:dyDescent="0.25">
      <c r="A42" t="s">
        <v>31</v>
      </c>
      <c r="B42" t="s">
        <v>32</v>
      </c>
      <c r="C42">
        <v>1</v>
      </c>
      <c r="D42">
        <v>283.20999999999998</v>
      </c>
      <c r="E42">
        <v>0.08</v>
      </c>
      <c r="F42">
        <v>99</v>
      </c>
      <c r="G42" s="2">
        <v>3.279398148148148E-3</v>
      </c>
      <c r="H42">
        <v>0</v>
      </c>
      <c r="I42">
        <v>0</v>
      </c>
      <c r="J42">
        <v>0</v>
      </c>
      <c r="K42">
        <v>0</v>
      </c>
      <c r="L42">
        <v>25284</v>
      </c>
      <c r="M42">
        <v>0</v>
      </c>
      <c r="N42">
        <v>0</v>
      </c>
      <c r="O42">
        <v>4701</v>
      </c>
      <c r="P42">
        <v>1</v>
      </c>
      <c r="Q42">
        <v>755</v>
      </c>
      <c r="R42">
        <v>0</v>
      </c>
      <c r="S42">
        <v>0</v>
      </c>
      <c r="T42">
        <v>96</v>
      </c>
      <c r="U42">
        <v>0</v>
      </c>
      <c r="V42">
        <v>0</v>
      </c>
      <c r="W42">
        <v>0</v>
      </c>
      <c r="X42">
        <v>4096</v>
      </c>
      <c r="Y42">
        <v>0</v>
      </c>
    </row>
    <row r="43" spans="1:25" x14ac:dyDescent="0.25">
      <c r="A43" t="s">
        <v>31</v>
      </c>
      <c r="B43" t="s">
        <v>32</v>
      </c>
      <c r="C43">
        <v>2</v>
      </c>
      <c r="D43">
        <v>283.20999999999998</v>
      </c>
      <c r="E43">
        <v>0.09</v>
      </c>
      <c r="F43">
        <v>99</v>
      </c>
      <c r="G43" s="2">
        <v>3.2795138888888891E-3</v>
      </c>
      <c r="H43">
        <v>0</v>
      </c>
      <c r="I43">
        <v>0</v>
      </c>
      <c r="J43">
        <v>0</v>
      </c>
      <c r="K43">
        <v>0</v>
      </c>
      <c r="L43">
        <v>25344</v>
      </c>
      <c r="M43">
        <v>0</v>
      </c>
      <c r="N43">
        <v>0</v>
      </c>
      <c r="O43">
        <v>4698</v>
      </c>
      <c r="P43">
        <v>1</v>
      </c>
      <c r="Q43">
        <v>759</v>
      </c>
      <c r="R43">
        <v>0</v>
      </c>
      <c r="S43">
        <v>0</v>
      </c>
      <c r="T43">
        <v>96</v>
      </c>
      <c r="U43">
        <v>0</v>
      </c>
      <c r="V43">
        <v>0</v>
      </c>
      <c r="W43">
        <v>0</v>
      </c>
      <c r="X43">
        <v>4096</v>
      </c>
      <c r="Y43">
        <v>0</v>
      </c>
    </row>
    <row r="44" spans="1:25" x14ac:dyDescent="0.25">
      <c r="A44" t="s">
        <v>31</v>
      </c>
      <c r="B44" t="s">
        <v>32</v>
      </c>
      <c r="C44">
        <v>3</v>
      </c>
      <c r="D44">
        <v>283.32</v>
      </c>
      <c r="E44">
        <v>0.02</v>
      </c>
      <c r="F44">
        <v>99</v>
      </c>
      <c r="G44" s="2">
        <v>3.2799768518518516E-3</v>
      </c>
      <c r="H44">
        <v>0</v>
      </c>
      <c r="I44">
        <v>0</v>
      </c>
      <c r="J44">
        <v>0</v>
      </c>
      <c r="K44">
        <v>0</v>
      </c>
      <c r="L44">
        <v>25416</v>
      </c>
      <c r="M44">
        <v>0</v>
      </c>
      <c r="N44">
        <v>0</v>
      </c>
      <c r="O44">
        <v>4698</v>
      </c>
      <c r="P44">
        <v>1</v>
      </c>
      <c r="Q44">
        <v>789</v>
      </c>
      <c r="R44">
        <v>0</v>
      </c>
      <c r="S44">
        <v>0</v>
      </c>
      <c r="T44">
        <v>96</v>
      </c>
      <c r="U44">
        <v>0</v>
      </c>
      <c r="V44">
        <v>0</v>
      </c>
      <c r="W44">
        <v>0</v>
      </c>
      <c r="X44">
        <v>4096</v>
      </c>
      <c r="Y44">
        <v>0</v>
      </c>
    </row>
    <row r="45" spans="1:25" x14ac:dyDescent="0.25">
      <c r="A45" t="s">
        <v>31</v>
      </c>
      <c r="B45" t="s">
        <v>32</v>
      </c>
      <c r="C45">
        <v>4</v>
      </c>
      <c r="D45">
        <v>283.37</v>
      </c>
      <c r="E45">
        <v>0.06</v>
      </c>
      <c r="F45">
        <v>99</v>
      </c>
      <c r="G45" s="2">
        <v>3.2810185185185186E-3</v>
      </c>
      <c r="H45">
        <v>0</v>
      </c>
      <c r="I45">
        <v>0</v>
      </c>
      <c r="J45">
        <v>0</v>
      </c>
      <c r="K45">
        <v>0</v>
      </c>
      <c r="L45">
        <v>25304</v>
      </c>
      <c r="M45">
        <v>0</v>
      </c>
      <c r="N45">
        <v>0</v>
      </c>
      <c r="O45">
        <v>4702</v>
      </c>
      <c r="P45">
        <v>1</v>
      </c>
      <c r="Q45">
        <v>758</v>
      </c>
      <c r="R45">
        <v>0</v>
      </c>
      <c r="S45">
        <v>0</v>
      </c>
      <c r="T45">
        <v>96</v>
      </c>
      <c r="U45">
        <v>0</v>
      </c>
      <c r="V45">
        <v>0</v>
      </c>
      <c r="W45">
        <v>0</v>
      </c>
      <c r="X45">
        <v>4096</v>
      </c>
      <c r="Y45">
        <v>0</v>
      </c>
    </row>
    <row r="46" spans="1:25" x14ac:dyDescent="0.25">
      <c r="A46" t="s">
        <v>31</v>
      </c>
      <c r="B46" t="s">
        <v>32</v>
      </c>
      <c r="C46">
        <v>5</v>
      </c>
      <c r="D46">
        <v>283.45</v>
      </c>
      <c r="E46">
        <v>0.05</v>
      </c>
      <c r="F46">
        <v>99</v>
      </c>
      <c r="G46" s="2">
        <v>3.2817129629629633E-3</v>
      </c>
      <c r="H46">
        <v>0</v>
      </c>
      <c r="I46">
        <v>0</v>
      </c>
      <c r="J46">
        <v>0</v>
      </c>
      <c r="K46">
        <v>0</v>
      </c>
      <c r="L46">
        <v>25352</v>
      </c>
      <c r="M46">
        <v>0</v>
      </c>
      <c r="N46">
        <v>0</v>
      </c>
      <c r="O46">
        <v>4700</v>
      </c>
      <c r="P46">
        <v>1</v>
      </c>
      <c r="Q46">
        <v>754</v>
      </c>
      <c r="R46">
        <v>0</v>
      </c>
      <c r="S46">
        <v>0</v>
      </c>
      <c r="T46">
        <v>96</v>
      </c>
      <c r="U46">
        <v>0</v>
      </c>
      <c r="V46">
        <v>0</v>
      </c>
      <c r="W46">
        <v>0</v>
      </c>
      <c r="X46">
        <v>4096</v>
      </c>
      <c r="Y46">
        <v>0</v>
      </c>
    </row>
    <row r="47" spans="1:25" x14ac:dyDescent="0.25">
      <c r="A47" t="s">
        <v>31</v>
      </c>
      <c r="B47" t="s">
        <v>32</v>
      </c>
      <c r="C47">
        <v>6</v>
      </c>
      <c r="D47">
        <v>283.37</v>
      </c>
      <c r="E47">
        <v>0.08</v>
      </c>
      <c r="F47">
        <v>99</v>
      </c>
      <c r="G47" s="2">
        <v>3.2811342592592597E-3</v>
      </c>
      <c r="H47">
        <v>0</v>
      </c>
      <c r="I47">
        <v>0</v>
      </c>
      <c r="J47">
        <v>0</v>
      </c>
      <c r="K47">
        <v>0</v>
      </c>
      <c r="L47">
        <v>25524</v>
      </c>
      <c r="M47">
        <v>0</v>
      </c>
      <c r="N47">
        <v>0</v>
      </c>
      <c r="O47">
        <v>4701</v>
      </c>
      <c r="P47">
        <v>1</v>
      </c>
      <c r="Q47">
        <v>739</v>
      </c>
      <c r="R47">
        <v>0</v>
      </c>
      <c r="S47">
        <v>0</v>
      </c>
      <c r="T47">
        <v>96</v>
      </c>
      <c r="U47">
        <v>0</v>
      </c>
      <c r="V47">
        <v>0</v>
      </c>
      <c r="W47">
        <v>0</v>
      </c>
      <c r="X47">
        <v>4096</v>
      </c>
      <c r="Y47">
        <v>0</v>
      </c>
    </row>
    <row r="48" spans="1:25" x14ac:dyDescent="0.25">
      <c r="A48" t="s">
        <v>31</v>
      </c>
      <c r="B48" t="s">
        <v>32</v>
      </c>
      <c r="C48">
        <v>7</v>
      </c>
      <c r="D48">
        <v>283.23</v>
      </c>
      <c r="E48">
        <v>0.08</v>
      </c>
      <c r="F48">
        <v>99</v>
      </c>
      <c r="G48" s="2">
        <v>3.2795138888888891E-3</v>
      </c>
      <c r="H48">
        <v>0</v>
      </c>
      <c r="I48">
        <v>0</v>
      </c>
      <c r="J48">
        <v>0</v>
      </c>
      <c r="K48">
        <v>0</v>
      </c>
      <c r="L48">
        <v>25344</v>
      </c>
      <c r="M48">
        <v>0</v>
      </c>
      <c r="N48">
        <v>0</v>
      </c>
      <c r="O48">
        <v>4699</v>
      </c>
      <c r="P48">
        <v>1</v>
      </c>
      <c r="Q48">
        <v>730</v>
      </c>
      <c r="R48">
        <v>0</v>
      </c>
      <c r="S48">
        <v>0</v>
      </c>
      <c r="T48">
        <v>96</v>
      </c>
      <c r="U48">
        <v>0</v>
      </c>
      <c r="V48">
        <v>0</v>
      </c>
      <c r="W48">
        <v>0</v>
      </c>
      <c r="X48">
        <v>4096</v>
      </c>
      <c r="Y48">
        <v>0</v>
      </c>
    </row>
    <row r="49" spans="1:25" x14ac:dyDescent="0.25">
      <c r="A49" t="s">
        <v>31</v>
      </c>
      <c r="B49" t="s">
        <v>32</v>
      </c>
      <c r="C49">
        <v>8</v>
      </c>
      <c r="D49">
        <v>283.37</v>
      </c>
      <c r="E49">
        <v>0.04</v>
      </c>
      <c r="F49">
        <v>99</v>
      </c>
      <c r="G49" s="2">
        <v>3.2806712962962967E-3</v>
      </c>
      <c r="H49">
        <v>0</v>
      </c>
      <c r="I49">
        <v>0</v>
      </c>
      <c r="J49">
        <v>0</v>
      </c>
      <c r="K49">
        <v>0</v>
      </c>
      <c r="L49">
        <v>25292</v>
      </c>
      <c r="M49">
        <v>0</v>
      </c>
      <c r="N49">
        <v>0</v>
      </c>
      <c r="O49">
        <v>4702</v>
      </c>
      <c r="P49">
        <v>1</v>
      </c>
      <c r="Q49">
        <v>738</v>
      </c>
      <c r="R49">
        <v>0</v>
      </c>
      <c r="S49">
        <v>0</v>
      </c>
      <c r="T49">
        <v>96</v>
      </c>
      <c r="U49">
        <v>0</v>
      </c>
      <c r="V49">
        <v>0</v>
      </c>
      <c r="W49">
        <v>0</v>
      </c>
      <c r="X49">
        <v>4096</v>
      </c>
      <c r="Y49">
        <v>0</v>
      </c>
    </row>
    <row r="50" spans="1:25" x14ac:dyDescent="0.25">
      <c r="A50" t="s">
        <v>31</v>
      </c>
      <c r="B50" t="s">
        <v>32</v>
      </c>
      <c r="C50">
        <v>9</v>
      </c>
      <c r="D50">
        <v>283.39</v>
      </c>
      <c r="E50">
        <v>0.04</v>
      </c>
      <c r="F50">
        <v>99</v>
      </c>
      <c r="G50" s="2">
        <v>3.280902777777778E-3</v>
      </c>
      <c r="H50">
        <v>0</v>
      </c>
      <c r="I50">
        <v>0</v>
      </c>
      <c r="J50">
        <v>0</v>
      </c>
      <c r="K50">
        <v>0</v>
      </c>
      <c r="L50">
        <v>25444</v>
      </c>
      <c r="M50">
        <v>0</v>
      </c>
      <c r="N50">
        <v>0</v>
      </c>
      <c r="O50">
        <v>4700</v>
      </c>
      <c r="P50">
        <v>1</v>
      </c>
      <c r="Q50">
        <v>736</v>
      </c>
      <c r="R50">
        <v>0</v>
      </c>
      <c r="S50">
        <v>0</v>
      </c>
      <c r="T50">
        <v>96</v>
      </c>
      <c r="U50">
        <v>0</v>
      </c>
      <c r="V50">
        <v>0</v>
      </c>
      <c r="W50">
        <v>0</v>
      </c>
      <c r="X50">
        <v>4096</v>
      </c>
      <c r="Y50">
        <v>0</v>
      </c>
    </row>
    <row r="51" spans="1:25" x14ac:dyDescent="0.25">
      <c r="A51" t="s">
        <v>31</v>
      </c>
      <c r="B51" t="s">
        <v>32</v>
      </c>
      <c r="C51">
        <v>10</v>
      </c>
      <c r="D51">
        <v>283.44</v>
      </c>
      <c r="E51">
        <v>0.05</v>
      </c>
      <c r="F51">
        <v>99</v>
      </c>
      <c r="G51" s="2">
        <v>3.2815972222222222E-3</v>
      </c>
      <c r="H51">
        <v>0</v>
      </c>
      <c r="I51">
        <v>0</v>
      </c>
      <c r="J51">
        <v>0</v>
      </c>
      <c r="K51">
        <v>0</v>
      </c>
      <c r="L51">
        <v>25404</v>
      </c>
      <c r="M51">
        <v>0</v>
      </c>
      <c r="N51">
        <v>0</v>
      </c>
      <c r="O51">
        <v>4701</v>
      </c>
      <c r="P51">
        <v>1</v>
      </c>
      <c r="Q51">
        <v>745</v>
      </c>
      <c r="R51">
        <v>0</v>
      </c>
      <c r="S51">
        <v>0</v>
      </c>
      <c r="T51">
        <v>96</v>
      </c>
      <c r="U51">
        <v>0</v>
      </c>
      <c r="V51">
        <v>0</v>
      </c>
      <c r="W51">
        <v>0</v>
      </c>
      <c r="X51">
        <v>4096</v>
      </c>
      <c r="Y51">
        <v>0</v>
      </c>
    </row>
    <row r="52" spans="1:25" x14ac:dyDescent="0.25">
      <c r="A52" t="s">
        <v>30</v>
      </c>
      <c r="B52" t="s">
        <v>63</v>
      </c>
      <c r="C52">
        <v>1</v>
      </c>
      <c r="D52">
        <v>464.05</v>
      </c>
      <c r="E52">
        <v>0.06</v>
      </c>
      <c r="F52">
        <v>99</v>
      </c>
      <c r="G52" s="2">
        <v>5.3724537037037031E-3</v>
      </c>
      <c r="H52">
        <v>0</v>
      </c>
      <c r="I52">
        <v>0</v>
      </c>
      <c r="J52">
        <v>0</v>
      </c>
      <c r="K52">
        <v>0</v>
      </c>
      <c r="L52">
        <v>14976</v>
      </c>
      <c r="M52">
        <v>0</v>
      </c>
      <c r="N52">
        <v>0</v>
      </c>
      <c r="O52">
        <v>4527</v>
      </c>
      <c r="P52">
        <v>1</v>
      </c>
      <c r="Q52">
        <v>1280</v>
      </c>
      <c r="R52">
        <v>0</v>
      </c>
      <c r="S52">
        <v>0</v>
      </c>
      <c r="T52">
        <v>96</v>
      </c>
      <c r="U52">
        <v>0</v>
      </c>
      <c r="V52">
        <v>0</v>
      </c>
      <c r="W52">
        <v>0</v>
      </c>
      <c r="X52">
        <v>4096</v>
      </c>
      <c r="Y52">
        <v>0</v>
      </c>
    </row>
    <row r="53" spans="1:25" x14ac:dyDescent="0.25">
      <c r="A53" t="s">
        <v>30</v>
      </c>
      <c r="B53" t="s">
        <v>63</v>
      </c>
      <c r="C53">
        <v>2</v>
      </c>
      <c r="D53">
        <v>463.05</v>
      </c>
      <c r="E53">
        <v>0.04</v>
      </c>
      <c r="F53">
        <v>99</v>
      </c>
      <c r="G53" s="2">
        <v>5.3606481481481482E-3</v>
      </c>
      <c r="H53">
        <v>0</v>
      </c>
      <c r="I53">
        <v>0</v>
      </c>
      <c r="J53">
        <v>0</v>
      </c>
      <c r="K53">
        <v>0</v>
      </c>
      <c r="L53">
        <v>15184</v>
      </c>
      <c r="M53">
        <v>0</v>
      </c>
      <c r="N53">
        <v>0</v>
      </c>
      <c r="O53">
        <v>4530</v>
      </c>
      <c r="P53">
        <v>1</v>
      </c>
      <c r="Q53">
        <v>1272</v>
      </c>
      <c r="R53">
        <v>0</v>
      </c>
      <c r="S53">
        <v>0</v>
      </c>
      <c r="T53">
        <v>96</v>
      </c>
      <c r="U53">
        <v>0</v>
      </c>
      <c r="V53">
        <v>0</v>
      </c>
      <c r="W53">
        <v>0</v>
      </c>
      <c r="X53">
        <v>4096</v>
      </c>
      <c r="Y53">
        <v>0</v>
      </c>
    </row>
    <row r="54" spans="1:25" x14ac:dyDescent="0.25">
      <c r="A54" t="s">
        <v>30</v>
      </c>
      <c r="B54" t="s">
        <v>63</v>
      </c>
      <c r="C54">
        <v>3</v>
      </c>
      <c r="D54">
        <v>463.37</v>
      </c>
      <c r="E54">
        <v>7.0000000000000007E-2</v>
      </c>
      <c r="F54">
        <v>99</v>
      </c>
      <c r="G54" s="2">
        <v>5.3645833333333332E-3</v>
      </c>
      <c r="H54">
        <v>0</v>
      </c>
      <c r="I54">
        <v>0</v>
      </c>
      <c r="J54">
        <v>0</v>
      </c>
      <c r="K54">
        <v>0</v>
      </c>
      <c r="L54">
        <v>15120</v>
      </c>
      <c r="M54">
        <v>0</v>
      </c>
      <c r="N54">
        <v>0</v>
      </c>
      <c r="O54">
        <v>4529</v>
      </c>
      <c r="P54">
        <v>1</v>
      </c>
      <c r="Q54">
        <v>1236</v>
      </c>
      <c r="R54">
        <v>0</v>
      </c>
      <c r="S54">
        <v>0</v>
      </c>
      <c r="T54">
        <v>96</v>
      </c>
      <c r="U54">
        <v>0</v>
      </c>
      <c r="V54">
        <v>0</v>
      </c>
      <c r="W54">
        <v>0</v>
      </c>
      <c r="X54">
        <v>4096</v>
      </c>
      <c r="Y54">
        <v>0</v>
      </c>
    </row>
    <row r="55" spans="1:25" x14ac:dyDescent="0.25">
      <c r="A55" t="s">
        <v>30</v>
      </c>
      <c r="B55" t="s">
        <v>63</v>
      </c>
      <c r="C55">
        <v>4</v>
      </c>
      <c r="D55">
        <v>466.06</v>
      </c>
      <c r="E55">
        <v>0.04</v>
      </c>
      <c r="F55">
        <v>99</v>
      </c>
      <c r="G55" s="2">
        <v>5.3953703703703698E-3</v>
      </c>
      <c r="H55">
        <v>0</v>
      </c>
      <c r="I55">
        <v>0</v>
      </c>
      <c r="J55">
        <v>0</v>
      </c>
      <c r="K55">
        <v>0</v>
      </c>
      <c r="L55">
        <v>15020</v>
      </c>
      <c r="M55">
        <v>0</v>
      </c>
      <c r="N55">
        <v>0</v>
      </c>
      <c r="O55">
        <v>4529</v>
      </c>
      <c r="P55">
        <v>1</v>
      </c>
      <c r="Q55">
        <v>1263</v>
      </c>
      <c r="R55">
        <v>0</v>
      </c>
      <c r="S55">
        <v>0</v>
      </c>
      <c r="T55">
        <v>96</v>
      </c>
      <c r="U55">
        <v>0</v>
      </c>
      <c r="V55">
        <v>0</v>
      </c>
      <c r="W55">
        <v>0</v>
      </c>
      <c r="X55">
        <v>4096</v>
      </c>
      <c r="Y55">
        <v>0</v>
      </c>
    </row>
    <row r="56" spans="1:25" x14ac:dyDescent="0.25">
      <c r="A56" t="s">
        <v>30</v>
      </c>
      <c r="B56" t="s">
        <v>63</v>
      </c>
      <c r="C56">
        <v>5</v>
      </c>
      <c r="D56">
        <v>463.6</v>
      </c>
      <c r="E56">
        <v>0.11</v>
      </c>
      <c r="F56">
        <v>99</v>
      </c>
      <c r="G56" s="2">
        <v>5.3678240740740743E-3</v>
      </c>
      <c r="H56">
        <v>0</v>
      </c>
      <c r="I56">
        <v>0</v>
      </c>
      <c r="J56">
        <v>0</v>
      </c>
      <c r="K56">
        <v>0</v>
      </c>
      <c r="L56">
        <v>15120</v>
      </c>
      <c r="M56">
        <v>0</v>
      </c>
      <c r="N56">
        <v>0</v>
      </c>
      <c r="O56">
        <v>4527</v>
      </c>
      <c r="P56">
        <v>1</v>
      </c>
      <c r="Q56">
        <v>1314</v>
      </c>
      <c r="R56">
        <v>0</v>
      </c>
      <c r="S56">
        <v>0</v>
      </c>
      <c r="T56">
        <v>96</v>
      </c>
      <c r="U56">
        <v>0</v>
      </c>
      <c r="V56">
        <v>0</v>
      </c>
      <c r="W56">
        <v>0</v>
      </c>
      <c r="X56">
        <v>4096</v>
      </c>
      <c r="Y56">
        <v>0</v>
      </c>
    </row>
    <row r="57" spans="1:25" x14ac:dyDescent="0.25">
      <c r="A57" t="s">
        <v>30</v>
      </c>
      <c r="B57" t="s">
        <v>63</v>
      </c>
      <c r="C57">
        <v>6</v>
      </c>
      <c r="D57">
        <v>471.52</v>
      </c>
      <c r="E57">
        <v>0.04</v>
      </c>
      <c r="F57">
        <v>99</v>
      </c>
      <c r="G57" s="2">
        <v>5.4585648148148145E-3</v>
      </c>
      <c r="H57">
        <v>0</v>
      </c>
      <c r="I57">
        <v>0</v>
      </c>
      <c r="J57">
        <v>0</v>
      </c>
      <c r="K57">
        <v>0</v>
      </c>
      <c r="L57">
        <v>15120</v>
      </c>
      <c r="M57">
        <v>0</v>
      </c>
      <c r="N57">
        <v>0</v>
      </c>
      <c r="O57">
        <v>4528</v>
      </c>
      <c r="P57">
        <v>1</v>
      </c>
      <c r="Q57">
        <v>1277</v>
      </c>
      <c r="R57">
        <v>0</v>
      </c>
      <c r="S57">
        <v>0</v>
      </c>
      <c r="T57">
        <v>96</v>
      </c>
      <c r="U57">
        <v>0</v>
      </c>
      <c r="V57">
        <v>0</v>
      </c>
      <c r="W57">
        <v>0</v>
      </c>
      <c r="X57">
        <v>4096</v>
      </c>
      <c r="Y57">
        <v>0</v>
      </c>
    </row>
    <row r="58" spans="1:25" x14ac:dyDescent="0.25">
      <c r="A58" t="s">
        <v>30</v>
      </c>
      <c r="B58" t="s">
        <v>63</v>
      </c>
      <c r="C58">
        <v>7</v>
      </c>
      <c r="D58">
        <v>463.1</v>
      </c>
      <c r="E58">
        <v>0.1</v>
      </c>
      <c r="F58">
        <v>99</v>
      </c>
      <c r="G58" s="2">
        <v>5.3619212962962961E-3</v>
      </c>
      <c r="H58">
        <v>0</v>
      </c>
      <c r="I58">
        <v>0</v>
      </c>
      <c r="J58">
        <v>0</v>
      </c>
      <c r="K58">
        <v>0</v>
      </c>
      <c r="L58">
        <v>15120</v>
      </c>
      <c r="M58">
        <v>0</v>
      </c>
      <c r="N58">
        <v>0</v>
      </c>
      <c r="O58">
        <v>4528</v>
      </c>
      <c r="P58">
        <v>1</v>
      </c>
      <c r="Q58">
        <v>1248</v>
      </c>
      <c r="R58">
        <v>0</v>
      </c>
      <c r="S58">
        <v>0</v>
      </c>
      <c r="T58">
        <v>96</v>
      </c>
      <c r="U58">
        <v>0</v>
      </c>
      <c r="V58">
        <v>0</v>
      </c>
      <c r="W58">
        <v>0</v>
      </c>
      <c r="X58">
        <v>4096</v>
      </c>
      <c r="Y58">
        <v>0</v>
      </c>
    </row>
    <row r="59" spans="1:25" x14ac:dyDescent="0.25">
      <c r="A59" t="s">
        <v>30</v>
      </c>
      <c r="B59" t="s">
        <v>63</v>
      </c>
      <c r="C59">
        <v>8</v>
      </c>
      <c r="D59">
        <v>476.09</v>
      </c>
      <c r="E59">
        <v>0.05</v>
      </c>
      <c r="F59">
        <v>99</v>
      </c>
      <c r="G59" s="2">
        <v>5.5116898148148156E-3</v>
      </c>
      <c r="H59">
        <v>0</v>
      </c>
      <c r="I59">
        <v>0</v>
      </c>
      <c r="J59">
        <v>0</v>
      </c>
      <c r="K59">
        <v>0</v>
      </c>
      <c r="L59">
        <v>14984</v>
      </c>
      <c r="M59">
        <v>0</v>
      </c>
      <c r="N59">
        <v>0</v>
      </c>
      <c r="O59">
        <v>4529</v>
      </c>
      <c r="P59">
        <v>1</v>
      </c>
      <c r="Q59">
        <v>1283</v>
      </c>
      <c r="R59">
        <v>0</v>
      </c>
      <c r="S59">
        <v>0</v>
      </c>
      <c r="T59">
        <v>96</v>
      </c>
      <c r="U59">
        <v>0</v>
      </c>
      <c r="V59">
        <v>0</v>
      </c>
      <c r="W59">
        <v>0</v>
      </c>
      <c r="X59">
        <v>4096</v>
      </c>
      <c r="Y59">
        <v>0</v>
      </c>
    </row>
    <row r="60" spans="1:25" x14ac:dyDescent="0.25">
      <c r="A60" t="s">
        <v>30</v>
      </c>
      <c r="B60" t="s">
        <v>63</v>
      </c>
      <c r="C60">
        <v>9</v>
      </c>
      <c r="D60">
        <v>463.28</v>
      </c>
      <c r="E60">
        <v>0.05</v>
      </c>
      <c r="F60">
        <v>99</v>
      </c>
      <c r="G60" s="2">
        <v>5.3636574074074073E-3</v>
      </c>
      <c r="H60">
        <v>0</v>
      </c>
      <c r="I60">
        <v>0</v>
      </c>
      <c r="J60">
        <v>0</v>
      </c>
      <c r="K60">
        <v>0</v>
      </c>
      <c r="L60">
        <v>15020</v>
      </c>
      <c r="M60">
        <v>0</v>
      </c>
      <c r="N60">
        <v>0</v>
      </c>
      <c r="O60">
        <v>4527</v>
      </c>
      <c r="P60">
        <v>1</v>
      </c>
      <c r="Q60">
        <v>1333</v>
      </c>
      <c r="R60">
        <v>0</v>
      </c>
      <c r="S60">
        <v>0</v>
      </c>
      <c r="T60">
        <v>96</v>
      </c>
      <c r="U60">
        <v>0</v>
      </c>
      <c r="V60">
        <v>0</v>
      </c>
      <c r="W60">
        <v>0</v>
      </c>
      <c r="X60">
        <v>4096</v>
      </c>
      <c r="Y60">
        <v>0</v>
      </c>
    </row>
    <row r="61" spans="1:25" x14ac:dyDescent="0.25">
      <c r="A61" t="s">
        <v>30</v>
      </c>
      <c r="B61" t="s">
        <v>63</v>
      </c>
      <c r="C61">
        <v>10</v>
      </c>
      <c r="D61">
        <v>467.34</v>
      </c>
      <c r="E61">
        <v>0.08</v>
      </c>
      <c r="F61">
        <v>99</v>
      </c>
      <c r="G61" s="2">
        <v>5.4111111111111105E-3</v>
      </c>
      <c r="H61">
        <v>0</v>
      </c>
      <c r="I61">
        <v>0</v>
      </c>
      <c r="J61">
        <v>0</v>
      </c>
      <c r="K61">
        <v>0</v>
      </c>
      <c r="L61">
        <v>15048</v>
      </c>
      <c r="M61">
        <v>0</v>
      </c>
      <c r="N61">
        <v>0</v>
      </c>
      <c r="O61">
        <v>4528</v>
      </c>
      <c r="P61">
        <v>1</v>
      </c>
      <c r="Q61">
        <v>1348</v>
      </c>
      <c r="R61">
        <v>0</v>
      </c>
      <c r="S61">
        <v>0</v>
      </c>
      <c r="T61">
        <v>96</v>
      </c>
      <c r="U61">
        <v>0</v>
      </c>
      <c r="V61">
        <v>0</v>
      </c>
      <c r="W61">
        <v>0</v>
      </c>
      <c r="X61">
        <v>4096</v>
      </c>
      <c r="Y61">
        <v>0</v>
      </c>
    </row>
    <row r="62" spans="1:25" x14ac:dyDescent="0.25">
      <c r="A62" t="s">
        <v>30</v>
      </c>
      <c r="B62" t="s">
        <v>65</v>
      </c>
      <c r="C62">
        <v>1</v>
      </c>
      <c r="D62">
        <v>463.82</v>
      </c>
      <c r="E62">
        <v>7.0000000000000007E-2</v>
      </c>
      <c r="F62">
        <v>99</v>
      </c>
      <c r="G62" s="2">
        <v>5.3708333333333325E-3</v>
      </c>
      <c r="H62">
        <v>0</v>
      </c>
      <c r="I62">
        <v>0</v>
      </c>
      <c r="J62">
        <v>0</v>
      </c>
      <c r="K62">
        <v>0</v>
      </c>
      <c r="L62">
        <v>14860</v>
      </c>
      <c r="M62">
        <v>0</v>
      </c>
      <c r="N62">
        <v>0</v>
      </c>
      <c r="O62">
        <v>3332</v>
      </c>
      <c r="P62">
        <v>1</v>
      </c>
      <c r="Q62">
        <v>1493</v>
      </c>
      <c r="R62">
        <v>0</v>
      </c>
      <c r="S62">
        <v>0</v>
      </c>
      <c r="T62">
        <v>96</v>
      </c>
      <c r="U62">
        <v>0</v>
      </c>
      <c r="V62">
        <v>0</v>
      </c>
      <c r="W62">
        <v>0</v>
      </c>
      <c r="X62">
        <v>4096</v>
      </c>
      <c r="Y62">
        <v>0</v>
      </c>
    </row>
    <row r="63" spans="1:25" x14ac:dyDescent="0.25">
      <c r="A63" t="s">
        <v>30</v>
      </c>
      <c r="B63" t="s">
        <v>65</v>
      </c>
      <c r="C63">
        <v>2</v>
      </c>
      <c r="D63">
        <v>462.62</v>
      </c>
      <c r="E63">
        <v>0.13</v>
      </c>
      <c r="F63">
        <v>99</v>
      </c>
      <c r="G63" s="2">
        <v>5.3593750000000004E-3</v>
      </c>
      <c r="H63">
        <v>0</v>
      </c>
      <c r="I63">
        <v>0</v>
      </c>
      <c r="J63">
        <v>0</v>
      </c>
      <c r="K63">
        <v>0</v>
      </c>
      <c r="L63">
        <v>14788</v>
      </c>
      <c r="M63">
        <v>0</v>
      </c>
      <c r="N63">
        <v>0</v>
      </c>
      <c r="O63">
        <v>3331</v>
      </c>
      <c r="P63">
        <v>1</v>
      </c>
      <c r="Q63">
        <v>1885</v>
      </c>
      <c r="R63">
        <v>0</v>
      </c>
      <c r="S63">
        <v>0</v>
      </c>
      <c r="T63">
        <v>96</v>
      </c>
      <c r="U63">
        <v>0</v>
      </c>
      <c r="V63">
        <v>0</v>
      </c>
      <c r="W63">
        <v>0</v>
      </c>
      <c r="X63">
        <v>4096</v>
      </c>
      <c r="Y63">
        <v>0</v>
      </c>
    </row>
    <row r="64" spans="1:25" x14ac:dyDescent="0.25">
      <c r="A64" t="s">
        <v>30</v>
      </c>
      <c r="B64" t="s">
        <v>65</v>
      </c>
      <c r="C64">
        <v>3</v>
      </c>
      <c r="D64">
        <v>463.36</v>
      </c>
      <c r="E64">
        <v>0.05</v>
      </c>
      <c r="F64">
        <v>99</v>
      </c>
      <c r="G64" s="2">
        <v>5.3665509259259248E-3</v>
      </c>
      <c r="H64">
        <v>0</v>
      </c>
      <c r="I64">
        <v>0</v>
      </c>
      <c r="J64">
        <v>0</v>
      </c>
      <c r="K64">
        <v>0</v>
      </c>
      <c r="L64">
        <v>14720</v>
      </c>
      <c r="M64">
        <v>0</v>
      </c>
      <c r="N64">
        <v>0</v>
      </c>
      <c r="O64">
        <v>3330</v>
      </c>
      <c r="P64">
        <v>1</v>
      </c>
      <c r="Q64">
        <v>1794</v>
      </c>
      <c r="R64">
        <v>0</v>
      </c>
      <c r="S64">
        <v>0</v>
      </c>
      <c r="T64">
        <v>96</v>
      </c>
      <c r="U64">
        <v>0</v>
      </c>
      <c r="V64">
        <v>0</v>
      </c>
      <c r="W64">
        <v>0</v>
      </c>
      <c r="X64">
        <v>4096</v>
      </c>
      <c r="Y64">
        <v>0</v>
      </c>
    </row>
    <row r="65" spans="1:25" x14ac:dyDescent="0.25">
      <c r="A65" t="s">
        <v>30</v>
      </c>
      <c r="B65" t="s">
        <v>65</v>
      </c>
      <c r="C65">
        <v>4</v>
      </c>
      <c r="D65">
        <v>463.86</v>
      </c>
      <c r="E65">
        <v>0.12</v>
      </c>
      <c r="F65">
        <v>99</v>
      </c>
      <c r="G65" s="2">
        <v>5.3723379629629633E-3</v>
      </c>
      <c r="H65">
        <v>0</v>
      </c>
      <c r="I65">
        <v>0</v>
      </c>
      <c r="J65">
        <v>0</v>
      </c>
      <c r="K65">
        <v>0</v>
      </c>
      <c r="L65">
        <v>14688</v>
      </c>
      <c r="M65">
        <v>0</v>
      </c>
      <c r="N65">
        <v>0</v>
      </c>
      <c r="O65">
        <v>3329</v>
      </c>
      <c r="P65">
        <v>1</v>
      </c>
      <c r="Q65">
        <v>1606</v>
      </c>
      <c r="R65">
        <v>0</v>
      </c>
      <c r="S65">
        <v>0</v>
      </c>
      <c r="T65">
        <v>96</v>
      </c>
      <c r="U65">
        <v>0</v>
      </c>
      <c r="V65">
        <v>0</v>
      </c>
      <c r="W65">
        <v>0</v>
      </c>
      <c r="X65">
        <v>4096</v>
      </c>
      <c r="Y65">
        <v>0</v>
      </c>
    </row>
    <row r="66" spans="1:25" x14ac:dyDescent="0.25">
      <c r="A66" t="s">
        <v>30</v>
      </c>
      <c r="B66" t="s">
        <v>65</v>
      </c>
      <c r="C66">
        <v>5</v>
      </c>
      <c r="D66">
        <v>463.11</v>
      </c>
      <c r="E66">
        <v>7.0000000000000007E-2</v>
      </c>
      <c r="F66">
        <v>99</v>
      </c>
      <c r="G66" s="2">
        <v>5.3636574074074073E-3</v>
      </c>
      <c r="H66">
        <v>0</v>
      </c>
      <c r="I66">
        <v>0</v>
      </c>
      <c r="J66">
        <v>0</v>
      </c>
      <c r="K66">
        <v>0</v>
      </c>
      <c r="L66">
        <v>14860</v>
      </c>
      <c r="M66">
        <v>0</v>
      </c>
      <c r="N66">
        <v>0</v>
      </c>
      <c r="O66">
        <v>3331</v>
      </c>
      <c r="P66">
        <v>1</v>
      </c>
      <c r="Q66">
        <v>1790</v>
      </c>
      <c r="R66">
        <v>0</v>
      </c>
      <c r="S66">
        <v>0</v>
      </c>
      <c r="T66">
        <v>96</v>
      </c>
      <c r="U66">
        <v>0</v>
      </c>
      <c r="V66">
        <v>0</v>
      </c>
      <c r="W66">
        <v>0</v>
      </c>
      <c r="X66">
        <v>4096</v>
      </c>
      <c r="Y66">
        <v>0</v>
      </c>
    </row>
    <row r="67" spans="1:25" x14ac:dyDescent="0.25">
      <c r="A67" t="s">
        <v>30</v>
      </c>
      <c r="B67" t="s">
        <v>65</v>
      </c>
      <c r="C67">
        <v>6</v>
      </c>
      <c r="D67">
        <v>463.24</v>
      </c>
      <c r="E67">
        <v>0.09</v>
      </c>
      <c r="F67">
        <v>99</v>
      </c>
      <c r="G67" s="2">
        <v>5.3649305555555559E-3</v>
      </c>
      <c r="H67">
        <v>0</v>
      </c>
      <c r="I67">
        <v>0</v>
      </c>
      <c r="J67">
        <v>0</v>
      </c>
      <c r="K67">
        <v>0</v>
      </c>
      <c r="L67">
        <v>14760</v>
      </c>
      <c r="M67">
        <v>0</v>
      </c>
      <c r="N67">
        <v>0</v>
      </c>
      <c r="O67">
        <v>3331</v>
      </c>
      <c r="P67">
        <v>1</v>
      </c>
      <c r="Q67">
        <v>1604</v>
      </c>
      <c r="R67">
        <v>0</v>
      </c>
      <c r="S67">
        <v>0</v>
      </c>
      <c r="T67">
        <v>96</v>
      </c>
      <c r="U67">
        <v>0</v>
      </c>
      <c r="V67">
        <v>0</v>
      </c>
      <c r="W67">
        <v>0</v>
      </c>
      <c r="X67">
        <v>4096</v>
      </c>
      <c r="Y67">
        <v>0</v>
      </c>
    </row>
    <row r="68" spans="1:25" x14ac:dyDescent="0.25">
      <c r="A68" t="s">
        <v>30</v>
      </c>
      <c r="B68" t="s">
        <v>65</v>
      </c>
      <c r="C68">
        <v>7</v>
      </c>
      <c r="D68">
        <v>475.93</v>
      </c>
      <c r="E68">
        <v>0.08</v>
      </c>
      <c r="F68">
        <v>99</v>
      </c>
      <c r="G68" s="2">
        <v>5.5112268518518514E-3</v>
      </c>
      <c r="H68">
        <v>0</v>
      </c>
      <c r="I68">
        <v>0</v>
      </c>
      <c r="J68">
        <v>0</v>
      </c>
      <c r="K68">
        <v>0</v>
      </c>
      <c r="L68">
        <v>14716</v>
      </c>
      <c r="M68">
        <v>0</v>
      </c>
      <c r="N68">
        <v>0</v>
      </c>
      <c r="O68">
        <v>3330</v>
      </c>
      <c r="P68">
        <v>1</v>
      </c>
      <c r="Q68">
        <v>1526</v>
      </c>
      <c r="R68">
        <v>0</v>
      </c>
      <c r="S68">
        <v>0</v>
      </c>
      <c r="T68">
        <v>96</v>
      </c>
      <c r="U68">
        <v>0</v>
      </c>
      <c r="V68">
        <v>0</v>
      </c>
      <c r="W68">
        <v>0</v>
      </c>
      <c r="X68">
        <v>4096</v>
      </c>
      <c r="Y68">
        <v>0</v>
      </c>
    </row>
    <row r="69" spans="1:25" x14ac:dyDescent="0.25">
      <c r="A69" t="s">
        <v>30</v>
      </c>
      <c r="B69" t="s">
        <v>65</v>
      </c>
      <c r="C69">
        <v>8</v>
      </c>
      <c r="D69">
        <v>464.06</v>
      </c>
      <c r="E69">
        <v>0.08</v>
      </c>
      <c r="F69">
        <v>99</v>
      </c>
      <c r="G69" s="2">
        <v>5.3737268518518518E-3</v>
      </c>
      <c r="H69">
        <v>0</v>
      </c>
      <c r="I69">
        <v>0</v>
      </c>
      <c r="J69">
        <v>0</v>
      </c>
      <c r="K69">
        <v>0</v>
      </c>
      <c r="L69">
        <v>14724</v>
      </c>
      <c r="M69">
        <v>0</v>
      </c>
      <c r="N69">
        <v>0</v>
      </c>
      <c r="O69">
        <v>3330</v>
      </c>
      <c r="P69">
        <v>1</v>
      </c>
      <c r="Q69">
        <v>1508</v>
      </c>
      <c r="R69">
        <v>0</v>
      </c>
      <c r="S69">
        <v>0</v>
      </c>
      <c r="T69">
        <v>96</v>
      </c>
      <c r="U69">
        <v>0</v>
      </c>
      <c r="V69">
        <v>0</v>
      </c>
      <c r="W69">
        <v>0</v>
      </c>
      <c r="X69">
        <v>4096</v>
      </c>
      <c r="Y69">
        <v>0</v>
      </c>
    </row>
    <row r="70" spans="1:25" x14ac:dyDescent="0.25">
      <c r="A70" t="s">
        <v>30</v>
      </c>
      <c r="B70" t="s">
        <v>65</v>
      </c>
      <c r="C70">
        <v>9</v>
      </c>
      <c r="D70">
        <v>461.78</v>
      </c>
      <c r="E70">
        <v>0.1</v>
      </c>
      <c r="F70">
        <v>99</v>
      </c>
      <c r="G70" s="2">
        <v>5.3494212962962966E-3</v>
      </c>
      <c r="H70">
        <v>0</v>
      </c>
      <c r="I70">
        <v>0</v>
      </c>
      <c r="J70">
        <v>0</v>
      </c>
      <c r="K70">
        <v>0</v>
      </c>
      <c r="L70">
        <v>14700</v>
      </c>
      <c r="M70">
        <v>0</v>
      </c>
      <c r="N70">
        <v>0</v>
      </c>
      <c r="O70">
        <v>3332</v>
      </c>
      <c r="P70">
        <v>1</v>
      </c>
      <c r="Q70">
        <v>1864</v>
      </c>
      <c r="R70">
        <v>0</v>
      </c>
      <c r="S70">
        <v>0</v>
      </c>
      <c r="T70">
        <v>96</v>
      </c>
      <c r="U70">
        <v>0</v>
      </c>
      <c r="V70">
        <v>0</v>
      </c>
      <c r="W70">
        <v>0</v>
      </c>
      <c r="X70">
        <v>4096</v>
      </c>
      <c r="Y70">
        <v>0</v>
      </c>
    </row>
    <row r="71" spans="1:25" x14ac:dyDescent="0.25">
      <c r="A71" t="s">
        <v>30</v>
      </c>
      <c r="B71" t="s">
        <v>65</v>
      </c>
      <c r="C71">
        <v>10</v>
      </c>
      <c r="D71">
        <v>463.16</v>
      </c>
      <c r="E71">
        <v>0.03</v>
      </c>
      <c r="F71">
        <v>99</v>
      </c>
      <c r="G71" s="2">
        <v>5.3633101851851854E-3</v>
      </c>
      <c r="H71">
        <v>0</v>
      </c>
      <c r="I71">
        <v>0</v>
      </c>
      <c r="J71">
        <v>0</v>
      </c>
      <c r="K71">
        <v>0</v>
      </c>
      <c r="L71">
        <v>14820</v>
      </c>
      <c r="M71">
        <v>0</v>
      </c>
      <c r="N71">
        <v>0</v>
      </c>
      <c r="O71">
        <v>3332</v>
      </c>
      <c r="P71">
        <v>1</v>
      </c>
      <c r="Q71">
        <v>1627</v>
      </c>
      <c r="R71">
        <v>0</v>
      </c>
      <c r="S71">
        <v>0</v>
      </c>
      <c r="T71">
        <v>96</v>
      </c>
      <c r="U71">
        <v>0</v>
      </c>
      <c r="V71">
        <v>0</v>
      </c>
      <c r="W71">
        <v>0</v>
      </c>
      <c r="X71">
        <v>4096</v>
      </c>
      <c r="Y71">
        <v>0</v>
      </c>
    </row>
    <row r="72" spans="1:25" x14ac:dyDescent="0.25">
      <c r="G72" s="2"/>
    </row>
    <row r="73" spans="1:25" x14ac:dyDescent="0.25">
      <c r="G73" s="2"/>
    </row>
    <row r="74" spans="1:25" x14ac:dyDescent="0.25">
      <c r="G74" s="2"/>
    </row>
    <row r="75" spans="1:25" x14ac:dyDescent="0.25">
      <c r="G75" s="2"/>
    </row>
    <row r="76" spans="1:25" x14ac:dyDescent="0.25">
      <c r="G76" s="2"/>
    </row>
    <row r="77" spans="1:25" x14ac:dyDescent="0.25">
      <c r="G77" s="2"/>
    </row>
    <row r="78" spans="1:25" x14ac:dyDescent="0.25">
      <c r="G78" s="2"/>
    </row>
    <row r="79" spans="1:25" x14ac:dyDescent="0.25">
      <c r="G79" s="2"/>
    </row>
    <row r="80" spans="1:25" x14ac:dyDescent="0.25">
      <c r="G80" s="2"/>
    </row>
    <row r="81" spans="7:7" x14ac:dyDescent="0.25">
      <c r="G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8091-3954-40D7-BE72-1CDD148046F8}">
  <dimension ref="A1:T24"/>
  <sheetViews>
    <sheetView workbookViewId="0">
      <selection activeCell="P2" sqref="P2:P8"/>
    </sheetView>
  </sheetViews>
  <sheetFormatPr baseColWidth="10" defaultRowHeight="15" x14ac:dyDescent="0.25"/>
  <cols>
    <col min="1" max="1" width="7.28515625" style="9" bestFit="1" customWidth="1"/>
    <col min="2" max="2" width="20.140625" style="9" bestFit="1" customWidth="1"/>
    <col min="3" max="3" width="12" style="9" bestFit="1" customWidth="1"/>
    <col min="4" max="4" width="18.5703125" style="9" bestFit="1" customWidth="1"/>
    <col min="5" max="5" width="13.28515625" style="9" bestFit="1" customWidth="1"/>
    <col min="6" max="6" width="12" style="9" bestFit="1" customWidth="1"/>
    <col min="7" max="7" width="13.42578125" style="9" bestFit="1" customWidth="1"/>
    <col min="8" max="8" width="13.42578125" style="9" customWidth="1"/>
    <col min="9" max="9" width="12" style="9" bestFit="1" customWidth="1"/>
    <col min="10" max="10" width="16.140625" style="9" bestFit="1" customWidth="1"/>
    <col min="11" max="11" width="16.140625" style="9" customWidth="1"/>
    <col min="12" max="12" width="17.85546875" style="9" bestFit="1" customWidth="1"/>
    <col min="13" max="13" width="24.140625" style="9" bestFit="1" customWidth="1"/>
    <col min="14" max="14" width="12" style="9" bestFit="1" customWidth="1"/>
    <col min="15" max="15" width="24.140625" style="9" bestFit="1" customWidth="1"/>
    <col min="16" max="16" width="17.85546875" style="9" bestFit="1" customWidth="1"/>
    <col min="17" max="17" width="11.42578125" style="9"/>
    <col min="18" max="18" width="3" style="9" bestFit="1" customWidth="1"/>
    <col min="19" max="16384" width="11.42578125" style="9"/>
  </cols>
  <sheetData>
    <row r="1" spans="1:20" x14ac:dyDescent="0.25">
      <c r="C1" s="7" t="str">
        <f>SUBSTITUTE(ADDRESS(1,MATCH(C2, perf!1:1, 0),4),"1","")</f>
        <v>D</v>
      </c>
      <c r="D1" s="7" t="str">
        <f>SUBSTITUTE(ADDRESS(1,MATCH(D2, perf!1:1, 0),4),"1","")</f>
        <v>F</v>
      </c>
      <c r="E1" s="7" t="str">
        <f>SUBSTITUTE(ADDRESS(1,MATCH(E2, perf!1:1, 0),4),"1","")</f>
        <v>J</v>
      </c>
      <c r="F1" s="7" t="str">
        <f>SUBSTITUTE(ADDRESS(1,MATCH(F2, perf!1:1, 0),4),"1","")</f>
        <v>L</v>
      </c>
      <c r="G1" s="7" t="str">
        <f>SUBSTITUTE(ADDRESS(1,MATCH(G2, perf!1:1, 0),4),"1","")</f>
        <v>N</v>
      </c>
      <c r="H1" s="7" t="str">
        <f>SUBSTITUTE(ADDRESS(1,MATCH(H2, perf!1:1, 0),4),"1","")</f>
        <v>O</v>
      </c>
      <c r="I1" s="7" t="str">
        <f>SUBSTITUTE(ADDRESS(1,MATCH(I2, perf!1:1, 0),4),"1","")</f>
        <v>P</v>
      </c>
      <c r="J1" s="7" t="str">
        <f>SUBSTITUTE(ADDRESS(1,MATCH(J2, perf!1:1, 0),4),"1","")</f>
        <v>R</v>
      </c>
      <c r="K1" s="7" t="str">
        <f>SUBSTITUTE(ADDRESS(1,MATCH(K2, perf!1:1, 0),4),"1","")</f>
        <v>S</v>
      </c>
      <c r="L1" s="7" t="str">
        <f>SUBSTITUTE(ADDRESS(1,MATCH(L2, perf!1:1, 0),4),"1","")</f>
        <v>T</v>
      </c>
      <c r="M1" s="7" t="str">
        <f>SUBSTITUTE(ADDRESS(1,MATCH(M2, perf!1:1, 0),4),"1","")</f>
        <v>V</v>
      </c>
      <c r="N1" s="7" t="str">
        <f>SUBSTITUTE(ADDRESS(1,MATCH(N2, perf!1:1, 0),4),"1","")</f>
        <v>X</v>
      </c>
      <c r="O1" s="7" t="str">
        <f>SUBSTITUTE(ADDRESS(1,MATCH(O2, perf!1:1, 0),4),"1","")</f>
        <v>W</v>
      </c>
      <c r="P1" s="7" t="str">
        <f>SUBSTITUTE(ADDRESS(1,MATCH(P2, perf!1:1, 0),4),"1","")</f>
        <v>AA</v>
      </c>
    </row>
    <row r="2" spans="1:20" x14ac:dyDescent="0.25">
      <c r="A2" s="7" t="s">
        <v>0</v>
      </c>
      <c r="B2" s="7" t="s">
        <v>1</v>
      </c>
      <c r="C2" s="7" t="s">
        <v>3</v>
      </c>
      <c r="D2" s="7" t="s">
        <v>5</v>
      </c>
      <c r="E2" s="7" t="s">
        <v>9</v>
      </c>
      <c r="F2" s="7" t="s">
        <v>11</v>
      </c>
      <c r="G2" s="7" t="s">
        <v>13</v>
      </c>
      <c r="H2" s="6" t="s">
        <v>14</v>
      </c>
      <c r="I2" s="7" t="s">
        <v>15</v>
      </c>
      <c r="J2" s="7" t="s">
        <v>17</v>
      </c>
      <c r="K2" s="6" t="s">
        <v>18</v>
      </c>
      <c r="L2" s="7" t="s">
        <v>19</v>
      </c>
      <c r="M2" s="7" t="s">
        <v>21</v>
      </c>
      <c r="N2" s="7" t="s">
        <v>23</v>
      </c>
      <c r="O2" s="7" t="s">
        <v>22</v>
      </c>
      <c r="P2" s="6" t="s">
        <v>26</v>
      </c>
      <c r="T2" s="7" t="s">
        <v>61</v>
      </c>
    </row>
    <row r="3" spans="1:20" x14ac:dyDescent="0.25">
      <c r="A3" s="9" t="str" cm="1">
        <f t="array" aca="1" ref="A3" ca="1">INDIRECT("perf!A"&amp;R3)</f>
        <v>o</v>
      </c>
      <c r="B3" s="9" t="str" cm="1">
        <f t="array" aca="1" ref="B3" ca="1">INDIRECT("perf!B"&amp;R3)</f>
        <v>art-optimal-origin</v>
      </c>
      <c r="C3" s="9">
        <f t="shared" ref="C3:P8" ca="1" si="0">AVERAGE(INDIRECT("perf!"&amp;C$1&amp;$R3&amp;":"&amp;C$1&amp;$R3+9))</f>
        <v>41680.004363899992</v>
      </c>
      <c r="D3" s="9">
        <f t="shared" ca="1" si="0"/>
        <v>133.5</v>
      </c>
      <c r="E3" s="9">
        <f t="shared" ca="1" si="0"/>
        <v>2088.4</v>
      </c>
      <c r="F3" s="9">
        <f t="shared" ca="1" si="0"/>
        <v>58191387469.5</v>
      </c>
      <c r="G3" s="10">
        <f t="shared" ca="1" si="0"/>
        <v>46114016890.699997</v>
      </c>
      <c r="H3" s="12">
        <f t="shared" ca="1" si="0"/>
        <v>0.79</v>
      </c>
      <c r="I3" s="9">
        <f t="shared" ca="1" si="0"/>
        <v>6190100037.1999998</v>
      </c>
      <c r="J3" s="9">
        <f t="shared" ca="1" si="0"/>
        <v>46937194.200000003</v>
      </c>
      <c r="K3" s="12">
        <f t="shared" ca="1" si="0"/>
        <v>0.7599999999999999</v>
      </c>
      <c r="L3" s="9">
        <f t="shared" ca="1" si="0"/>
        <v>21845292781.900002</v>
      </c>
      <c r="M3" s="9">
        <f t="shared" ca="1" si="0"/>
        <v>11949889.699999999</v>
      </c>
      <c r="N3" s="9">
        <f t="shared" ca="1" si="0"/>
        <v>761009670.10000002</v>
      </c>
      <c r="O3" s="9">
        <f t="shared" ca="1" si="0"/>
        <v>5.3999999999999992E-2</v>
      </c>
      <c r="P3" s="12">
        <f t="shared" ca="1" si="0"/>
        <v>49.956999999999994</v>
      </c>
      <c r="R3" s="7">
        <v>2</v>
      </c>
      <c r="T3" s="9">
        <f ca="1">(C3/1000)*conso_c*5.1</f>
        <v>36.487745172585967</v>
      </c>
    </row>
    <row r="4" spans="1:20" x14ac:dyDescent="0.25">
      <c r="A4" s="9" t="str" cm="1">
        <f t="array" aca="1" ref="A4" ca="1">INDIRECT("perf!A"&amp;R4)</f>
        <v>o</v>
      </c>
      <c r="B4" s="9" t="str" cm="1">
        <f t="array" aca="1" ref="B4" ca="1">INDIRECT("perf!B"&amp;R4)</f>
        <v>art-optimal-linkedlist</v>
      </c>
      <c r="C4" s="9">
        <f t="shared" ca="1" si="0"/>
        <v>16152.133559599999</v>
      </c>
      <c r="D4" s="9">
        <f t="shared" ca="1" si="0"/>
        <v>53.8</v>
      </c>
      <c r="E4" s="9">
        <f t="shared" ca="1" si="0"/>
        <v>874.7</v>
      </c>
      <c r="F4" s="9">
        <f t="shared" ca="1" si="0"/>
        <v>22548562086.700001</v>
      </c>
      <c r="G4" s="10">
        <f t="shared" ca="1" si="0"/>
        <v>20247030552.700001</v>
      </c>
      <c r="H4" s="12">
        <f t="shared" ca="1" si="0"/>
        <v>0.89900000000000002</v>
      </c>
      <c r="I4" s="9">
        <f t="shared" ca="1" si="0"/>
        <v>2445679227.8000002</v>
      </c>
      <c r="J4" s="9">
        <f t="shared" ca="1" si="0"/>
        <v>7264782.0999999996</v>
      </c>
      <c r="K4" s="12">
        <f t="shared" ca="1" si="0"/>
        <v>0.29799999999999993</v>
      </c>
      <c r="L4" s="9">
        <f t="shared" ca="1" si="0"/>
        <v>9561089981.7999992</v>
      </c>
      <c r="M4" s="9">
        <f t="shared" ca="1" si="0"/>
        <v>6338169.9000000004</v>
      </c>
      <c r="N4" s="9">
        <f t="shared" ca="1" si="0"/>
        <v>269797139</v>
      </c>
      <c r="O4" s="9">
        <f t="shared" ca="1" si="0"/>
        <v>6.6000000000000017E-2</v>
      </c>
      <c r="P4" s="12">
        <f t="shared" ca="1" si="0"/>
        <v>49.773999999999994</v>
      </c>
      <c r="R4" s="7">
        <v>12</v>
      </c>
      <c r="T4" s="9">
        <f ca="1">(C4/1000)*conso_c*5.1</f>
        <v>14.139992121179155</v>
      </c>
    </row>
    <row r="5" spans="1:20" x14ac:dyDescent="0.25">
      <c r="A5" s="9" t="str" cm="1">
        <f t="array" aca="1" ref="A5" ca="1">INDIRECT("perf!A"&amp;R5)</f>
        <v>class</v>
      </c>
      <c r="B5" s="9" t="str" cm="1">
        <f t="array" aca="1" ref="B5" ca="1">INDIRECT("perf!B"&amp;R5)</f>
        <v>ArtOptimal</v>
      </c>
      <c r="C5" s="9">
        <f t="shared" ca="1" si="0"/>
        <v>18098.324444799997</v>
      </c>
      <c r="D5" s="9">
        <f t="shared" ca="1" si="0"/>
        <v>1536</v>
      </c>
      <c r="E5" s="9">
        <f t="shared" ca="1" si="0"/>
        <v>6168.7</v>
      </c>
      <c r="F5" s="9">
        <f t="shared" ca="1" si="0"/>
        <v>25232003365</v>
      </c>
      <c r="G5" s="10">
        <f t="shared" ca="1" si="0"/>
        <v>24964682512.700001</v>
      </c>
      <c r="H5" s="12">
        <f t="shared" ca="1" si="0"/>
        <v>0.99</v>
      </c>
      <c r="I5" s="9">
        <f t="shared" ca="1" si="0"/>
        <v>1977508410.0999999</v>
      </c>
      <c r="J5" s="9">
        <f t="shared" ca="1" si="0"/>
        <v>117163546.40000001</v>
      </c>
      <c r="K5" s="12">
        <f t="shared" ca="1" si="0"/>
        <v>5.9290000000000003</v>
      </c>
      <c r="L5" s="9">
        <f t="shared" ca="1" si="0"/>
        <v>6495301816.6000004</v>
      </c>
      <c r="M5" s="9">
        <f t="shared" ca="1" si="0"/>
        <v>48144069.899999999</v>
      </c>
      <c r="N5" s="9">
        <f t="shared" ca="1" si="0"/>
        <v>521149004.69999999</v>
      </c>
      <c r="O5" s="9">
        <f t="shared" ca="1" si="0"/>
        <v>0.74099999999999999</v>
      </c>
      <c r="P5" s="12">
        <f t="shared" ca="1" si="0"/>
        <v>41.168000000000006</v>
      </c>
      <c r="R5" s="7">
        <v>22</v>
      </c>
      <c r="T5" s="9">
        <f ca="1">(C5/1000)*conso_java*5.1</f>
        <v>18.09919939559466</v>
      </c>
    </row>
    <row r="6" spans="1:20" x14ac:dyDescent="0.25">
      <c r="A6" s="9" t="str" cm="1">
        <f t="array" aca="1" ref="A6" ca="1">INDIRECT("perf!A"&amp;R6)</f>
        <v>js</v>
      </c>
      <c r="B6" s="9" t="str" cm="1">
        <f t="array" aca="1" ref="B6" ca="1">INDIRECT("perf!B"&amp;R6)</f>
        <v>art-optimal</v>
      </c>
      <c r="C6" s="9">
        <f t="shared" ca="1" si="0"/>
        <v>32876.943895399992</v>
      </c>
      <c r="D6" s="9">
        <f t="shared" ca="1" si="0"/>
        <v>808.1</v>
      </c>
      <c r="E6" s="9">
        <f t="shared" ca="1" si="0"/>
        <v>5025.3999999999996</v>
      </c>
      <c r="F6" s="9">
        <f t="shared" ca="1" si="0"/>
        <v>45884137283</v>
      </c>
      <c r="G6" s="10">
        <f t="shared" ca="1" si="0"/>
        <v>45965325042.5</v>
      </c>
      <c r="H6" s="12">
        <f t="shared" ca="1" si="0"/>
        <v>1</v>
      </c>
      <c r="I6" s="9">
        <f t="shared" ca="1" si="0"/>
        <v>2351571086.4000001</v>
      </c>
      <c r="J6" s="9">
        <f t="shared" ca="1" si="0"/>
        <v>78022992.5</v>
      </c>
      <c r="K6" s="12">
        <f t="shared" ca="1" si="0"/>
        <v>3.3170000000000002</v>
      </c>
      <c r="L6" s="9">
        <f t="shared" ca="1" si="0"/>
        <v>20815323791.099998</v>
      </c>
      <c r="M6" s="9">
        <f t="shared" ca="1" si="0"/>
        <v>23521651.800000001</v>
      </c>
      <c r="N6" s="9">
        <f t="shared" ca="1" si="0"/>
        <v>466964747.30000001</v>
      </c>
      <c r="O6" s="9">
        <f t="shared" ca="1" si="0"/>
        <v>0.11000000000000001</v>
      </c>
      <c r="P6" s="12">
        <f t="shared" ca="1" si="0"/>
        <v>46.789000000000001</v>
      </c>
      <c r="R6" s="7">
        <v>32</v>
      </c>
      <c r="T6" s="9">
        <f ca="1">(C6/1000)*conso_js*5.1</f>
        <v>32.122358723740916</v>
      </c>
    </row>
    <row r="7" spans="1:20" x14ac:dyDescent="0.25">
      <c r="A7" s="9" t="str" cm="1">
        <f t="array" aca="1" ref="A7" ca="1">INDIRECT("perf!A"&amp;R7)</f>
        <v>php</v>
      </c>
      <c r="B7" s="9" t="str" cm="1">
        <f t="array" aca="1" ref="B7" ca="1">INDIRECT("perf!B"&amp;R7)</f>
        <v>art-optimal</v>
      </c>
      <c r="C7" s="9">
        <f t="shared" ca="1" si="0"/>
        <v>284280.50913889997</v>
      </c>
      <c r="D7" s="9">
        <f t="shared" ca="1" si="0"/>
        <v>788.6</v>
      </c>
      <c r="E7" s="9">
        <f t="shared" ca="1" si="0"/>
        <v>4665.7</v>
      </c>
      <c r="F7" s="9">
        <f t="shared" ca="1" si="0"/>
        <v>396935768062.70001</v>
      </c>
      <c r="G7" s="10">
        <f t="shared" ca="1" si="0"/>
        <v>292322525402.70001</v>
      </c>
      <c r="H7" s="12">
        <f t="shared" ca="1" si="0"/>
        <v>0.7400000000000001</v>
      </c>
      <c r="I7" s="9">
        <f t="shared" ca="1" si="0"/>
        <v>31617419365.200001</v>
      </c>
      <c r="J7" s="9">
        <f t="shared" ca="1" si="0"/>
        <v>730598062.70000005</v>
      </c>
      <c r="K7" s="12">
        <f t="shared" ca="1" si="0"/>
        <v>2.3109999999999995</v>
      </c>
      <c r="L7" s="9">
        <f t="shared" ca="1" si="0"/>
        <v>179761921507.29999</v>
      </c>
      <c r="M7" s="9">
        <f t="shared" ca="1" si="0"/>
        <v>116824132.09999999</v>
      </c>
      <c r="N7" s="9">
        <f t="shared" ca="1" si="0"/>
        <v>1217250526.2</v>
      </c>
      <c r="O7" s="9">
        <f t="shared" ca="1" si="0"/>
        <v>6.4000000000000015E-2</v>
      </c>
      <c r="P7" s="12">
        <f t="shared" ca="1" si="0"/>
        <v>43.178999999999995</v>
      </c>
      <c r="R7" s="7">
        <v>42</v>
      </c>
      <c r="T7" s="9">
        <f ca="1">(C7/1000)*conso_php*5.1</f>
        <v>248.96410355427085</v>
      </c>
    </row>
    <row r="8" spans="1:20" x14ac:dyDescent="0.25">
      <c r="A8" s="9" t="str" cm="1">
        <f t="array" aca="1" ref="A8" ca="1">INDIRECT("perf!A"&amp;R8)</f>
        <v>py</v>
      </c>
      <c r="B8" s="9" t="str" cm="1">
        <f t="array" aca="1" ref="B8" ca="1">INDIRECT("perf!B"&amp;R8)</f>
        <v>art-optimal-origin</v>
      </c>
      <c r="C8" s="9">
        <f t="shared" ca="1" si="0"/>
        <v>466078.00062199996</v>
      </c>
      <c r="D8" s="9">
        <f t="shared" ca="1" si="0"/>
        <v>1265.3</v>
      </c>
      <c r="E8" s="9">
        <f t="shared" ca="1" si="0"/>
        <v>4494.1000000000004</v>
      </c>
      <c r="F8" s="9">
        <f t="shared" ca="1" si="0"/>
        <v>651472351915.69995</v>
      </c>
      <c r="G8" s="10">
        <f t="shared" ca="1" si="0"/>
        <v>444243433153.5</v>
      </c>
      <c r="H8" s="12">
        <f t="shared" ca="1" si="0"/>
        <v>0.67999999999999994</v>
      </c>
      <c r="I8" s="9">
        <f t="shared" ca="1" si="0"/>
        <v>22507333699.599998</v>
      </c>
      <c r="J8" s="9">
        <f t="shared" ca="1" si="0"/>
        <v>7540044624.3999996</v>
      </c>
      <c r="K8" s="12">
        <f t="shared" ca="1" si="0"/>
        <v>33.500999999999998</v>
      </c>
      <c r="L8" s="9">
        <f t="shared" ca="1" si="0"/>
        <v>226345057811.10001</v>
      </c>
      <c r="M8" s="9">
        <f t="shared" ca="1" si="0"/>
        <v>241363043.90000001</v>
      </c>
      <c r="N8" s="9">
        <f t="shared" ca="1" si="0"/>
        <v>1837981571.4000001</v>
      </c>
      <c r="O8" s="9">
        <f t="shared" ca="1" si="0"/>
        <v>0.10699999999999998</v>
      </c>
      <c r="P8" s="12">
        <f t="shared" ca="1" si="0"/>
        <v>33.906000000000006</v>
      </c>
      <c r="R8" s="7">
        <v>52</v>
      </c>
      <c r="T8" s="9">
        <f ca="1">(C8/1000)*conso_py*5.1</f>
        <v>407.35829259950521</v>
      </c>
    </row>
    <row r="9" spans="1:20" x14ac:dyDescent="0.25">
      <c r="R9" s="7"/>
    </row>
    <row r="10" spans="1:20" x14ac:dyDescent="0.25">
      <c r="R10" s="7"/>
    </row>
    <row r="16" spans="1:20" x14ac:dyDescent="0.25">
      <c r="A16" s="7" t="s">
        <v>0</v>
      </c>
      <c r="B16" s="7" t="s">
        <v>1</v>
      </c>
      <c r="C16" s="6" t="s">
        <v>3</v>
      </c>
      <c r="D16" s="7" t="s">
        <v>5</v>
      </c>
      <c r="E16" s="7" t="s">
        <v>9</v>
      </c>
      <c r="F16" s="7" t="s">
        <v>11</v>
      </c>
      <c r="G16" s="6" t="s">
        <v>13</v>
      </c>
      <c r="H16" s="7" t="s">
        <v>14</v>
      </c>
      <c r="I16" s="6" t="s">
        <v>15</v>
      </c>
      <c r="J16" s="7" t="s">
        <v>17</v>
      </c>
      <c r="K16" s="7" t="s">
        <v>18</v>
      </c>
      <c r="L16" s="7" t="s">
        <v>19</v>
      </c>
      <c r="M16" s="7" t="s">
        <v>21</v>
      </c>
      <c r="N16" s="6" t="s">
        <v>23</v>
      </c>
      <c r="O16" s="7" t="s">
        <v>22</v>
      </c>
      <c r="P16" s="7" t="s">
        <v>25</v>
      </c>
      <c r="T16" s="7" t="s">
        <v>61</v>
      </c>
    </row>
    <row r="17" spans="1:20" x14ac:dyDescent="0.25">
      <c r="A17" s="9" t="str">
        <f ca="1">A3</f>
        <v>o</v>
      </c>
      <c r="B17" s="9" t="str">
        <f ca="1">B3</f>
        <v>art-optimal-origin</v>
      </c>
      <c r="C17" s="8">
        <f ca="1">C3/C$4</f>
        <v>2.5804643213297069</v>
      </c>
      <c r="D17" s="11">
        <f t="shared" ref="D17:P17" ca="1" si="1">D3/D$4</f>
        <v>2.4814126394052045</v>
      </c>
      <c r="E17" s="11">
        <f t="shared" ca="1" si="1"/>
        <v>2.3875614496398767</v>
      </c>
      <c r="F17" s="11">
        <f t="shared" ca="1" si="1"/>
        <v>2.5807138941167116</v>
      </c>
      <c r="G17" s="8">
        <f t="shared" ca="1" si="1"/>
        <v>2.2775693833558499</v>
      </c>
      <c r="H17" s="11">
        <f t="shared" ca="1" si="1"/>
        <v>0.87875417130144606</v>
      </c>
      <c r="I17" s="8">
        <f t="shared" ca="1" si="1"/>
        <v>2.5310351279256995</v>
      </c>
      <c r="J17" s="11">
        <f t="shared" ca="1" si="1"/>
        <v>6.4609225099814083</v>
      </c>
      <c r="K17" s="11">
        <f t="shared" ca="1" si="1"/>
        <v>2.550335570469799</v>
      </c>
      <c r="L17" s="11">
        <f t="shared" ca="1" si="1"/>
        <v>2.2848119642722304</v>
      </c>
      <c r="M17" s="11">
        <f t="shared" ca="1" si="1"/>
        <v>1.8853848805788558</v>
      </c>
      <c r="N17" s="8">
        <f t="shared" ca="1" si="1"/>
        <v>2.8206736102564824</v>
      </c>
      <c r="O17" s="11">
        <f t="shared" ca="1" si="1"/>
        <v>0.8181818181818179</v>
      </c>
      <c r="P17" s="11">
        <f t="shared" ca="1" si="1"/>
        <v>1.0036766183147827</v>
      </c>
      <c r="T17" s="11">
        <f ca="1">T3/T$4</f>
        <v>2.5804643213297065</v>
      </c>
    </row>
    <row r="18" spans="1:20" x14ac:dyDescent="0.25">
      <c r="A18" s="9" t="str">
        <f t="shared" ref="A18:B18" ca="1" si="2">A4</f>
        <v>o</v>
      </c>
      <c r="B18" s="9" t="str">
        <f t="shared" ca="1" si="2"/>
        <v>art-optimal-linkedlist</v>
      </c>
      <c r="C18" s="8">
        <f t="shared" ref="C18:P22" ca="1" si="3">C4/C$4</f>
        <v>1</v>
      </c>
      <c r="D18" s="11">
        <f t="shared" ca="1" si="3"/>
        <v>1</v>
      </c>
      <c r="E18" s="11">
        <f t="shared" ca="1" si="3"/>
        <v>1</v>
      </c>
      <c r="F18" s="11">
        <f t="shared" ca="1" si="3"/>
        <v>1</v>
      </c>
      <c r="G18" s="8">
        <f t="shared" ca="1" si="3"/>
        <v>1</v>
      </c>
      <c r="H18" s="11">
        <f t="shared" ca="1" si="3"/>
        <v>1</v>
      </c>
      <c r="I18" s="8">
        <f t="shared" ca="1" si="3"/>
        <v>1</v>
      </c>
      <c r="J18" s="11">
        <f t="shared" ca="1" si="3"/>
        <v>1</v>
      </c>
      <c r="K18" s="11">
        <f t="shared" ca="1" si="3"/>
        <v>1</v>
      </c>
      <c r="L18" s="11">
        <f t="shared" ca="1" si="3"/>
        <v>1</v>
      </c>
      <c r="M18" s="11">
        <f t="shared" ca="1" si="3"/>
        <v>1</v>
      </c>
      <c r="N18" s="8">
        <f t="shared" ca="1" si="3"/>
        <v>1</v>
      </c>
      <c r="O18" s="11">
        <f t="shared" ca="1" si="3"/>
        <v>1</v>
      </c>
      <c r="P18" s="11">
        <f t="shared" ca="1" si="3"/>
        <v>1</v>
      </c>
      <c r="T18" s="11">
        <f t="shared" ref="T18:T22" ca="1" si="4">T4/T$4</f>
        <v>1</v>
      </c>
    </row>
    <row r="19" spans="1:20" x14ac:dyDescent="0.25">
      <c r="A19" s="9" t="str">
        <f t="shared" ref="A19:B19" ca="1" si="5">A5</f>
        <v>class</v>
      </c>
      <c r="B19" s="9" t="str">
        <f t="shared" ca="1" si="5"/>
        <v>ArtOptimal</v>
      </c>
      <c r="C19" s="8">
        <f t="shared" ca="1" si="3"/>
        <v>1.1204912575802273</v>
      </c>
      <c r="D19" s="11">
        <f t="shared" ca="1" si="3"/>
        <v>28.550185873605951</v>
      </c>
      <c r="E19" s="11">
        <f t="shared" ca="1" si="3"/>
        <v>7.0523608094203718</v>
      </c>
      <c r="F19" s="11">
        <f t="shared" ca="1" si="3"/>
        <v>1.1190072017888357</v>
      </c>
      <c r="G19" s="8">
        <f t="shared" ca="1" si="3"/>
        <v>1.2330046348140116</v>
      </c>
      <c r="H19" s="11">
        <f t="shared" ca="1" si="3"/>
        <v>1.1012235817575082</v>
      </c>
      <c r="I19" s="8">
        <f t="shared" ca="1" si="3"/>
        <v>0.80857227212043614</v>
      </c>
      <c r="J19" s="11">
        <f t="shared" ca="1" si="3"/>
        <v>16.12760641506371</v>
      </c>
      <c r="K19" s="11">
        <f t="shared" ca="1" si="3"/>
        <v>19.895973154362423</v>
      </c>
      <c r="L19" s="11">
        <f t="shared" ca="1" si="3"/>
        <v>0.67934742053093566</v>
      </c>
      <c r="M19" s="11">
        <f t="shared" ca="1" si="3"/>
        <v>7.5958945026071323</v>
      </c>
      <c r="N19" s="8">
        <f t="shared" ca="1" si="3"/>
        <v>1.9316328061581112</v>
      </c>
      <c r="O19" s="11">
        <f t="shared" ca="1" si="3"/>
        <v>11.227272727272725</v>
      </c>
      <c r="P19" s="11">
        <f t="shared" ca="1" si="3"/>
        <v>0.82709848515289131</v>
      </c>
      <c r="T19" s="11">
        <f t="shared" ca="1" si="4"/>
        <v>1.2800006704731699</v>
      </c>
    </row>
    <row r="20" spans="1:20" x14ac:dyDescent="0.25">
      <c r="A20" s="9" t="str">
        <f t="shared" ref="A20:B20" ca="1" si="6">A6</f>
        <v>js</v>
      </c>
      <c r="B20" s="9" t="str">
        <f t="shared" ca="1" si="6"/>
        <v>art-optimal</v>
      </c>
      <c r="C20" s="8">
        <f t="shared" ca="1" si="3"/>
        <v>2.0354551783568944</v>
      </c>
      <c r="D20" s="11">
        <f t="shared" ca="1" si="3"/>
        <v>15.020446096654275</v>
      </c>
      <c r="E20" s="11">
        <f t="shared" ca="1" si="3"/>
        <v>5.7452840974048236</v>
      </c>
      <c r="F20" s="11">
        <f t="shared" ca="1" si="3"/>
        <v>2.0349030286975243</v>
      </c>
      <c r="G20" s="8">
        <f t="shared" ca="1" si="3"/>
        <v>2.2702254991347552</v>
      </c>
      <c r="H20" s="11">
        <f t="shared" ca="1" si="3"/>
        <v>1.1123470522803114</v>
      </c>
      <c r="I20" s="8">
        <f t="shared" ca="1" si="3"/>
        <v>0.96152065228739969</v>
      </c>
      <c r="J20" s="11">
        <f t="shared" ca="1" si="3"/>
        <v>10.739894387197106</v>
      </c>
      <c r="K20" s="11">
        <f t="shared" ca="1" si="3"/>
        <v>11.130872483221479</v>
      </c>
      <c r="L20" s="11">
        <f t="shared" ca="1" si="3"/>
        <v>2.1770869043930117</v>
      </c>
      <c r="M20" s="11">
        <f t="shared" ca="1" si="3"/>
        <v>3.7111109628033163</v>
      </c>
      <c r="N20" s="8">
        <f t="shared" ca="1" si="3"/>
        <v>1.7307994778254487</v>
      </c>
      <c r="O20" s="11">
        <f t="shared" ca="1" si="3"/>
        <v>1.6666666666666665</v>
      </c>
      <c r="P20" s="11">
        <f t="shared" ca="1" si="3"/>
        <v>0.94002893076706728</v>
      </c>
      <c r="T20" s="11">
        <f t="shared" ca="1" si="4"/>
        <v>2.2717380921045511</v>
      </c>
    </row>
    <row r="21" spans="1:20" x14ac:dyDescent="0.25">
      <c r="A21" s="9" t="str">
        <f t="shared" ref="A21:B21" ca="1" si="7">A7</f>
        <v>php</v>
      </c>
      <c r="B21" s="9" t="str">
        <f t="shared" ca="1" si="7"/>
        <v>art-optimal</v>
      </c>
      <c r="C21" s="8">
        <f t="shared" ca="1" si="3"/>
        <v>17.600183164033968</v>
      </c>
      <c r="D21" s="11">
        <f t="shared" ca="1" si="3"/>
        <v>14.657992565055764</v>
      </c>
      <c r="E21" s="11">
        <f t="shared" ca="1" si="3"/>
        <v>5.3340573911055218</v>
      </c>
      <c r="F21" s="11">
        <f t="shared" ca="1" si="3"/>
        <v>17.603595587890183</v>
      </c>
      <c r="G21" s="8">
        <f t="shared" ca="1" si="3"/>
        <v>14.437797416358318</v>
      </c>
      <c r="H21" s="11">
        <f t="shared" ca="1" si="3"/>
        <v>0.8231368186874306</v>
      </c>
      <c r="I21" s="8">
        <f t="shared" ca="1" si="3"/>
        <v>12.927868465253029</v>
      </c>
      <c r="J21" s="11">
        <f t="shared" ca="1" si="3"/>
        <v>100.56709928023858</v>
      </c>
      <c r="K21" s="11">
        <f t="shared" ca="1" si="3"/>
        <v>7.7550335570469802</v>
      </c>
      <c r="L21" s="11">
        <f t="shared" ca="1" si="3"/>
        <v>18.801404635819303</v>
      </c>
      <c r="M21" s="11">
        <f t="shared" ca="1" si="3"/>
        <v>18.431839780754377</v>
      </c>
      <c r="N21" s="8">
        <f t="shared" ca="1" si="3"/>
        <v>4.5117251083970915</v>
      </c>
      <c r="O21" s="11">
        <f t="shared" ca="1" si="3"/>
        <v>0.96969696969696972</v>
      </c>
      <c r="P21" s="11">
        <f t="shared" ca="1" si="3"/>
        <v>0.86750110499457544</v>
      </c>
      <c r="T21" s="11">
        <f t="shared" ca="1" si="4"/>
        <v>17.607089269969787</v>
      </c>
    </row>
    <row r="22" spans="1:20" x14ac:dyDescent="0.25">
      <c r="A22" s="9" t="str">
        <f t="shared" ref="A22:B22" ca="1" si="8">A8</f>
        <v>py</v>
      </c>
      <c r="B22" s="9" t="str">
        <f t="shared" ca="1" si="8"/>
        <v>art-optimal-origin</v>
      </c>
      <c r="C22" s="8">
        <f t="shared" ca="1" si="3"/>
        <v>28.855506853148025</v>
      </c>
      <c r="D22" s="11">
        <f t="shared" ca="1" si="3"/>
        <v>23.518587360594797</v>
      </c>
      <c r="E22" s="11">
        <f t="shared" ca="1" si="3"/>
        <v>5.1378758431462215</v>
      </c>
      <c r="F22" s="11">
        <f t="shared" ca="1" si="3"/>
        <v>28.891968783231775</v>
      </c>
      <c r="G22" s="8">
        <f t="shared" ca="1" si="3"/>
        <v>21.941164754861244</v>
      </c>
      <c r="H22" s="11">
        <f t="shared" ca="1" si="3"/>
        <v>0.75639599555061166</v>
      </c>
      <c r="I22" s="8">
        <f t="shared" ca="1" si="3"/>
        <v>9.2028968655249077</v>
      </c>
      <c r="J22" s="11">
        <f t="shared" ca="1" si="3"/>
        <v>1037.889990451331</v>
      </c>
      <c r="K22" s="11">
        <f t="shared" ca="1" si="3"/>
        <v>112.41946308724835</v>
      </c>
      <c r="L22" s="11">
        <f t="shared" ca="1" si="3"/>
        <v>23.673562140086418</v>
      </c>
      <c r="M22" s="11">
        <f t="shared" ca="1" si="3"/>
        <v>38.080873139737072</v>
      </c>
      <c r="N22" s="8">
        <f t="shared" ca="1" si="3"/>
        <v>6.8124576050452488</v>
      </c>
      <c r="O22" s="11">
        <f t="shared" ca="1" si="3"/>
        <v>1.6212121212121207</v>
      </c>
      <c r="P22" s="11">
        <f t="shared" ca="1" si="3"/>
        <v>0.68119901956844964</v>
      </c>
      <c r="T22" s="11">
        <f t="shared" ca="1" si="4"/>
        <v>28.808947636495216</v>
      </c>
    </row>
    <row r="23" spans="1:20" x14ac:dyDescent="0.2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T23" s="11"/>
    </row>
    <row r="24" spans="1:20" x14ac:dyDescent="0.2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T24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361-9102-407E-9B71-2AE4EE2C2C6B}">
  <dimension ref="A1:J24"/>
  <sheetViews>
    <sheetView tabSelected="1" workbookViewId="0">
      <selection activeCell="J3" sqref="J3:J8"/>
    </sheetView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12.85546875" bestFit="1" customWidth="1"/>
    <col min="4" max="4" width="17.7109375" bestFit="1" customWidth="1"/>
    <col min="5" max="6" width="18.5703125" bestFit="1" customWidth="1"/>
    <col min="8" max="8" width="3" style="1" bestFit="1" customWidth="1"/>
  </cols>
  <sheetData>
    <row r="1" spans="1:10" s="1" customFormat="1" x14ac:dyDescent="0.25">
      <c r="C1" s="1" t="str">
        <f>SUBSTITUTE(ADDRESS(1,MATCH(C2, mem!1:1, 0),4),"1","")</f>
        <v>L</v>
      </c>
      <c r="D1" s="1" t="str">
        <f>SUBSTITUTE(ADDRESS(1,MATCH(D2, mem!1:1, 0),4),"1","")</f>
        <v>O</v>
      </c>
      <c r="E1" s="1" t="str">
        <f>SUBSTITUTE(ADDRESS(1,MATCH(E2, mem!1:1, 0),4),"1","")</f>
        <v>P</v>
      </c>
      <c r="F1" s="1" t="str">
        <f>SUBSTITUTE(ADDRESS(1,MATCH(F2, mem!1:1, 0),4),"1","")</f>
        <v>Q</v>
      </c>
    </row>
    <row r="2" spans="1:10" x14ac:dyDescent="0.25">
      <c r="A2" s="1" t="s">
        <v>0</v>
      </c>
      <c r="B2" s="1" t="s">
        <v>1</v>
      </c>
      <c r="C2" t="s">
        <v>43</v>
      </c>
      <c r="D2" t="s">
        <v>46</v>
      </c>
      <c r="E2" t="s">
        <v>5</v>
      </c>
      <c r="F2" t="s">
        <v>6</v>
      </c>
    </row>
    <row r="3" spans="1:10" x14ac:dyDescent="0.25">
      <c r="A3" t="str" cm="1">
        <f t="array" aca="1" ref="A3" ca="1">INDIRECT("mem!A"&amp;H3)</f>
        <v>o</v>
      </c>
      <c r="B3" t="str" cm="1">
        <f t="array" aca="1" ref="B3" ca="1">INDIRECT("mem!B"&amp;H3)</f>
        <v>art-optimal-origin</v>
      </c>
      <c r="C3">
        <f ca="1">AVERAGE(INDIRECT("mem!"&amp;$C$1&amp;$H3&amp;":"&amp;$C$1&amp;$H3+9))</f>
        <v>8760</v>
      </c>
      <c r="D3">
        <f ca="1">AVERAGE(INDIRECT("mem!"&amp;$D$1&amp;$H3&amp;":"&amp;$D$1&amp;$H3+9))</f>
        <v>2119.1999999999998</v>
      </c>
      <c r="E3">
        <f ca="1">AVERAGE(INDIRECT("mem!"&amp;$E$1&amp;$H3&amp;":"&amp;$E$1&amp;$H3+9))</f>
        <v>2</v>
      </c>
      <c r="F3">
        <f ca="1">AVERAGE(INDIRECT("mem!"&amp;$F$1&amp;$H3&amp;":"&amp;$F$1&amp;$H3+9))</f>
        <v>136.4</v>
      </c>
      <c r="H3" s="1">
        <v>2</v>
      </c>
      <c r="J3">
        <f ca="1">C3/1024</f>
        <v>8.5546875</v>
      </c>
    </row>
    <row r="4" spans="1:10" x14ac:dyDescent="0.25">
      <c r="A4" t="str" cm="1">
        <f t="array" aca="1" ref="A4" ca="1">INDIRECT("mem!A"&amp;H4)</f>
        <v>o</v>
      </c>
      <c r="B4" t="str" cm="1">
        <f t="array" aca="1" ref="B4" ca="1">INDIRECT("mem!B"&amp;H4)</f>
        <v>art-optimal-linkedlist</v>
      </c>
      <c r="C4">
        <f t="shared" ref="C4:C8" ca="1" si="0">AVERAGE(INDIRECT("mem!"&amp;$C$1&amp;$H4&amp;":"&amp;$C$1&amp;$H4+9))</f>
        <v>4033.2</v>
      </c>
      <c r="D4">
        <f t="shared" ref="D4:D8" ca="1" si="1">AVERAGE(INDIRECT("mem!"&amp;$D$1&amp;$H4&amp;":"&amp;$D$1&amp;$H4+9))</f>
        <v>905.9</v>
      </c>
      <c r="E4">
        <f t="shared" ref="E4:E8" ca="1" si="2">AVERAGE(INDIRECT("mem!"&amp;$E$1&amp;$H4&amp;":"&amp;$E$1&amp;$H4+9))</f>
        <v>2</v>
      </c>
      <c r="F4">
        <f t="shared" ref="F4:F8" ca="1" si="3">AVERAGE(INDIRECT("mem!"&amp;$F$1&amp;$H4&amp;":"&amp;$F$1&amp;$H4+9))</f>
        <v>55.9</v>
      </c>
      <c r="H4" s="1">
        <v>12</v>
      </c>
      <c r="J4">
        <f t="shared" ref="J4:J8" ca="1" si="4">C4/1024</f>
        <v>3.9386718749999998</v>
      </c>
    </row>
    <row r="5" spans="1:10" x14ac:dyDescent="0.25">
      <c r="A5" t="str" cm="1">
        <f t="array" aca="1" ref="A5" ca="1">INDIRECT("mem!A"&amp;H5)</f>
        <v>class</v>
      </c>
      <c r="B5" t="str" cm="1">
        <f t="array" aca="1" ref="B5" ca="1">INDIRECT("mem!B"&amp;H5)</f>
        <v>ArtOptimal</v>
      </c>
      <c r="C5">
        <f t="shared" ca="1" si="0"/>
        <v>35284</v>
      </c>
      <c r="D5">
        <f t="shared" ca="1" si="1"/>
        <v>6170.4</v>
      </c>
      <c r="E5">
        <f t="shared" ca="1" si="2"/>
        <v>687.2</v>
      </c>
      <c r="F5">
        <f t="shared" ca="1" si="3"/>
        <v>844.7</v>
      </c>
      <c r="H5" s="1">
        <v>22</v>
      </c>
      <c r="J5">
        <f t="shared" ca="1" si="4"/>
        <v>34.45703125</v>
      </c>
    </row>
    <row r="6" spans="1:10" x14ac:dyDescent="0.25">
      <c r="A6" t="str" cm="1">
        <f t="array" aca="1" ref="A6" ca="1">INDIRECT("mem!A"&amp;H6)</f>
        <v>js</v>
      </c>
      <c r="B6" t="str" cm="1">
        <f t="array" aca="1" ref="B6" ca="1">INDIRECT("mem!B"&amp;H6)</f>
        <v>art-optimal</v>
      </c>
      <c r="C6">
        <f t="shared" ca="1" si="0"/>
        <v>39432.400000000001</v>
      </c>
      <c r="D6">
        <f t="shared" ca="1" si="1"/>
        <v>5051.8</v>
      </c>
      <c r="E6">
        <f t="shared" ca="1" si="2"/>
        <v>362.6</v>
      </c>
      <c r="F6">
        <f t="shared" ca="1" si="3"/>
        <v>456.1</v>
      </c>
      <c r="H6" s="1">
        <v>32</v>
      </c>
      <c r="J6">
        <f t="shared" ca="1" si="4"/>
        <v>38.508203125000001</v>
      </c>
    </row>
    <row r="7" spans="1:10" x14ac:dyDescent="0.25">
      <c r="A7" t="str" cm="1">
        <f t="array" aca="1" ref="A7" ca="1">INDIRECT("mem!A"&amp;H7)</f>
        <v>php</v>
      </c>
      <c r="B7" t="str" cm="1">
        <f t="array" aca="1" ref="B7" ca="1">INDIRECT("mem!B"&amp;H7)</f>
        <v>art-optimal</v>
      </c>
      <c r="C7">
        <f t="shared" ca="1" si="0"/>
        <v>25370.799999999999</v>
      </c>
      <c r="D7">
        <f t="shared" ca="1" si="1"/>
        <v>4700.2</v>
      </c>
      <c r="E7">
        <f t="shared" ca="1" si="2"/>
        <v>1</v>
      </c>
      <c r="F7">
        <f t="shared" ca="1" si="3"/>
        <v>750.3</v>
      </c>
      <c r="H7" s="1">
        <v>42</v>
      </c>
      <c r="J7">
        <f t="shared" ca="1" si="4"/>
        <v>24.776171874999999</v>
      </c>
    </row>
    <row r="8" spans="1:10" x14ac:dyDescent="0.25">
      <c r="A8" t="str" cm="1">
        <f t="array" aca="1" ref="A8" ca="1">INDIRECT("mem!A"&amp;H8)</f>
        <v>py</v>
      </c>
      <c r="B8" t="str" cm="1">
        <f t="array" aca="1" ref="B8" ca="1">INDIRECT("mem!B"&amp;H8)</f>
        <v>art-optimal-origin</v>
      </c>
      <c r="C8">
        <f t="shared" ca="1" si="0"/>
        <v>15071.2</v>
      </c>
      <c r="D8">
        <f t="shared" ca="1" si="1"/>
        <v>4528.2</v>
      </c>
      <c r="E8">
        <f t="shared" ca="1" si="2"/>
        <v>1</v>
      </c>
      <c r="F8">
        <f t="shared" ca="1" si="3"/>
        <v>1285.4000000000001</v>
      </c>
      <c r="H8" s="1">
        <v>52</v>
      </c>
      <c r="J8">
        <f t="shared" ca="1" si="4"/>
        <v>14.717968750000001</v>
      </c>
    </row>
    <row r="16" spans="1:10" x14ac:dyDescent="0.25">
      <c r="A16" s="1" t="s">
        <v>0</v>
      </c>
      <c r="B16" s="1" t="s">
        <v>1</v>
      </c>
      <c r="C16" t="s">
        <v>43</v>
      </c>
      <c r="D16" t="s">
        <v>46</v>
      </c>
      <c r="E16" t="s">
        <v>5</v>
      </c>
      <c r="F16" t="s">
        <v>6</v>
      </c>
    </row>
    <row r="17" spans="1:6" x14ac:dyDescent="0.25">
      <c r="A17" t="str">
        <f ca="1">A3</f>
        <v>o</v>
      </c>
      <c r="B17" t="str">
        <f ca="1">B3</f>
        <v>art-optimal-origin</v>
      </c>
      <c r="C17" s="3">
        <f ca="1">C3/C$4</f>
        <v>2.1719726271942874</v>
      </c>
      <c r="D17" s="3">
        <f t="shared" ref="D17:F17" ca="1" si="5">D3/D$4</f>
        <v>2.3393310519924935</v>
      </c>
      <c r="E17" s="3">
        <f t="shared" ca="1" si="5"/>
        <v>1</v>
      </c>
      <c r="F17" s="3">
        <f t="shared" ca="1" si="5"/>
        <v>2.4400715563506261</v>
      </c>
    </row>
    <row r="18" spans="1:6" x14ac:dyDescent="0.25">
      <c r="A18" t="str">
        <f t="shared" ref="A18:B18" ca="1" si="6">A4</f>
        <v>o</v>
      </c>
      <c r="B18" t="str">
        <f t="shared" ca="1" si="6"/>
        <v>art-optimal-linkedlist</v>
      </c>
      <c r="C18" s="3">
        <f t="shared" ref="C18:F22" ca="1" si="7">C4/C$4</f>
        <v>1</v>
      </c>
      <c r="D18" s="3">
        <f t="shared" ca="1" si="7"/>
        <v>1</v>
      </c>
      <c r="E18" s="3">
        <f t="shared" ca="1" si="7"/>
        <v>1</v>
      </c>
      <c r="F18" s="3">
        <f t="shared" ca="1" si="7"/>
        <v>1</v>
      </c>
    </row>
    <row r="19" spans="1:6" x14ac:dyDescent="0.25">
      <c r="A19" t="str">
        <f t="shared" ref="A19:B19" ca="1" si="8">A5</f>
        <v>class</v>
      </c>
      <c r="B19" t="str">
        <f t="shared" ca="1" si="8"/>
        <v>ArtOptimal</v>
      </c>
      <c r="C19" s="3">
        <f t="shared" ca="1" si="7"/>
        <v>8.7483883764752566</v>
      </c>
      <c r="D19" s="3">
        <f t="shared" ca="1" si="7"/>
        <v>6.8113478308864108</v>
      </c>
      <c r="E19" s="3">
        <f t="shared" ca="1" si="7"/>
        <v>343.6</v>
      </c>
      <c r="F19" s="3">
        <f t="shared" ca="1" si="7"/>
        <v>15.110912343470485</v>
      </c>
    </row>
    <row r="20" spans="1:6" x14ac:dyDescent="0.25">
      <c r="A20" t="str">
        <f t="shared" ref="A20:B20" ca="1" si="9">A6</f>
        <v>js</v>
      </c>
      <c r="B20" t="str">
        <f t="shared" ca="1" si="9"/>
        <v>art-optimal</v>
      </c>
      <c r="C20" s="3">
        <f t="shared" ca="1" si="7"/>
        <v>9.7769513041753449</v>
      </c>
      <c r="D20" s="3">
        <f t="shared" ca="1" si="7"/>
        <v>5.5765537034992825</v>
      </c>
      <c r="E20" s="3">
        <f t="shared" ca="1" si="7"/>
        <v>181.3</v>
      </c>
      <c r="F20" s="3">
        <f t="shared" ca="1" si="7"/>
        <v>8.1592128801431141</v>
      </c>
    </row>
    <row r="21" spans="1:6" x14ac:dyDescent="0.25">
      <c r="A21" t="str">
        <f t="shared" ref="A21:B21" ca="1" si="10">A7</f>
        <v>php</v>
      </c>
      <c r="B21" t="str">
        <f t="shared" ca="1" si="10"/>
        <v>art-optimal</v>
      </c>
      <c r="C21" s="3">
        <f t="shared" ca="1" si="7"/>
        <v>6.2904889417831997</v>
      </c>
      <c r="D21" s="3">
        <f t="shared" ca="1" si="7"/>
        <v>5.1884313941936195</v>
      </c>
      <c r="E21" s="3">
        <f t="shared" ca="1" si="7"/>
        <v>0.5</v>
      </c>
      <c r="F21" s="3">
        <f t="shared" ca="1" si="7"/>
        <v>13.422182468694096</v>
      </c>
    </row>
    <row r="22" spans="1:6" x14ac:dyDescent="0.25">
      <c r="A22" t="str">
        <f t="shared" ref="A22:B22" ca="1" si="11">A8</f>
        <v>py</v>
      </c>
      <c r="B22" t="str">
        <f t="shared" ca="1" si="11"/>
        <v>art-optimal-origin</v>
      </c>
      <c r="C22" s="3">
        <f t="shared" ca="1" si="7"/>
        <v>3.7367846870970944</v>
      </c>
      <c r="D22" s="3">
        <f t="shared" ca="1" si="7"/>
        <v>4.9985649630202005</v>
      </c>
      <c r="E22" s="3">
        <f t="shared" ca="1" si="7"/>
        <v>0.5</v>
      </c>
      <c r="F22" s="3">
        <f t="shared" ca="1" si="7"/>
        <v>22.994633273703045</v>
      </c>
    </row>
    <row r="23" spans="1:6" x14ac:dyDescent="0.25">
      <c r="C23" s="3"/>
      <c r="D23" s="3"/>
      <c r="E23" s="3"/>
      <c r="F23" s="3"/>
    </row>
    <row r="24" spans="1:6" x14ac:dyDescent="0.25">
      <c r="C24" s="3"/>
      <c r="D24" s="3"/>
      <c r="E24" s="3"/>
      <c r="F2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457111CC4C41BB518AE6CCCDF7A4" ma:contentTypeVersion="8" ma:contentTypeDescription="Create a new document." ma:contentTypeScope="" ma:versionID="f80476cfa8aef459659f9177e27dc983">
  <xsd:schema xmlns:xsd="http://www.w3.org/2001/XMLSchema" xmlns:xs="http://www.w3.org/2001/XMLSchema" xmlns:p="http://schemas.microsoft.com/office/2006/metadata/properties" xmlns:ns2="8a961ac1-3f86-45b9-baa9-cce491f1b870" targetNamespace="http://schemas.microsoft.com/office/2006/metadata/properties" ma:root="true" ma:fieldsID="1615eca03af8903e54bb192f40e895c4" ns2:_="">
    <xsd:import namespace="8a961ac1-3f86-45b9-baa9-cce491f1b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1ac1-3f86-45b9-baa9-cce491f1b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DC115-3135-4D60-AB1A-5A37B3F98284}"/>
</file>

<file path=customXml/itemProps2.xml><?xml version="1.0" encoding="utf-8"?>
<ds:datastoreItem xmlns:ds="http://schemas.openxmlformats.org/officeDocument/2006/customXml" ds:itemID="{4E08F4A1-D834-470E-94FB-4440C202D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032D3D-4B45-4785-BE27-DD613F1F98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INA260</vt:lpstr>
      <vt:lpstr>perf</vt:lpstr>
      <vt:lpstr>mem</vt:lpstr>
      <vt:lpstr>perf_moy</vt:lpstr>
      <vt:lpstr>mem_moy</vt:lpstr>
      <vt:lpstr>conso_c</vt:lpstr>
      <vt:lpstr>conso_java</vt:lpstr>
      <vt:lpstr>conso_js</vt:lpstr>
      <vt:lpstr>conso_php</vt:lpstr>
      <vt:lpstr>conso_py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 Tortevois</cp:lastModifiedBy>
  <dcterms:created xsi:type="dcterms:W3CDTF">2015-06-05T18:19:34Z</dcterms:created>
  <dcterms:modified xsi:type="dcterms:W3CDTF">2021-05-19T10:01:52Z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0x010100CF86457111CC4C41BB518AE6CCCDF7A4</vt:lpwstr>
  </property>
</Properties>
</file>