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cnam.sharepoint.com/sites/par_TeamAlex-Greencomputing/Documents partages/General/projet-smb215/algo-03-r1/results/"/>
    </mc:Choice>
  </mc:AlternateContent>
  <xr:revisionPtr revIDLastSave="1015" documentId="11_B13B838002F8E4AB59698AC2D960A0AB2FF8DF59" xr6:coauthVersionLast="46" xr6:coauthVersionMax="46" xr10:uidLastSave="{D823D873-5F82-46E3-9072-449CC3C0A445}"/>
  <bookViews>
    <workbookView xWindow="-24060" yWindow="1245" windowWidth="21600" windowHeight="13635" activeTab="4" xr2:uid="{00000000-000D-0000-FFFF-FFFF00000000}"/>
  </bookViews>
  <sheets>
    <sheet name="INA260" sheetId="5" r:id="rId1"/>
    <sheet name="perf" sheetId="1" r:id="rId2"/>
    <sheet name="mem" sheetId="2" r:id="rId3"/>
    <sheet name="perf_moy" sheetId="3" r:id="rId4"/>
    <sheet name="mem_moy" sheetId="4" r:id="rId5"/>
  </sheets>
  <externalReferences>
    <externalReference r:id="rId6"/>
  </externalReferences>
  <definedNames>
    <definedName name="conso_c">'INA260'!$L$5</definedName>
    <definedName name="conso_java">'INA260'!$L$2</definedName>
    <definedName name="conso_js">'INA260'!$L$6</definedName>
    <definedName name="conso_php">'INA260'!$L$4</definedName>
    <definedName name="conso_py">'INA260'!$L$3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5" l="1"/>
  <c r="L6" i="5" s="1"/>
  <c r="K5" i="5"/>
  <c r="K4" i="5"/>
  <c r="K3" i="5"/>
  <c r="K2" i="5"/>
  <c r="L3" i="5"/>
  <c r="D1" i="3"/>
  <c r="E1" i="3"/>
  <c r="F1" i="3"/>
  <c r="G1" i="3"/>
  <c r="H1" i="3"/>
  <c r="I1" i="3"/>
  <c r="J1" i="3"/>
  <c r="K1" i="3"/>
  <c r="L1" i="3"/>
  <c r="M1" i="3"/>
  <c r="N1" i="3"/>
  <c r="O1" i="3"/>
  <c r="P1" i="3"/>
  <c r="L5" i="5"/>
  <c r="L4" i="5"/>
  <c r="L2" i="5"/>
  <c r="D1" i="4"/>
  <c r="E1" i="4"/>
  <c r="F1" i="4"/>
  <c r="C1" i="4"/>
  <c r="C1" i="3"/>
  <c r="P5" i="3"/>
  <c r="A6" i="3" a="1"/>
  <c r="K8" i="3"/>
  <c r="G4" i="3"/>
  <c r="H6" i="3"/>
  <c r="N9" i="3"/>
  <c r="A10" i="4" a="1"/>
  <c r="F7" i="4"/>
  <c r="C4" i="3"/>
  <c r="E10" i="4"/>
  <c r="G8" i="3"/>
  <c r="F10" i="3"/>
  <c r="D6" i="3"/>
  <c r="E9" i="4"/>
  <c r="P6" i="3"/>
  <c r="N4" i="3"/>
  <c r="J9" i="3"/>
  <c r="F6" i="4"/>
  <c r="O5" i="3"/>
  <c r="F9" i="4"/>
  <c r="E5" i="4"/>
  <c r="N5" i="3"/>
  <c r="D8" i="3"/>
  <c r="G9" i="3"/>
  <c r="C3" i="4"/>
  <c r="D3" i="4"/>
  <c r="P10" i="3"/>
  <c r="M3" i="3"/>
  <c r="E7" i="4"/>
  <c r="I5" i="3"/>
  <c r="E6" i="4"/>
  <c r="C4" i="4"/>
  <c r="B9" i="4" a="1"/>
  <c r="D7" i="3"/>
  <c r="D5" i="4"/>
  <c r="O8" i="3"/>
  <c r="B10" i="3" a="1"/>
  <c r="O4" i="3"/>
  <c r="J8" i="3"/>
  <c r="H5" i="3"/>
  <c r="P4" i="3"/>
  <c r="K3" i="3"/>
  <c r="K7" i="3"/>
  <c r="J4" i="3"/>
  <c r="O6" i="3"/>
  <c r="L5" i="3"/>
  <c r="B7" i="4" a="1"/>
  <c r="K10" i="3"/>
  <c r="I4" i="3"/>
  <c r="O9" i="3"/>
  <c r="C9" i="3"/>
  <c r="B5" i="4" a="1"/>
  <c r="B4" i="3" a="1"/>
  <c r="G3" i="3"/>
  <c r="C3" i="3"/>
  <c r="A4" i="4" a="1"/>
  <c r="E3" i="3"/>
  <c r="M8" i="3"/>
  <c r="F9" i="3"/>
  <c r="F10" i="4"/>
  <c r="E9" i="3"/>
  <c r="M5" i="3"/>
  <c r="D4" i="4"/>
  <c r="H10" i="3"/>
  <c r="B7" i="3" a="1"/>
  <c r="O10" i="3"/>
  <c r="C8" i="3"/>
  <c r="A5" i="4" a="1"/>
  <c r="D10" i="3"/>
  <c r="F5" i="3"/>
  <c r="H4" i="3"/>
  <c r="A4" i="3" a="1"/>
  <c r="C9" i="4"/>
  <c r="K6" i="3"/>
  <c r="E5" i="3"/>
  <c r="B6" i="3" a="1"/>
  <c r="E8" i="4"/>
  <c r="D9" i="3"/>
  <c r="C6" i="3"/>
  <c r="C7" i="3"/>
  <c r="B9" i="3" a="1"/>
  <c r="F3" i="3"/>
  <c r="L7" i="3"/>
  <c r="E7" i="3"/>
  <c r="D7" i="4"/>
  <c r="N8" i="3"/>
  <c r="L8" i="3"/>
  <c r="P9" i="3"/>
  <c r="M6" i="3"/>
  <c r="F7" i="3"/>
  <c r="A3" i="4" a="1"/>
  <c r="H9" i="3"/>
  <c r="B3" i="4" a="1"/>
  <c r="D4" i="3"/>
  <c r="C5" i="3"/>
  <c r="C10" i="4"/>
  <c r="C8" i="4"/>
  <c r="B4" i="4" a="1"/>
  <c r="B10" i="4" a="1"/>
  <c r="L4" i="3"/>
  <c r="O7" i="3"/>
  <c r="E4" i="3"/>
  <c r="M10" i="3"/>
  <c r="K4" i="3"/>
  <c r="H3" i="3"/>
  <c r="G7" i="3"/>
  <c r="I7" i="3"/>
  <c r="B8" i="4" a="1"/>
  <c r="D3" i="3"/>
  <c r="F4" i="4"/>
  <c r="L3" i="3"/>
  <c r="A10" i="3" a="1"/>
  <c r="G10" i="3"/>
  <c r="A8" i="3" a="1"/>
  <c r="L9" i="3"/>
  <c r="A3" i="3" a="1"/>
  <c r="I6" i="3"/>
  <c r="B8" i="3" a="1"/>
  <c r="A5" i="3" a="1"/>
  <c r="E10" i="3"/>
  <c r="I8" i="3"/>
  <c r="A9" i="4" a="1"/>
  <c r="N6" i="3"/>
  <c r="H8" i="3"/>
  <c r="M7" i="3"/>
  <c r="C5" i="4"/>
  <c r="H7" i="3"/>
  <c r="A6" i="4" a="1"/>
  <c r="I3" i="3"/>
  <c r="K5" i="3"/>
  <c r="N10" i="3"/>
  <c r="J10" i="3"/>
  <c r="I9" i="3"/>
  <c r="F5" i="4"/>
  <c r="A8" i="4" a="1"/>
  <c r="A7" i="3" a="1"/>
  <c r="D10" i="4"/>
  <c r="B3" i="3" a="1"/>
  <c r="D6" i="4"/>
  <c r="F6" i="3"/>
  <c r="P3" i="3"/>
  <c r="B6" i="4" a="1"/>
  <c r="N3" i="3"/>
  <c r="J5" i="3"/>
  <c r="O3" i="3"/>
  <c r="G6" i="3"/>
  <c r="D5" i="3"/>
  <c r="F8" i="4"/>
  <c r="E3" i="4"/>
  <c r="E8" i="3"/>
  <c r="F8" i="3"/>
  <c r="C6" i="4"/>
  <c r="A9" i="3" a="1"/>
  <c r="J6" i="3"/>
  <c r="P7" i="3"/>
  <c r="D9" i="4"/>
  <c r="N7" i="3"/>
  <c r="I10" i="3"/>
  <c r="J7" i="3"/>
  <c r="L6" i="3"/>
  <c r="B5" i="3" a="1"/>
  <c r="M9" i="3"/>
  <c r="F4" i="3"/>
  <c r="D8" i="4"/>
  <c r="P8" i="3"/>
  <c r="A7" i="4" a="1"/>
  <c r="E6" i="3"/>
  <c r="M4" i="3"/>
  <c r="G5" i="3"/>
  <c r="C10" i="3"/>
  <c r="E4" i="4"/>
  <c r="J3" i="3"/>
  <c r="K9" i="3"/>
  <c r="F3" i="4"/>
  <c r="L10" i="3"/>
  <c r="C7" i="4"/>
  <c r="D18" i="4" l="1"/>
  <c r="D17" i="4"/>
  <c r="E17" i="4"/>
  <c r="E21" i="4"/>
  <c r="F18" i="4"/>
  <c r="E18" i="4"/>
  <c r="F17" i="4"/>
  <c r="F20" i="4"/>
  <c r="D20" i="4"/>
  <c r="F21" i="4"/>
  <c r="D19" i="4"/>
  <c r="E19" i="4"/>
  <c r="E20" i="4"/>
  <c r="D21" i="4"/>
  <c r="F19" i="4"/>
  <c r="C20" i="4"/>
  <c r="C19" i="4"/>
  <c r="C18" i="4"/>
  <c r="C21" i="4"/>
  <c r="C17" i="4"/>
  <c r="T7" i="3"/>
  <c r="T6" i="3"/>
  <c r="T5" i="3"/>
  <c r="T4" i="3"/>
  <c r="I18" i="3"/>
  <c r="P20" i="3"/>
  <c r="F18" i="3"/>
  <c r="O20" i="3"/>
  <c r="E20" i="3"/>
  <c r="J19" i="3"/>
  <c r="H18" i="3"/>
  <c r="E19" i="3"/>
  <c r="F17" i="3"/>
  <c r="L19" i="3"/>
  <c r="H21" i="3"/>
  <c r="J17" i="3"/>
  <c r="M20" i="3"/>
  <c r="O21" i="3"/>
  <c r="K21" i="3"/>
  <c r="J18" i="3"/>
  <c r="P18" i="3"/>
  <c r="H19" i="3"/>
  <c r="D17" i="3"/>
  <c r="E18" i="3"/>
  <c r="I20" i="3"/>
  <c r="G18" i="3"/>
  <c r="L17" i="3"/>
  <c r="P19" i="3"/>
  <c r="O18" i="3"/>
  <c r="F21" i="3"/>
  <c r="E21" i="3"/>
  <c r="H20" i="3"/>
  <c r="O17" i="3"/>
  <c r="K17" i="3"/>
  <c r="N19" i="3"/>
  <c r="G20" i="3"/>
  <c r="H17" i="3"/>
  <c r="N20" i="3"/>
  <c r="I17" i="3"/>
  <c r="J21" i="3"/>
  <c r="I21" i="3"/>
  <c r="J20" i="3"/>
  <c r="G19" i="3"/>
  <c r="G21" i="3"/>
  <c r="L18" i="3"/>
  <c r="N17" i="3"/>
  <c r="D21" i="3"/>
  <c r="K18" i="3"/>
  <c r="M19" i="3"/>
  <c r="P21" i="3"/>
  <c r="M21" i="3"/>
  <c r="F19" i="3"/>
  <c r="M17" i="3"/>
  <c r="D18" i="3"/>
  <c r="K20" i="3"/>
  <c r="N21" i="3"/>
  <c r="G17" i="3"/>
  <c r="O19" i="3"/>
  <c r="M18" i="3"/>
  <c r="E17" i="3"/>
  <c r="L20" i="3"/>
  <c r="K19" i="3"/>
  <c r="F20" i="3"/>
  <c r="N18" i="3"/>
  <c r="P17" i="3"/>
  <c r="I19" i="3"/>
  <c r="L21" i="3"/>
  <c r="D20" i="3"/>
  <c r="D19" i="3"/>
  <c r="C19" i="3"/>
  <c r="C18" i="3"/>
  <c r="C21" i="3"/>
  <c r="C20" i="3"/>
  <c r="C17" i="3"/>
  <c r="J7" i="4"/>
  <c r="J4" i="4"/>
  <c r="J5" i="4"/>
  <c r="J8" i="4"/>
  <c r="J10" i="4"/>
  <c r="J6" i="4"/>
  <c r="J9" i="4"/>
  <c r="J3" i="4"/>
  <c r="F23" i="4"/>
  <c r="E23" i="4"/>
  <c r="D23" i="4"/>
  <c r="C23" i="4"/>
  <c r="F24" i="4"/>
  <c r="E24" i="4"/>
  <c r="D24" i="4"/>
  <c r="C24" i="4"/>
  <c r="B10" i="4"/>
  <c r="B24" i="4" s="1"/>
  <c r="A10" i="4"/>
  <c r="A24" i="4" s="1"/>
  <c r="B9" i="4"/>
  <c r="B23" i="4" s="1"/>
  <c r="A9" i="4"/>
  <c r="A23" i="4" s="1"/>
  <c r="T10" i="3"/>
  <c r="T9" i="3"/>
  <c r="T8" i="3"/>
  <c r="L24" i="3"/>
  <c r="D24" i="3"/>
  <c r="J23" i="3"/>
  <c r="O24" i="3"/>
  <c r="C24" i="3"/>
  <c r="E23" i="3"/>
  <c r="L23" i="3"/>
  <c r="H23" i="3"/>
  <c r="D23" i="3"/>
  <c r="P24" i="3"/>
  <c r="H24" i="3"/>
  <c r="N23" i="3"/>
  <c r="F23" i="3"/>
  <c r="K24" i="3"/>
  <c r="G24" i="3"/>
  <c r="M23" i="3"/>
  <c r="I23" i="3"/>
  <c r="N24" i="3"/>
  <c r="J24" i="3"/>
  <c r="F24" i="3"/>
  <c r="P23" i="3"/>
  <c r="M24" i="3"/>
  <c r="I24" i="3"/>
  <c r="E24" i="3"/>
  <c r="O23" i="3"/>
  <c r="K23" i="3"/>
  <c r="G23" i="3"/>
  <c r="C23" i="3"/>
  <c r="A10" i="3"/>
  <c r="A24" i="3" s="1"/>
  <c r="B9" i="3"/>
  <c r="B23" i="3" s="1"/>
  <c r="B10" i="3"/>
  <c r="B24" i="3" s="1"/>
  <c r="A9" i="3"/>
  <c r="A23" i="3" s="1"/>
  <c r="E22" i="4"/>
  <c r="D22" i="4"/>
  <c r="F22" i="4"/>
  <c r="C22" i="4"/>
  <c r="B8" i="4"/>
  <c r="B22" i="4" s="1"/>
  <c r="A8" i="4"/>
  <c r="A22" i="4" s="1"/>
  <c r="N22" i="3"/>
  <c r="L22" i="3"/>
  <c r="J22" i="3"/>
  <c r="F22" i="3"/>
  <c r="M22" i="3"/>
  <c r="I22" i="3"/>
  <c r="E22" i="3"/>
  <c r="P22" i="3"/>
  <c r="H22" i="3"/>
  <c r="D22" i="3"/>
  <c r="O22" i="3"/>
  <c r="K22" i="3"/>
  <c r="G22" i="3"/>
  <c r="C22" i="3"/>
  <c r="B8" i="3"/>
  <c r="B22" i="3" s="1"/>
  <c r="A8" i="3"/>
  <c r="A22" i="3" s="1"/>
  <c r="A7" i="4"/>
  <c r="A21" i="4" s="1"/>
  <c r="A6" i="4"/>
  <c r="A20" i="4" s="1"/>
  <c r="A5" i="4"/>
  <c r="A19" i="4" s="1"/>
  <c r="A4" i="4"/>
  <c r="A18" i="4" s="1"/>
  <c r="B7" i="4"/>
  <c r="B21" i="4" s="1"/>
  <c r="B6" i="4"/>
  <c r="B20" i="4" s="1"/>
  <c r="B5" i="4"/>
  <c r="B19" i="4" s="1"/>
  <c r="B4" i="4"/>
  <c r="B18" i="4" s="1"/>
  <c r="B3" i="4"/>
  <c r="B17" i="4" s="1"/>
  <c r="A3" i="4"/>
  <c r="A17" i="4" s="1"/>
  <c r="B5" i="3"/>
  <c r="B19" i="3" s="1"/>
  <c r="B6" i="3"/>
  <c r="B20" i="3" s="1"/>
  <c r="B7" i="3"/>
  <c r="B21" i="3" s="1"/>
  <c r="B4" i="3"/>
  <c r="B18" i="3" s="1"/>
  <c r="B3" i="3"/>
  <c r="B17" i="3" s="1"/>
  <c r="A6" i="3"/>
  <c r="A20" i="3" s="1"/>
  <c r="A4" i="3"/>
  <c r="A18" i="3" s="1"/>
  <c r="A7" i="3"/>
  <c r="A21" i="3" s="1"/>
  <c r="A5" i="3"/>
  <c r="A19" i="3" s="1"/>
  <c r="A3" i="3"/>
  <c r="A17" i="3" s="1"/>
  <c r="T3" i="3"/>
  <c r="T17" i="3" s="1"/>
  <c r="T19" i="3" l="1"/>
  <c r="T18" i="3"/>
  <c r="T20" i="3"/>
  <c r="T21" i="3"/>
  <c r="T23" i="3"/>
  <c r="T24" i="3"/>
  <c r="T2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<sst xmlns="http://schemas.openxmlformats.org/spreadsheetml/2006/main" count="408" uniqueCount="63">
  <si>
    <t>lang</t>
  </si>
  <si>
    <t>filename</t>
  </si>
  <si>
    <t>i</t>
  </si>
  <si>
    <t>task_clock_1</t>
  </si>
  <si>
    <t>task_clock_2</t>
  </si>
  <si>
    <t>context_switches_1</t>
  </si>
  <si>
    <t>context_switches_2</t>
  </si>
  <si>
    <t>cpu_migrations_1</t>
  </si>
  <si>
    <t>cpu_migrations_2</t>
  </si>
  <si>
    <t>page_faults_1</t>
  </si>
  <si>
    <t>page_faults_2</t>
  </si>
  <si>
    <t>cycles_1</t>
  </si>
  <si>
    <t>cycles_2</t>
  </si>
  <si>
    <t>instructions_1</t>
  </si>
  <si>
    <t>instructions_2</t>
  </si>
  <si>
    <t>branches_1</t>
  </si>
  <si>
    <t>branches_2</t>
  </si>
  <si>
    <t>branch_misses_1</t>
  </si>
  <si>
    <t>branch_misses_2</t>
  </si>
  <si>
    <t>L1_dcache_loads_1</t>
  </si>
  <si>
    <t>L1_dcache_loads_2</t>
  </si>
  <si>
    <t>L1_dcache_load_misses_1</t>
  </si>
  <si>
    <t>L1_dcache_load_misses_2</t>
  </si>
  <si>
    <t>LLC_loads_1</t>
  </si>
  <si>
    <t>LLC_loads_2</t>
  </si>
  <si>
    <t>LLC_load_misses_1</t>
  </si>
  <si>
    <t>LLC_load_misses_2</t>
  </si>
  <si>
    <t>time</t>
  </si>
  <si>
    <t>class</t>
  </si>
  <si>
    <t>ArtOptimal</t>
  </si>
  <si>
    <t>py</t>
  </si>
  <si>
    <t>php</t>
  </si>
  <si>
    <t>art-optimal</t>
  </si>
  <si>
    <t>o</t>
  </si>
  <si>
    <t>js</t>
  </si>
  <si>
    <t>user_time</t>
  </si>
  <si>
    <t>system_time</t>
  </si>
  <si>
    <t>cpu</t>
  </si>
  <si>
    <t>clock_time</t>
  </si>
  <si>
    <t>size_1</t>
  </si>
  <si>
    <t>size_2</t>
  </si>
  <si>
    <t>size_3</t>
  </si>
  <si>
    <t>size_4</t>
  </si>
  <si>
    <t>max_set_size</t>
  </si>
  <si>
    <t>avg_set_size</t>
  </si>
  <si>
    <t>major_page_faults</t>
  </si>
  <si>
    <t>minor_page_faults</t>
  </si>
  <si>
    <t>swaps</t>
  </si>
  <si>
    <t>fs_inputs</t>
  </si>
  <si>
    <t>fs_outputs</t>
  </si>
  <si>
    <t>socket_sent</t>
  </si>
  <si>
    <t>socket_received</t>
  </si>
  <si>
    <t>signals</t>
  </si>
  <si>
    <t>page_size</t>
  </si>
  <si>
    <t>exit_status</t>
  </si>
  <si>
    <t>C</t>
  </si>
  <si>
    <t>Java</t>
  </si>
  <si>
    <t>Python</t>
  </si>
  <si>
    <t>Javascript</t>
  </si>
  <si>
    <t>PHP</t>
  </si>
  <si>
    <t>current</t>
  </si>
  <si>
    <t>conso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</si>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</sst>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7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66E9C"/>
      <color rgb="FF8892BF"/>
      <color rgb="FFE66F00"/>
      <color rgb="FFF5D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par_TeamAlex-Greencomputing/Documents%20partages/General/projet-smb215/results-synthe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go-03-r1"/>
    </sheetNames>
    <sheetDataSet>
      <sheetData sheetId="0">
        <row r="2">
          <cell r="B2" t="str">
            <v>conso_1</v>
          </cell>
          <cell r="C2" t="str">
            <v>Conso (J)</v>
          </cell>
          <cell r="D2" t="str">
            <v>task_clock_1</v>
          </cell>
          <cell r="E2" t="str">
            <v>Temps Exéc. (s)</v>
          </cell>
          <cell r="F2" t="str">
            <v>mem_1</v>
          </cell>
          <cell r="G2" t="str">
            <v>Q. Mem (Mo)</v>
          </cell>
          <cell r="H2" t="str">
            <v>Instructions</v>
          </cell>
          <cell r="I2" t="str">
            <v>instructions_2</v>
          </cell>
          <cell r="J2" t="str">
            <v>Branches</v>
          </cell>
          <cell r="K2" t="str">
            <v>branch_misses_2</v>
          </cell>
          <cell r="L2" t="str">
            <v>Cache LLC</v>
          </cell>
          <cell r="M2" t="str">
            <v>LLC_load_misses_2</v>
          </cell>
        </row>
        <row r="3">
          <cell r="A3" t="str">
            <v>C</v>
          </cell>
          <cell r="B3">
            <v>2.740899458266667</v>
          </cell>
          <cell r="C3">
            <v>1</v>
          </cell>
          <cell r="D3">
            <v>4.0393579382000002</v>
          </cell>
          <cell r="E3">
            <v>1</v>
          </cell>
          <cell r="F3">
            <v>5.7601562499999996</v>
          </cell>
          <cell r="G3">
            <v>1</v>
          </cell>
          <cell r="H3">
            <v>1</v>
          </cell>
          <cell r="I3">
            <v>0.82999999999999985</v>
          </cell>
          <cell r="J3">
            <v>1</v>
          </cell>
          <cell r="K3">
            <v>1.0510000000000002</v>
          </cell>
          <cell r="L3">
            <v>1</v>
          </cell>
          <cell r="M3">
            <v>12.239999999999998</v>
          </cell>
        </row>
        <row r="4">
          <cell r="A4" t="str">
            <v>JavaScript</v>
          </cell>
          <cell r="B4">
            <v>4.511342712510908</v>
          </cell>
          <cell r="C4">
            <v>1.6459351323174261</v>
          </cell>
          <cell r="D4">
            <v>5.6176079912999999</v>
          </cell>
          <cell r="E4">
            <v>1.3907180490677913</v>
          </cell>
          <cell r="F4">
            <v>44.217968749999997</v>
          </cell>
          <cell r="G4">
            <v>7.6765224467652242</v>
          </cell>
          <cell r="H4">
            <v>1.3838857214565787</v>
          </cell>
          <cell r="I4">
            <v>0.82999999999999985</v>
          </cell>
          <cell r="J4">
            <v>1.1946864099165779</v>
          </cell>
          <cell r="K4">
            <v>7.2630000000000008</v>
          </cell>
          <cell r="L4">
            <v>2.9080921619475117</v>
          </cell>
          <cell r="M4">
            <v>12.263999999999999</v>
          </cell>
        </row>
        <row r="5">
          <cell r="A5" t="str">
            <v>Java</v>
          </cell>
          <cell r="B5">
            <v>16.370234265484825</v>
          </cell>
          <cell r="C5">
            <v>5.9725774384432508</v>
          </cell>
          <cell r="D5">
            <v>22.136338351300001</v>
          </cell>
          <cell r="E5">
            <v>5.4801626124681322</v>
          </cell>
          <cell r="F5">
            <v>40.873046875</v>
          </cell>
          <cell r="G5">
            <v>7.095822595958226</v>
          </cell>
          <cell r="H5">
            <v>6.0762345173968786</v>
          </cell>
          <cell r="I5">
            <v>0.92099999999999993</v>
          </cell>
          <cell r="J5">
            <v>5.1464680238328624</v>
          </cell>
          <cell r="K5">
            <v>7.5600000000000005</v>
          </cell>
          <cell r="L5">
            <v>8.9217557359524164</v>
          </cell>
          <cell r="M5">
            <v>7.338000000000001</v>
          </cell>
        </row>
        <row r="6">
          <cell r="A6" t="str">
            <v>PHP</v>
          </cell>
          <cell r="B6">
            <v>46.769696372242691</v>
          </cell>
          <cell r="C6">
            <v>17.063630784114803</v>
          </cell>
          <cell r="D6">
            <v>55.490812746399996</v>
          </cell>
          <cell r="E6">
            <v>13.737532943447828</v>
          </cell>
          <cell r="F6">
            <v>27.447265625</v>
          </cell>
          <cell r="G6">
            <v>4.7650210226502105</v>
          </cell>
          <cell r="H6">
            <v>12.087058917874179</v>
          </cell>
          <cell r="I6">
            <v>0.73000000000000009</v>
          </cell>
          <cell r="J6">
            <v>13.23997867230956</v>
          </cell>
          <cell r="K6">
            <v>5.4750000000000014</v>
          </cell>
          <cell r="L6">
            <v>10.56043060710617</v>
          </cell>
          <cell r="M6">
            <v>11.526000000000002</v>
          </cell>
        </row>
        <row r="7">
          <cell r="A7" t="str">
            <v>Python</v>
          </cell>
          <cell r="B7">
            <v>104.8477184483602</v>
          </cell>
          <cell r="C7">
            <v>38.253033372725554</v>
          </cell>
          <cell r="D7">
            <v>125.18167852779999</v>
          </cell>
          <cell r="E7">
            <v>30.990489192344974</v>
          </cell>
          <cell r="F7">
            <v>24.507031250000001</v>
          </cell>
          <cell r="G7">
            <v>4.2545775125457759</v>
          </cell>
          <cell r="H7">
            <v>24.520358372895181</v>
          </cell>
          <cell r="I7">
            <v>0.65800000000000014</v>
          </cell>
          <cell r="J7">
            <v>12.530662299264963</v>
          </cell>
          <cell r="K7">
            <v>26.952999999999996</v>
          </cell>
          <cell r="L7">
            <v>41.519073576564622</v>
          </cell>
          <cell r="M7">
            <v>6.0520000000000014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4A65-7BD5-44A0-800A-BDBD9974B599}">
  <dimension ref="A1:L101"/>
  <sheetViews>
    <sheetView workbookViewId="0">
      <selection activeCell="K7" sqref="K7"/>
    </sheetView>
  </sheetViews>
  <sheetFormatPr baseColWidth="10" defaultRowHeight="15" x14ac:dyDescent="0.25"/>
  <cols>
    <col min="6" max="6" width="11.42578125" style="5"/>
    <col min="7" max="9" width="12.5703125" bestFit="1" customWidth="1"/>
    <col min="11" max="11" width="12.5703125" bestFit="1" customWidth="1"/>
  </cols>
  <sheetData>
    <row r="1" spans="1:12" x14ac:dyDescent="0.25">
      <c r="A1" s="1" t="s">
        <v>0</v>
      </c>
      <c r="B1" s="1" t="s">
        <v>27</v>
      </c>
      <c r="C1" s="1" t="s">
        <v>60</v>
      </c>
      <c r="J1" s="5" t="s">
        <v>62</v>
      </c>
      <c r="K1">
        <v>0.36735576923077101</v>
      </c>
    </row>
    <row r="2" spans="1:12" x14ac:dyDescent="0.25">
      <c r="A2" t="s">
        <v>55</v>
      </c>
      <c r="B2">
        <v>3020</v>
      </c>
      <c r="C2">
        <v>0.36852660642570401</v>
      </c>
      <c r="H2" s="4"/>
      <c r="I2" s="4"/>
      <c r="J2" s="5" t="s">
        <v>56</v>
      </c>
      <c r="K2" s="4">
        <f>AVERAGE(C22:C41)</f>
        <v>0.51235941911349481</v>
      </c>
      <c r="L2" s="4">
        <f>K2-K$1</f>
        <v>0.1450036498827238</v>
      </c>
    </row>
    <row r="3" spans="1:12" x14ac:dyDescent="0.25">
      <c r="A3" t="s">
        <v>55</v>
      </c>
      <c r="B3">
        <v>3021</v>
      </c>
      <c r="C3">
        <v>0.50687499999999996</v>
      </c>
      <c r="G3" s="4"/>
      <c r="H3" s="4"/>
      <c r="I3" s="4"/>
      <c r="J3" s="5" t="s">
        <v>57</v>
      </c>
      <c r="K3" s="4">
        <f>AVERAGE(C82:C101)</f>
        <v>0.53158408449321248</v>
      </c>
      <c r="L3" s="4">
        <f t="shared" ref="L3:L6" si="0">K3-K$1</f>
        <v>0.16422831526244147</v>
      </c>
    </row>
    <row r="4" spans="1:12" x14ac:dyDescent="0.25">
      <c r="A4" t="s">
        <v>55</v>
      </c>
      <c r="B4">
        <v>3020</v>
      </c>
      <c r="C4">
        <v>0.50968749999999996</v>
      </c>
      <c r="H4" s="4"/>
      <c r="I4" s="4"/>
      <c r="J4" s="5" t="s">
        <v>59</v>
      </c>
      <c r="K4" s="4">
        <f>AVERAGE(C62:C81)</f>
        <v>0.5326178774350645</v>
      </c>
      <c r="L4" s="4">
        <f t="shared" si="0"/>
        <v>0.16526210820429349</v>
      </c>
    </row>
    <row r="5" spans="1:12" x14ac:dyDescent="0.25">
      <c r="A5" t="s">
        <v>55</v>
      </c>
      <c r="B5">
        <v>3021</v>
      </c>
      <c r="C5">
        <v>0.50843749999999999</v>
      </c>
      <c r="G5" s="4"/>
      <c r="H5" s="4"/>
      <c r="I5" s="4"/>
      <c r="J5" s="5" t="s">
        <v>55</v>
      </c>
      <c r="K5" s="4">
        <f>AVERAGE(C2:C21)</f>
        <v>0.50040445532128497</v>
      </c>
      <c r="L5" s="4">
        <f t="shared" si="0"/>
        <v>0.13304868609051396</v>
      </c>
    </row>
    <row r="6" spans="1:12" x14ac:dyDescent="0.25">
      <c r="A6" t="s">
        <v>55</v>
      </c>
      <c r="B6">
        <v>3020</v>
      </c>
      <c r="C6">
        <v>0.50812500000000005</v>
      </c>
      <c r="H6" s="4"/>
      <c r="I6" s="4"/>
      <c r="J6" s="5" t="s">
        <v>58</v>
      </c>
      <c r="K6" s="4">
        <f>AVERAGE(C42:C61)</f>
        <v>0.52482083333333307</v>
      </c>
      <c r="L6" s="4">
        <f t="shared" si="0"/>
        <v>0.15746506410256206</v>
      </c>
    </row>
    <row r="7" spans="1:12" x14ac:dyDescent="0.25">
      <c r="A7" t="s">
        <v>55</v>
      </c>
      <c r="B7">
        <v>3020</v>
      </c>
      <c r="C7">
        <v>0.50718750000000001</v>
      </c>
    </row>
    <row r="8" spans="1:12" x14ac:dyDescent="0.25">
      <c r="A8" t="s">
        <v>55</v>
      </c>
      <c r="B8">
        <v>3020</v>
      </c>
      <c r="C8">
        <v>0.50749999999999995</v>
      </c>
    </row>
    <row r="9" spans="1:12" x14ac:dyDescent="0.25">
      <c r="A9" t="s">
        <v>55</v>
      </c>
      <c r="B9">
        <v>4026</v>
      </c>
      <c r="C9">
        <v>0.49474999999999902</v>
      </c>
    </row>
    <row r="10" spans="1:12" x14ac:dyDescent="0.25">
      <c r="A10" t="s">
        <v>55</v>
      </c>
      <c r="B10">
        <v>4027</v>
      </c>
      <c r="C10">
        <v>0.48949999999999899</v>
      </c>
    </row>
    <row r="11" spans="1:12" x14ac:dyDescent="0.25">
      <c r="A11" t="s">
        <v>55</v>
      </c>
      <c r="B11">
        <v>3020</v>
      </c>
      <c r="C11">
        <v>0.51375000000000004</v>
      </c>
    </row>
    <row r="12" spans="1:12" x14ac:dyDescent="0.25">
      <c r="A12" t="s">
        <v>55</v>
      </c>
      <c r="B12">
        <v>3020</v>
      </c>
      <c r="C12">
        <v>0.51031249999999995</v>
      </c>
    </row>
    <row r="13" spans="1:12" x14ac:dyDescent="0.25">
      <c r="A13" t="s">
        <v>55</v>
      </c>
      <c r="B13">
        <v>3020</v>
      </c>
      <c r="C13">
        <v>0.50875000000000004</v>
      </c>
    </row>
    <row r="14" spans="1:12" x14ac:dyDescent="0.25">
      <c r="A14" t="s">
        <v>55</v>
      </c>
      <c r="B14">
        <v>3020</v>
      </c>
      <c r="C14">
        <v>0.51093749999999905</v>
      </c>
    </row>
    <row r="15" spans="1:12" x14ac:dyDescent="0.25">
      <c r="A15" t="s">
        <v>55</v>
      </c>
      <c r="B15">
        <v>3020</v>
      </c>
      <c r="C15">
        <v>0.5078125</v>
      </c>
    </row>
    <row r="16" spans="1:12" x14ac:dyDescent="0.25">
      <c r="A16" t="s">
        <v>55</v>
      </c>
      <c r="B16">
        <v>3020</v>
      </c>
      <c r="C16">
        <v>0.50875000000000004</v>
      </c>
    </row>
    <row r="17" spans="1:3" x14ac:dyDescent="0.25">
      <c r="A17" t="s">
        <v>55</v>
      </c>
      <c r="B17">
        <v>3020</v>
      </c>
      <c r="C17">
        <v>0.50906249999999997</v>
      </c>
    </row>
    <row r="18" spans="1:3" x14ac:dyDescent="0.25">
      <c r="A18" t="s">
        <v>55</v>
      </c>
      <c r="B18">
        <v>3020</v>
      </c>
      <c r="C18">
        <v>0.50937500000000002</v>
      </c>
    </row>
    <row r="19" spans="1:3" x14ac:dyDescent="0.25">
      <c r="A19" t="s">
        <v>55</v>
      </c>
      <c r="B19">
        <v>3019</v>
      </c>
      <c r="C19">
        <v>0.50968749999999996</v>
      </c>
    </row>
    <row r="20" spans="1:3" x14ac:dyDescent="0.25">
      <c r="A20" t="s">
        <v>55</v>
      </c>
      <c r="B20">
        <v>3020</v>
      </c>
      <c r="C20">
        <v>0.50968749999999996</v>
      </c>
    </row>
    <row r="21" spans="1:3" x14ac:dyDescent="0.25">
      <c r="A21" t="s">
        <v>55</v>
      </c>
      <c r="B21">
        <v>3020</v>
      </c>
      <c r="C21">
        <v>0.50937499999999902</v>
      </c>
    </row>
    <row r="22" spans="1:3" x14ac:dyDescent="0.25">
      <c r="A22" t="s">
        <v>56</v>
      </c>
      <c r="B22">
        <v>20134</v>
      </c>
      <c r="C22">
        <v>0.51607142857142796</v>
      </c>
    </row>
    <row r="23" spans="1:3" x14ac:dyDescent="0.25">
      <c r="A23" t="s">
        <v>56</v>
      </c>
      <c r="B23">
        <v>22147</v>
      </c>
      <c r="C23">
        <v>0.51342391304347801</v>
      </c>
    </row>
    <row r="24" spans="1:3" x14ac:dyDescent="0.25">
      <c r="A24" t="s">
        <v>56</v>
      </c>
      <c r="B24">
        <v>22146</v>
      </c>
      <c r="C24">
        <v>0.508423913043478</v>
      </c>
    </row>
    <row r="25" spans="1:3" x14ac:dyDescent="0.25">
      <c r="A25" t="s">
        <v>56</v>
      </c>
      <c r="B25">
        <v>20133</v>
      </c>
      <c r="C25">
        <v>0.51922619047619001</v>
      </c>
    </row>
    <row r="26" spans="1:3" x14ac:dyDescent="0.25">
      <c r="A26" t="s">
        <v>56</v>
      </c>
      <c r="B26">
        <v>21139</v>
      </c>
      <c r="C26">
        <v>0.52</v>
      </c>
    </row>
    <row r="27" spans="1:3" x14ac:dyDescent="0.25">
      <c r="A27" t="s">
        <v>56</v>
      </c>
      <c r="B27">
        <v>21140</v>
      </c>
      <c r="C27">
        <v>0.510965909090909</v>
      </c>
    </row>
    <row r="28" spans="1:3" x14ac:dyDescent="0.25">
      <c r="A28" t="s">
        <v>56</v>
      </c>
      <c r="B28">
        <v>20134</v>
      </c>
      <c r="C28">
        <v>0.51708333333333301</v>
      </c>
    </row>
    <row r="29" spans="1:3" x14ac:dyDescent="0.25">
      <c r="A29" t="s">
        <v>56</v>
      </c>
      <c r="B29">
        <v>22148</v>
      </c>
      <c r="C29">
        <v>0.51124999999999998</v>
      </c>
    </row>
    <row r="30" spans="1:3" x14ac:dyDescent="0.25">
      <c r="A30" t="s">
        <v>56</v>
      </c>
      <c r="B30">
        <v>21140</v>
      </c>
      <c r="C30">
        <v>0.50869318181818102</v>
      </c>
    </row>
    <row r="31" spans="1:3" x14ac:dyDescent="0.25">
      <c r="A31" t="s">
        <v>56</v>
      </c>
      <c r="B31">
        <v>22147</v>
      </c>
      <c r="C31">
        <v>0.509130434782608</v>
      </c>
    </row>
    <row r="32" spans="1:3" x14ac:dyDescent="0.25">
      <c r="A32" t="s">
        <v>56</v>
      </c>
      <c r="B32">
        <v>21142</v>
      </c>
      <c r="C32">
        <v>0.50874999999999904</v>
      </c>
    </row>
    <row r="33" spans="1:3" x14ac:dyDescent="0.25">
      <c r="A33" t="s">
        <v>56</v>
      </c>
      <c r="B33">
        <v>22148</v>
      </c>
      <c r="C33">
        <v>0.51086956521739102</v>
      </c>
    </row>
    <row r="34" spans="1:3" x14ac:dyDescent="0.25">
      <c r="A34" t="s">
        <v>56</v>
      </c>
      <c r="B34">
        <v>22146</v>
      </c>
      <c r="C34">
        <v>0.50592391304347795</v>
      </c>
    </row>
    <row r="35" spans="1:3" x14ac:dyDescent="0.25">
      <c r="A35" t="s">
        <v>56</v>
      </c>
      <c r="B35">
        <v>21139</v>
      </c>
      <c r="C35">
        <v>0.51068181818181801</v>
      </c>
    </row>
    <row r="36" spans="1:3" x14ac:dyDescent="0.25">
      <c r="A36" t="s">
        <v>56</v>
      </c>
      <c r="B36">
        <v>20134</v>
      </c>
      <c r="C36">
        <v>0.51464285714285696</v>
      </c>
    </row>
    <row r="37" spans="1:3" x14ac:dyDescent="0.25">
      <c r="A37" t="s">
        <v>56</v>
      </c>
      <c r="B37">
        <v>20136</v>
      </c>
      <c r="C37">
        <v>0.51619047619047598</v>
      </c>
    </row>
    <row r="38" spans="1:3" x14ac:dyDescent="0.25">
      <c r="A38" t="s">
        <v>56</v>
      </c>
      <c r="B38">
        <v>21140</v>
      </c>
      <c r="C38">
        <v>0.51090909090909098</v>
      </c>
    </row>
    <row r="39" spans="1:3" x14ac:dyDescent="0.25">
      <c r="A39" t="s">
        <v>56</v>
      </c>
      <c r="B39">
        <v>21139</v>
      </c>
      <c r="C39">
        <v>0.50676136363636304</v>
      </c>
    </row>
    <row r="40" spans="1:3" x14ac:dyDescent="0.25">
      <c r="A40" t="s">
        <v>56</v>
      </c>
      <c r="B40">
        <v>22147</v>
      </c>
      <c r="C40">
        <v>0.51086956521739102</v>
      </c>
    </row>
    <row r="41" spans="1:3" x14ac:dyDescent="0.25">
      <c r="A41" t="s">
        <v>56</v>
      </c>
      <c r="B41">
        <v>20135</v>
      </c>
      <c r="C41">
        <v>0.51732142857142804</v>
      </c>
    </row>
    <row r="42" spans="1:3" x14ac:dyDescent="0.25">
      <c r="A42" t="s">
        <v>58</v>
      </c>
      <c r="B42">
        <v>4027</v>
      </c>
      <c r="C42">
        <v>0.52774999999999905</v>
      </c>
    </row>
    <row r="43" spans="1:3" x14ac:dyDescent="0.25">
      <c r="A43" t="s">
        <v>58</v>
      </c>
      <c r="B43">
        <v>5033</v>
      </c>
      <c r="C43">
        <v>0.51270833333333299</v>
      </c>
    </row>
    <row r="44" spans="1:3" x14ac:dyDescent="0.25">
      <c r="A44" t="s">
        <v>58</v>
      </c>
      <c r="B44">
        <v>5033</v>
      </c>
      <c r="C44">
        <v>0.53562499999999902</v>
      </c>
    </row>
    <row r="45" spans="1:3" x14ac:dyDescent="0.25">
      <c r="A45" t="s">
        <v>58</v>
      </c>
      <c r="B45">
        <v>4026</v>
      </c>
      <c r="C45">
        <v>0.52849999999999997</v>
      </c>
    </row>
    <row r="46" spans="1:3" x14ac:dyDescent="0.25">
      <c r="A46" t="s">
        <v>58</v>
      </c>
      <c r="B46">
        <v>5034</v>
      </c>
      <c r="C46">
        <v>0.51124999999999998</v>
      </c>
    </row>
    <row r="47" spans="1:3" x14ac:dyDescent="0.25">
      <c r="A47" t="s">
        <v>58</v>
      </c>
      <c r="B47">
        <v>5034</v>
      </c>
      <c r="C47">
        <v>0.52645833333333303</v>
      </c>
    </row>
    <row r="48" spans="1:3" x14ac:dyDescent="0.25">
      <c r="A48" t="s">
        <v>58</v>
      </c>
      <c r="B48">
        <v>4027</v>
      </c>
      <c r="C48">
        <v>0.53</v>
      </c>
    </row>
    <row r="49" spans="1:3" x14ac:dyDescent="0.25">
      <c r="A49" t="s">
        <v>58</v>
      </c>
      <c r="B49">
        <v>5033</v>
      </c>
      <c r="C49">
        <v>0.51145833333333302</v>
      </c>
    </row>
    <row r="50" spans="1:3" x14ac:dyDescent="0.25">
      <c r="A50" t="s">
        <v>58</v>
      </c>
      <c r="B50">
        <v>5033</v>
      </c>
      <c r="C50">
        <v>0.52833333333333299</v>
      </c>
    </row>
    <row r="51" spans="1:3" x14ac:dyDescent="0.25">
      <c r="A51" t="s">
        <v>58</v>
      </c>
      <c r="B51">
        <v>4027</v>
      </c>
      <c r="C51">
        <v>0.52600000000000002</v>
      </c>
    </row>
    <row r="52" spans="1:3" x14ac:dyDescent="0.25">
      <c r="A52" t="s">
        <v>58</v>
      </c>
      <c r="B52">
        <v>5033</v>
      </c>
      <c r="C52">
        <v>0.50645833333333301</v>
      </c>
    </row>
    <row r="53" spans="1:3" x14ac:dyDescent="0.25">
      <c r="A53" t="s">
        <v>58</v>
      </c>
      <c r="B53">
        <v>5033</v>
      </c>
      <c r="C53">
        <v>0.52749999999999997</v>
      </c>
    </row>
    <row r="54" spans="1:3" x14ac:dyDescent="0.25">
      <c r="A54" t="s">
        <v>58</v>
      </c>
      <c r="B54">
        <v>4027</v>
      </c>
      <c r="C54">
        <v>0.53049999999999997</v>
      </c>
    </row>
    <row r="55" spans="1:3" x14ac:dyDescent="0.25">
      <c r="A55" t="s">
        <v>58</v>
      </c>
      <c r="B55">
        <v>5034</v>
      </c>
      <c r="C55">
        <v>0.53166666666666595</v>
      </c>
    </row>
    <row r="56" spans="1:3" x14ac:dyDescent="0.25">
      <c r="A56" t="s">
        <v>58</v>
      </c>
      <c r="B56">
        <v>4027</v>
      </c>
      <c r="C56">
        <v>0.52524999999999999</v>
      </c>
    </row>
    <row r="57" spans="1:3" x14ac:dyDescent="0.25">
      <c r="A57" t="s">
        <v>58</v>
      </c>
      <c r="B57">
        <v>5034</v>
      </c>
      <c r="C57">
        <v>0.52687499999999998</v>
      </c>
    </row>
    <row r="58" spans="1:3" x14ac:dyDescent="0.25">
      <c r="A58" t="s">
        <v>58</v>
      </c>
      <c r="B58">
        <v>4026</v>
      </c>
      <c r="C58">
        <v>0.52849999999999997</v>
      </c>
    </row>
    <row r="59" spans="1:3" x14ac:dyDescent="0.25">
      <c r="A59" t="s">
        <v>58</v>
      </c>
      <c r="B59">
        <v>5034</v>
      </c>
      <c r="C59">
        <v>0.52458333333333296</v>
      </c>
    </row>
    <row r="60" spans="1:3" x14ac:dyDescent="0.25">
      <c r="A60" t="s">
        <v>58</v>
      </c>
      <c r="B60">
        <v>5033</v>
      </c>
      <c r="C60">
        <v>0.52875000000000005</v>
      </c>
    </row>
    <row r="61" spans="1:3" x14ac:dyDescent="0.25">
      <c r="A61" t="s">
        <v>58</v>
      </c>
      <c r="B61">
        <v>4026</v>
      </c>
      <c r="C61">
        <v>0.52825</v>
      </c>
    </row>
    <row r="62" spans="1:3" x14ac:dyDescent="0.25">
      <c r="A62" t="s">
        <v>59</v>
      </c>
      <c r="B62">
        <v>54361</v>
      </c>
      <c r="C62">
        <v>0.53011363636363595</v>
      </c>
    </row>
    <row r="63" spans="1:3" x14ac:dyDescent="0.25">
      <c r="A63" t="s">
        <v>59</v>
      </c>
      <c r="B63">
        <v>55368</v>
      </c>
      <c r="C63">
        <v>0.53178571428571397</v>
      </c>
    </row>
    <row r="64" spans="1:3" x14ac:dyDescent="0.25">
      <c r="A64" t="s">
        <v>59</v>
      </c>
      <c r="B64">
        <v>54361</v>
      </c>
      <c r="C64">
        <v>0.53247727272727197</v>
      </c>
    </row>
    <row r="65" spans="1:3" x14ac:dyDescent="0.25">
      <c r="A65" t="s">
        <v>59</v>
      </c>
      <c r="B65">
        <v>54362</v>
      </c>
      <c r="C65">
        <v>0.53270454545454504</v>
      </c>
    </row>
    <row r="66" spans="1:3" x14ac:dyDescent="0.25">
      <c r="A66" t="s">
        <v>59</v>
      </c>
      <c r="B66">
        <v>54360</v>
      </c>
      <c r="C66">
        <v>0.53327272727272701</v>
      </c>
    </row>
    <row r="67" spans="1:3" x14ac:dyDescent="0.25">
      <c r="A67" t="s">
        <v>59</v>
      </c>
      <c r="B67">
        <v>54361</v>
      </c>
      <c r="C67">
        <v>0.53302272727272704</v>
      </c>
    </row>
    <row r="68" spans="1:3" x14ac:dyDescent="0.25">
      <c r="A68" t="s">
        <v>59</v>
      </c>
      <c r="B68">
        <v>55368</v>
      </c>
      <c r="C68">
        <v>0.53220982142857098</v>
      </c>
    </row>
    <row r="69" spans="1:3" x14ac:dyDescent="0.25">
      <c r="A69" t="s">
        <v>59</v>
      </c>
      <c r="B69">
        <v>55369</v>
      </c>
      <c r="C69">
        <v>0.53082589285714199</v>
      </c>
    </row>
    <row r="70" spans="1:3" x14ac:dyDescent="0.25">
      <c r="A70" t="s">
        <v>59</v>
      </c>
      <c r="B70">
        <v>54360</v>
      </c>
      <c r="C70">
        <v>0.53349999999999997</v>
      </c>
    </row>
    <row r="71" spans="1:3" x14ac:dyDescent="0.25">
      <c r="A71" t="s">
        <v>59</v>
      </c>
      <c r="B71">
        <v>54362</v>
      </c>
      <c r="C71">
        <v>0.53284090909090898</v>
      </c>
    </row>
    <row r="72" spans="1:3" x14ac:dyDescent="0.25">
      <c r="A72" t="s">
        <v>59</v>
      </c>
      <c r="B72">
        <v>54360</v>
      </c>
      <c r="C72">
        <v>0.532568181818181</v>
      </c>
    </row>
    <row r="73" spans="1:3" x14ac:dyDescent="0.25">
      <c r="A73" t="s">
        <v>59</v>
      </c>
      <c r="B73">
        <v>54361</v>
      </c>
      <c r="C73">
        <v>0.53197727272727202</v>
      </c>
    </row>
    <row r="74" spans="1:3" x14ac:dyDescent="0.25">
      <c r="A74" t="s">
        <v>59</v>
      </c>
      <c r="B74">
        <v>55368</v>
      </c>
      <c r="C74">
        <v>0.53426339285714197</v>
      </c>
    </row>
    <row r="75" spans="1:3" x14ac:dyDescent="0.25">
      <c r="A75" t="s">
        <v>59</v>
      </c>
      <c r="B75">
        <v>55370</v>
      </c>
      <c r="C75">
        <v>0.53296874999999999</v>
      </c>
    </row>
    <row r="76" spans="1:3" x14ac:dyDescent="0.25">
      <c r="A76" t="s">
        <v>59</v>
      </c>
      <c r="B76">
        <v>54362</v>
      </c>
      <c r="C76">
        <v>0.53297727272727202</v>
      </c>
    </row>
    <row r="77" spans="1:3" x14ac:dyDescent="0.25">
      <c r="A77" t="s">
        <v>59</v>
      </c>
      <c r="B77">
        <v>55368</v>
      </c>
      <c r="C77">
        <v>0.53328125000000004</v>
      </c>
    </row>
    <row r="78" spans="1:3" x14ac:dyDescent="0.25">
      <c r="A78" t="s">
        <v>59</v>
      </c>
      <c r="B78">
        <v>54359</v>
      </c>
      <c r="C78">
        <v>0.53325</v>
      </c>
    </row>
    <row r="79" spans="1:3" x14ac:dyDescent="0.25">
      <c r="A79" t="s">
        <v>59</v>
      </c>
      <c r="B79">
        <v>54362</v>
      </c>
      <c r="C79">
        <v>0.53281818181818197</v>
      </c>
    </row>
    <row r="80" spans="1:3" x14ac:dyDescent="0.25">
      <c r="A80" t="s">
        <v>59</v>
      </c>
      <c r="B80">
        <v>54359</v>
      </c>
      <c r="C80">
        <v>0.53270454545454504</v>
      </c>
    </row>
    <row r="81" spans="1:3" x14ac:dyDescent="0.25">
      <c r="A81" t="s">
        <v>59</v>
      </c>
      <c r="B81">
        <v>54362</v>
      </c>
      <c r="C81">
        <v>0.53279545454545396</v>
      </c>
    </row>
    <row r="82" spans="1:3" x14ac:dyDescent="0.25">
      <c r="A82" t="s">
        <v>57</v>
      </c>
      <c r="B82">
        <v>122813</v>
      </c>
      <c r="C82">
        <v>0.53248983739837397</v>
      </c>
    </row>
    <row r="83" spans="1:3" x14ac:dyDescent="0.25">
      <c r="A83" t="s">
        <v>57</v>
      </c>
      <c r="B83">
        <v>123822</v>
      </c>
      <c r="C83">
        <v>0.53245967741935496</v>
      </c>
    </row>
    <row r="84" spans="1:3" x14ac:dyDescent="0.25">
      <c r="A84" t="s">
        <v>57</v>
      </c>
      <c r="B84">
        <v>124828</v>
      </c>
      <c r="C84">
        <v>0.53146000000000004</v>
      </c>
    </row>
    <row r="85" spans="1:3" x14ac:dyDescent="0.25">
      <c r="A85" t="s">
        <v>57</v>
      </c>
      <c r="B85">
        <v>123821</v>
      </c>
      <c r="C85">
        <v>0.53181451612903197</v>
      </c>
    </row>
    <row r="86" spans="1:3" x14ac:dyDescent="0.25">
      <c r="A86" t="s">
        <v>57</v>
      </c>
      <c r="B86">
        <v>124830</v>
      </c>
      <c r="C86">
        <v>0.53173000000000004</v>
      </c>
    </row>
    <row r="87" spans="1:3" x14ac:dyDescent="0.25">
      <c r="A87" t="s">
        <v>57</v>
      </c>
      <c r="B87">
        <v>125837</v>
      </c>
      <c r="C87">
        <v>0.53062500000000001</v>
      </c>
    </row>
    <row r="88" spans="1:3" x14ac:dyDescent="0.25">
      <c r="A88" t="s">
        <v>57</v>
      </c>
      <c r="B88">
        <v>124826</v>
      </c>
      <c r="C88">
        <v>0.53168000000000004</v>
      </c>
    </row>
    <row r="89" spans="1:3" x14ac:dyDescent="0.25">
      <c r="A89" t="s">
        <v>57</v>
      </c>
      <c r="B89">
        <v>123826</v>
      </c>
      <c r="C89">
        <v>0.53187499999999999</v>
      </c>
    </row>
    <row r="90" spans="1:3" x14ac:dyDescent="0.25">
      <c r="A90" t="s">
        <v>57</v>
      </c>
      <c r="B90">
        <v>125834</v>
      </c>
      <c r="C90">
        <v>0.53096230158730096</v>
      </c>
    </row>
    <row r="91" spans="1:3" x14ac:dyDescent="0.25">
      <c r="A91" t="s">
        <v>57</v>
      </c>
      <c r="B91">
        <v>123824</v>
      </c>
      <c r="C91">
        <v>0.53268145161290203</v>
      </c>
    </row>
    <row r="92" spans="1:3" x14ac:dyDescent="0.25">
      <c r="A92" t="s">
        <v>57</v>
      </c>
      <c r="B92">
        <v>123822</v>
      </c>
      <c r="C92">
        <v>0.53475806451612895</v>
      </c>
    </row>
    <row r="93" spans="1:3" x14ac:dyDescent="0.25">
      <c r="A93" t="s">
        <v>57</v>
      </c>
      <c r="B93">
        <v>124831</v>
      </c>
      <c r="C93">
        <v>0.53090000000000004</v>
      </c>
    </row>
    <row r="94" spans="1:3" x14ac:dyDescent="0.25">
      <c r="A94" t="s">
        <v>57</v>
      </c>
      <c r="B94">
        <v>122816</v>
      </c>
      <c r="C94">
        <v>0.53099593495935005</v>
      </c>
    </row>
    <row r="95" spans="1:3" x14ac:dyDescent="0.25">
      <c r="A95" t="s">
        <v>57</v>
      </c>
      <c r="B95">
        <v>123822</v>
      </c>
      <c r="C95">
        <v>0.53166330645161297</v>
      </c>
    </row>
    <row r="96" spans="1:3" x14ac:dyDescent="0.25">
      <c r="A96" t="s">
        <v>57</v>
      </c>
      <c r="B96">
        <v>129862</v>
      </c>
      <c r="C96">
        <v>0.53</v>
      </c>
    </row>
    <row r="97" spans="1:3" x14ac:dyDescent="0.25">
      <c r="A97" t="s">
        <v>57</v>
      </c>
      <c r="B97">
        <v>122818</v>
      </c>
      <c r="C97">
        <v>0.53115853658536605</v>
      </c>
    </row>
    <row r="98" spans="1:3" x14ac:dyDescent="0.25">
      <c r="A98" t="s">
        <v>57</v>
      </c>
      <c r="B98">
        <v>123823</v>
      </c>
      <c r="C98">
        <v>0.53119959677419304</v>
      </c>
    </row>
    <row r="99" spans="1:3" x14ac:dyDescent="0.25">
      <c r="A99" t="s">
        <v>57</v>
      </c>
      <c r="B99">
        <v>122819</v>
      </c>
      <c r="C99">
        <v>0.53123983739837399</v>
      </c>
    </row>
    <row r="100" spans="1:3" x14ac:dyDescent="0.25">
      <c r="A100" t="s">
        <v>57</v>
      </c>
      <c r="B100">
        <v>124835</v>
      </c>
      <c r="C100">
        <v>0.53090999999999999</v>
      </c>
    </row>
    <row r="101" spans="1:3" x14ac:dyDescent="0.25">
      <c r="A101" t="s">
        <v>57</v>
      </c>
      <c r="B101">
        <v>123803</v>
      </c>
      <c r="C101">
        <v>0.531078629032258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zoomScale="80" zoomScaleNormal="80" workbookViewId="0"/>
  </sheetViews>
  <sheetFormatPr baseColWidth="10" defaultColWidth="9.140625" defaultRowHeight="15" x14ac:dyDescent="0.25"/>
  <cols>
    <col min="1" max="1" width="6.85546875" bestFit="1" customWidth="1"/>
    <col min="2" max="2" width="21.85546875" bestFit="1" customWidth="1"/>
    <col min="3" max="3" width="4" bestFit="1" customWidth="1"/>
    <col min="4" max="4" width="16.28515625" bestFit="1" customWidth="1"/>
    <col min="5" max="5" width="14.85546875" bestFit="1" customWidth="1"/>
    <col min="6" max="6" width="20.85546875" bestFit="1" customWidth="1"/>
    <col min="7" max="7" width="21.28515625" bestFit="1" customWidth="1"/>
    <col min="8" max="8" width="18.7109375" bestFit="1" customWidth="1"/>
    <col min="9" max="9" width="19.140625" bestFit="1" customWidth="1"/>
    <col min="10" max="10" width="14.85546875" bestFit="1" customWidth="1"/>
    <col min="11" max="11" width="15.42578125" bestFit="1" customWidth="1"/>
    <col min="12" max="12" width="14.7109375" bestFit="1" customWidth="1"/>
    <col min="13" max="13" width="10.140625" bestFit="1" customWidth="1"/>
    <col min="14" max="14" width="15.140625" bestFit="1" customWidth="1"/>
    <col min="15" max="15" width="15.5703125" bestFit="1" customWidth="1"/>
    <col min="16" max="16" width="14.7109375" bestFit="1" customWidth="1"/>
    <col min="17" max="17" width="13" bestFit="1" customWidth="1"/>
    <col min="18" max="18" width="18.42578125" bestFit="1" customWidth="1"/>
    <col min="19" max="19" width="19" bestFit="1" customWidth="1"/>
    <col min="20" max="20" width="20.5703125" bestFit="1" customWidth="1"/>
    <col min="21" max="21" width="21.140625" bestFit="1" customWidth="1"/>
    <col min="22" max="22" width="28" bestFit="1" customWidth="1"/>
    <col min="23" max="23" width="28.42578125" bestFit="1" customWidth="1"/>
    <col min="24" max="24" width="14.140625" bestFit="1" customWidth="1"/>
    <col min="25" max="25" width="14.7109375" bestFit="1" customWidth="1"/>
    <col min="26" max="26" width="21.5703125" bestFit="1" customWidth="1"/>
    <col min="27" max="27" width="22" bestFit="1" customWidth="1"/>
    <col min="28" max="28" width="16.285156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33</v>
      </c>
      <c r="B2" t="s">
        <v>32</v>
      </c>
      <c r="C2">
        <v>1</v>
      </c>
      <c r="D2">
        <v>4028.5542810000002</v>
      </c>
      <c r="E2">
        <v>1</v>
      </c>
      <c r="F2">
        <v>11</v>
      </c>
      <c r="G2">
        <v>3.0000000000000001E-3</v>
      </c>
      <c r="H2">
        <v>0</v>
      </c>
      <c r="I2">
        <v>0</v>
      </c>
      <c r="J2">
        <v>1344</v>
      </c>
      <c r="K2">
        <v>0.33400000000000002</v>
      </c>
      <c r="L2">
        <v>5629147154</v>
      </c>
      <c r="M2">
        <v>1.397</v>
      </c>
      <c r="N2">
        <v>4689945903</v>
      </c>
      <c r="O2">
        <v>0.83</v>
      </c>
      <c r="P2">
        <v>527731012</v>
      </c>
      <c r="Q2">
        <v>130.99799999999999</v>
      </c>
      <c r="R2">
        <v>5523228</v>
      </c>
      <c r="S2">
        <v>1.05</v>
      </c>
      <c r="T2">
        <v>2522424464</v>
      </c>
      <c r="U2">
        <v>626.13599999999997</v>
      </c>
      <c r="V2">
        <v>2792525</v>
      </c>
      <c r="W2">
        <v>0.11</v>
      </c>
      <c r="X2">
        <v>19072299</v>
      </c>
      <c r="Y2">
        <v>4.734</v>
      </c>
      <c r="Z2">
        <v>2318882</v>
      </c>
      <c r="AA2">
        <v>12.16</v>
      </c>
      <c r="AB2">
        <v>4.0304872830000003</v>
      </c>
    </row>
    <row r="3" spans="1:28" x14ac:dyDescent="0.25">
      <c r="A3" t="s">
        <v>33</v>
      </c>
      <c r="B3" t="s">
        <v>32</v>
      </c>
      <c r="C3">
        <v>2</v>
      </c>
      <c r="D3">
        <v>4031.5236049999999</v>
      </c>
      <c r="E3">
        <v>0.999</v>
      </c>
      <c r="F3">
        <v>13</v>
      </c>
      <c r="G3">
        <v>3.0000000000000001E-3</v>
      </c>
      <c r="H3">
        <v>0</v>
      </c>
      <c r="I3">
        <v>0</v>
      </c>
      <c r="J3">
        <v>1342</v>
      </c>
      <c r="K3">
        <v>0.33300000000000002</v>
      </c>
      <c r="L3">
        <v>5628805737</v>
      </c>
      <c r="M3">
        <v>1.3959999999999999</v>
      </c>
      <c r="N3">
        <v>4688681643</v>
      </c>
      <c r="O3">
        <v>0.83</v>
      </c>
      <c r="P3">
        <v>527999797</v>
      </c>
      <c r="Q3">
        <v>130.96799999999999</v>
      </c>
      <c r="R3">
        <v>5550007</v>
      </c>
      <c r="S3">
        <v>1.05</v>
      </c>
      <c r="T3">
        <v>2521147557</v>
      </c>
      <c r="U3">
        <v>625.35900000000004</v>
      </c>
      <c r="V3">
        <v>2772694</v>
      </c>
      <c r="W3">
        <v>0.11</v>
      </c>
      <c r="X3">
        <v>19008256</v>
      </c>
      <c r="Y3">
        <v>4.7149999999999999</v>
      </c>
      <c r="Z3">
        <v>2344359</v>
      </c>
      <c r="AA3">
        <v>12.33</v>
      </c>
      <c r="AB3">
        <v>4.0350290429999998</v>
      </c>
    </row>
    <row r="4" spans="1:28" x14ac:dyDescent="0.25">
      <c r="A4" t="s">
        <v>33</v>
      </c>
      <c r="B4" t="s">
        <v>32</v>
      </c>
      <c r="C4">
        <v>3</v>
      </c>
      <c r="D4">
        <v>4028.4370950000002</v>
      </c>
      <c r="E4">
        <v>1</v>
      </c>
      <c r="F4">
        <v>13</v>
      </c>
      <c r="G4">
        <v>3.0000000000000001E-3</v>
      </c>
      <c r="H4">
        <v>0</v>
      </c>
      <c r="I4">
        <v>0</v>
      </c>
      <c r="J4">
        <v>1344</v>
      </c>
      <c r="K4">
        <v>0.33400000000000002</v>
      </c>
      <c r="L4">
        <v>5629303528</v>
      </c>
      <c r="M4">
        <v>1.397</v>
      </c>
      <c r="N4">
        <v>4690175560</v>
      </c>
      <c r="O4">
        <v>0.83</v>
      </c>
      <c r="P4">
        <v>527743455</v>
      </c>
      <c r="Q4">
        <v>131.005</v>
      </c>
      <c r="R4">
        <v>5527047</v>
      </c>
      <c r="S4">
        <v>1.05</v>
      </c>
      <c r="T4">
        <v>2522716096</v>
      </c>
      <c r="U4">
        <v>626.22699999999998</v>
      </c>
      <c r="V4">
        <v>2795629</v>
      </c>
      <c r="W4">
        <v>0.11</v>
      </c>
      <c r="X4">
        <v>19082063</v>
      </c>
      <c r="Y4">
        <v>4.7370000000000001</v>
      </c>
      <c r="Z4">
        <v>2306342</v>
      </c>
      <c r="AA4">
        <v>12.09</v>
      </c>
      <c r="AB4">
        <v>4.030429539</v>
      </c>
    </row>
    <row r="5" spans="1:28" x14ac:dyDescent="0.25">
      <c r="A5" t="s">
        <v>33</v>
      </c>
      <c r="B5" t="s">
        <v>32</v>
      </c>
      <c r="C5">
        <v>4</v>
      </c>
      <c r="D5">
        <v>4030.4837080000002</v>
      </c>
      <c r="E5">
        <v>0.999</v>
      </c>
      <c r="F5">
        <v>18</v>
      </c>
      <c r="G5">
        <v>4.0000000000000001E-3</v>
      </c>
      <c r="H5">
        <v>0</v>
      </c>
      <c r="I5">
        <v>0</v>
      </c>
      <c r="J5">
        <v>1344</v>
      </c>
      <c r="K5">
        <v>0.33300000000000002</v>
      </c>
      <c r="L5">
        <v>5631916421</v>
      </c>
      <c r="M5">
        <v>1.397</v>
      </c>
      <c r="N5">
        <v>4691460552</v>
      </c>
      <c r="O5">
        <v>0.83</v>
      </c>
      <c r="P5">
        <v>527970918</v>
      </c>
      <c r="Q5">
        <v>130.994</v>
      </c>
      <c r="R5">
        <v>5530918</v>
      </c>
      <c r="S5">
        <v>1.05</v>
      </c>
      <c r="T5">
        <v>2522592524</v>
      </c>
      <c r="U5">
        <v>625.87800000000004</v>
      </c>
      <c r="V5">
        <v>2786198</v>
      </c>
      <c r="W5">
        <v>0.11</v>
      </c>
      <c r="X5">
        <v>19044625</v>
      </c>
      <c r="Y5">
        <v>4.7249999999999996</v>
      </c>
      <c r="Z5">
        <v>2411773</v>
      </c>
      <c r="AA5">
        <v>12.66</v>
      </c>
      <c r="AB5">
        <v>4.0342472909999998</v>
      </c>
    </row>
    <row r="6" spans="1:28" x14ac:dyDescent="0.25">
      <c r="A6" t="s">
        <v>33</v>
      </c>
      <c r="B6" t="s">
        <v>32</v>
      </c>
      <c r="C6">
        <v>5</v>
      </c>
      <c r="D6">
        <v>4033.7808460000001</v>
      </c>
      <c r="E6">
        <v>0.999</v>
      </c>
      <c r="F6">
        <v>24</v>
      </c>
      <c r="G6">
        <v>6.0000000000000001E-3</v>
      </c>
      <c r="H6">
        <v>0</v>
      </c>
      <c r="I6">
        <v>0</v>
      </c>
      <c r="J6">
        <v>1344</v>
      </c>
      <c r="K6">
        <v>0.33300000000000002</v>
      </c>
      <c r="L6">
        <v>5631557179</v>
      </c>
      <c r="M6">
        <v>1.3959999999999999</v>
      </c>
      <c r="N6">
        <v>4687525835</v>
      </c>
      <c r="O6">
        <v>0.83</v>
      </c>
      <c r="P6">
        <v>528331642</v>
      </c>
      <c r="Q6">
        <v>130.977</v>
      </c>
      <c r="R6">
        <v>5560157</v>
      </c>
      <c r="S6">
        <v>1.05</v>
      </c>
      <c r="T6">
        <v>2521204075</v>
      </c>
      <c r="U6">
        <v>625.02300000000002</v>
      </c>
      <c r="V6">
        <v>2775414</v>
      </c>
      <c r="W6">
        <v>0.11</v>
      </c>
      <c r="X6">
        <v>19029546</v>
      </c>
      <c r="Y6">
        <v>4.718</v>
      </c>
      <c r="Z6">
        <v>2340747</v>
      </c>
      <c r="AA6">
        <v>12.3</v>
      </c>
      <c r="AB6">
        <v>4.0388218619999998</v>
      </c>
    </row>
    <row r="7" spans="1:28" x14ac:dyDescent="0.25">
      <c r="A7" t="s">
        <v>33</v>
      </c>
      <c r="B7" t="s">
        <v>32</v>
      </c>
      <c r="C7">
        <v>6</v>
      </c>
      <c r="D7">
        <v>4030.2113680000002</v>
      </c>
      <c r="E7">
        <v>0.999</v>
      </c>
      <c r="F7">
        <v>14</v>
      </c>
      <c r="G7">
        <v>3.0000000000000001E-3</v>
      </c>
      <c r="H7">
        <v>0</v>
      </c>
      <c r="I7">
        <v>0</v>
      </c>
      <c r="J7">
        <v>1343</v>
      </c>
      <c r="K7">
        <v>0.33300000000000002</v>
      </c>
      <c r="L7">
        <v>5631583920</v>
      </c>
      <c r="M7">
        <v>1.397</v>
      </c>
      <c r="N7">
        <v>4690010622</v>
      </c>
      <c r="O7">
        <v>0.83</v>
      </c>
      <c r="P7">
        <v>527798081</v>
      </c>
      <c r="Q7">
        <v>130.96</v>
      </c>
      <c r="R7">
        <v>5526190</v>
      </c>
      <c r="S7">
        <v>1.05</v>
      </c>
      <c r="T7">
        <v>2522496434</v>
      </c>
      <c r="U7">
        <v>625.89700000000005</v>
      </c>
      <c r="V7">
        <v>2808371</v>
      </c>
      <c r="W7">
        <v>0.11</v>
      </c>
      <c r="X7">
        <v>19080697</v>
      </c>
      <c r="Y7">
        <v>4.734</v>
      </c>
      <c r="Z7">
        <v>2362553</v>
      </c>
      <c r="AA7">
        <v>12.38</v>
      </c>
      <c r="AB7">
        <v>4.0322501260000001</v>
      </c>
    </row>
    <row r="8" spans="1:28" x14ac:dyDescent="0.25">
      <c r="A8" t="s">
        <v>33</v>
      </c>
      <c r="B8" t="s">
        <v>32</v>
      </c>
      <c r="C8">
        <v>7</v>
      </c>
      <c r="D8">
        <v>4042.2148560000001</v>
      </c>
      <c r="E8">
        <v>0.999</v>
      </c>
      <c r="F8">
        <v>12</v>
      </c>
      <c r="G8">
        <v>3.0000000000000001E-3</v>
      </c>
      <c r="H8">
        <v>0</v>
      </c>
      <c r="I8">
        <v>0</v>
      </c>
      <c r="J8">
        <v>1344</v>
      </c>
      <c r="K8">
        <v>0.33200000000000002</v>
      </c>
      <c r="L8">
        <v>5635400275</v>
      </c>
      <c r="M8">
        <v>1.3939999999999999</v>
      </c>
      <c r="N8">
        <v>4690262601</v>
      </c>
      <c r="O8">
        <v>0.83</v>
      </c>
      <c r="P8">
        <v>528373047</v>
      </c>
      <c r="Q8">
        <v>130.714</v>
      </c>
      <c r="R8">
        <v>5527202</v>
      </c>
      <c r="S8">
        <v>1.05</v>
      </c>
      <c r="T8">
        <v>2520307170</v>
      </c>
      <c r="U8">
        <v>623.49699999999996</v>
      </c>
      <c r="V8">
        <v>2824780</v>
      </c>
      <c r="W8">
        <v>0.11</v>
      </c>
      <c r="X8">
        <v>19057139</v>
      </c>
      <c r="Y8">
        <v>4.7149999999999999</v>
      </c>
      <c r="Z8">
        <v>2318525</v>
      </c>
      <c r="AA8">
        <v>12.17</v>
      </c>
      <c r="AB8">
        <v>4.0449338309999998</v>
      </c>
    </row>
    <row r="9" spans="1:28" x14ac:dyDescent="0.25">
      <c r="A9" t="s">
        <v>33</v>
      </c>
      <c r="B9" t="s">
        <v>32</v>
      </c>
      <c r="C9">
        <v>8</v>
      </c>
      <c r="D9">
        <v>4064.0845939999999</v>
      </c>
      <c r="E9">
        <v>0.999</v>
      </c>
      <c r="F9">
        <v>18</v>
      </c>
      <c r="G9">
        <v>4.0000000000000001E-3</v>
      </c>
      <c r="H9">
        <v>0</v>
      </c>
      <c r="I9">
        <v>0</v>
      </c>
      <c r="J9">
        <v>1343</v>
      </c>
      <c r="K9">
        <v>0.33</v>
      </c>
      <c r="L9">
        <v>5630818213</v>
      </c>
      <c r="M9">
        <v>1.3859999999999999</v>
      </c>
      <c r="N9">
        <v>4689439792</v>
      </c>
      <c r="O9">
        <v>0.83</v>
      </c>
      <c r="P9">
        <v>527897197</v>
      </c>
      <c r="Q9">
        <v>129.893</v>
      </c>
      <c r="R9">
        <v>5579790</v>
      </c>
      <c r="S9">
        <v>1.06</v>
      </c>
      <c r="T9">
        <v>2522526239</v>
      </c>
      <c r="U9">
        <v>620.68700000000001</v>
      </c>
      <c r="V9">
        <v>2783392</v>
      </c>
      <c r="W9">
        <v>0.11</v>
      </c>
      <c r="X9">
        <v>19091723</v>
      </c>
      <c r="Y9">
        <v>4.6980000000000004</v>
      </c>
      <c r="Z9">
        <v>2253123</v>
      </c>
      <c r="AA9">
        <v>11.8</v>
      </c>
      <c r="AB9">
        <v>4.0674422840000002</v>
      </c>
    </row>
    <row r="10" spans="1:28" x14ac:dyDescent="0.25">
      <c r="A10" t="s">
        <v>33</v>
      </c>
      <c r="B10" t="s">
        <v>32</v>
      </c>
      <c r="C10">
        <v>9</v>
      </c>
      <c r="D10">
        <v>4029.410374</v>
      </c>
      <c r="E10">
        <v>0.999</v>
      </c>
      <c r="F10">
        <v>16</v>
      </c>
      <c r="G10">
        <v>4.0000000000000001E-3</v>
      </c>
      <c r="H10">
        <v>0</v>
      </c>
      <c r="I10">
        <v>0</v>
      </c>
      <c r="J10">
        <v>1343</v>
      </c>
      <c r="K10">
        <v>0.33300000000000002</v>
      </c>
      <c r="L10">
        <v>5630217035</v>
      </c>
      <c r="M10">
        <v>1.397</v>
      </c>
      <c r="N10">
        <v>4690647394</v>
      </c>
      <c r="O10">
        <v>0.83</v>
      </c>
      <c r="P10">
        <v>527731507</v>
      </c>
      <c r="Q10">
        <v>130.97</v>
      </c>
      <c r="R10">
        <v>5536305</v>
      </c>
      <c r="S10">
        <v>1.05</v>
      </c>
      <c r="T10">
        <v>2522741204</v>
      </c>
      <c r="U10">
        <v>626.08199999999999</v>
      </c>
      <c r="V10">
        <v>2774706</v>
      </c>
      <c r="W10">
        <v>0.11</v>
      </c>
      <c r="X10">
        <v>19043525</v>
      </c>
      <c r="Y10">
        <v>4.726</v>
      </c>
      <c r="Z10">
        <v>2342792</v>
      </c>
      <c r="AA10">
        <v>12.3</v>
      </c>
      <c r="AB10">
        <v>4.0322042619999996</v>
      </c>
    </row>
    <row r="11" spans="1:28" x14ac:dyDescent="0.25">
      <c r="A11" t="s">
        <v>33</v>
      </c>
      <c r="B11" t="s">
        <v>32</v>
      </c>
      <c r="C11">
        <v>10</v>
      </c>
      <c r="D11">
        <v>4074.878655</v>
      </c>
      <c r="E11">
        <v>0.999</v>
      </c>
      <c r="F11">
        <v>20</v>
      </c>
      <c r="G11">
        <v>5.0000000000000001E-3</v>
      </c>
      <c r="H11">
        <v>0</v>
      </c>
      <c r="I11">
        <v>0</v>
      </c>
      <c r="J11">
        <v>1343</v>
      </c>
      <c r="K11">
        <v>0.33</v>
      </c>
      <c r="L11">
        <v>5631664990</v>
      </c>
      <c r="M11">
        <v>1.3819999999999999</v>
      </c>
      <c r="N11">
        <v>4689803113</v>
      </c>
      <c r="O11">
        <v>0.83</v>
      </c>
      <c r="P11">
        <v>528241162</v>
      </c>
      <c r="Q11">
        <v>129.63399999999999</v>
      </c>
      <c r="R11">
        <v>5541583</v>
      </c>
      <c r="S11">
        <v>1.05</v>
      </c>
      <c r="T11">
        <v>2519776880</v>
      </c>
      <c r="U11">
        <v>618.36900000000003</v>
      </c>
      <c r="V11">
        <v>2771947</v>
      </c>
      <c r="W11">
        <v>0.11</v>
      </c>
      <c r="X11">
        <v>19124510</v>
      </c>
      <c r="Y11">
        <v>4.6929999999999996</v>
      </c>
      <c r="Z11">
        <v>2335297</v>
      </c>
      <c r="AA11">
        <v>12.21</v>
      </c>
      <c r="AB11">
        <v>4.0777475150000004</v>
      </c>
    </row>
    <row r="12" spans="1:28" x14ac:dyDescent="0.25">
      <c r="A12" t="s">
        <v>28</v>
      </c>
      <c r="B12" t="s">
        <v>29</v>
      </c>
      <c r="C12">
        <v>1</v>
      </c>
      <c r="D12">
        <v>21260.743912999998</v>
      </c>
      <c r="E12">
        <v>0.999</v>
      </c>
      <c r="F12">
        <v>1742</v>
      </c>
      <c r="G12">
        <v>8.2000000000000003E-2</v>
      </c>
      <c r="H12">
        <v>0</v>
      </c>
      <c r="I12">
        <v>0</v>
      </c>
      <c r="J12">
        <v>8148</v>
      </c>
      <c r="K12">
        <v>0.38300000000000001</v>
      </c>
      <c r="L12">
        <v>29651096588</v>
      </c>
      <c r="M12">
        <v>1.395</v>
      </c>
      <c r="N12">
        <v>25814746280</v>
      </c>
      <c r="O12">
        <v>0.87</v>
      </c>
      <c r="P12">
        <v>3751639435</v>
      </c>
      <c r="Q12">
        <v>176.459</v>
      </c>
      <c r="R12">
        <v>222962084</v>
      </c>
      <c r="S12">
        <v>5.94</v>
      </c>
      <c r="T12">
        <v>4254915594</v>
      </c>
      <c r="U12">
        <v>200.13</v>
      </c>
      <c r="V12">
        <v>48194471</v>
      </c>
      <c r="W12">
        <v>1.1299999999999999</v>
      </c>
      <c r="X12">
        <v>164334281</v>
      </c>
      <c r="Y12">
        <v>7.7290000000000001</v>
      </c>
      <c r="Z12">
        <v>12252671</v>
      </c>
      <c r="AA12">
        <v>7.46</v>
      </c>
      <c r="AB12">
        <v>21.286381533</v>
      </c>
    </row>
    <row r="13" spans="1:28" x14ac:dyDescent="0.25">
      <c r="A13" t="s">
        <v>28</v>
      </c>
      <c r="B13" t="s">
        <v>29</v>
      </c>
      <c r="C13">
        <v>2</v>
      </c>
      <c r="D13">
        <v>22761.029085999999</v>
      </c>
      <c r="E13">
        <v>0.999</v>
      </c>
      <c r="F13">
        <v>1793</v>
      </c>
      <c r="G13">
        <v>7.9000000000000001E-2</v>
      </c>
      <c r="H13">
        <v>0</v>
      </c>
      <c r="I13">
        <v>0</v>
      </c>
      <c r="J13">
        <v>8211</v>
      </c>
      <c r="K13">
        <v>0.36099999999999999</v>
      </c>
      <c r="L13">
        <v>31805137411</v>
      </c>
      <c r="M13">
        <v>1.397</v>
      </c>
      <c r="N13">
        <v>29650802368</v>
      </c>
      <c r="O13">
        <v>0.93</v>
      </c>
      <c r="P13">
        <v>2268724870</v>
      </c>
      <c r="Q13">
        <v>99.676000000000002</v>
      </c>
      <c r="R13">
        <v>185625531</v>
      </c>
      <c r="S13">
        <v>8.18</v>
      </c>
      <c r="T13">
        <v>4366949736</v>
      </c>
      <c r="U13">
        <v>191.86099999999999</v>
      </c>
      <c r="V13">
        <v>49934260</v>
      </c>
      <c r="W13">
        <v>1.1399999999999999</v>
      </c>
      <c r="X13">
        <v>165265807</v>
      </c>
      <c r="Y13">
        <v>7.2610000000000001</v>
      </c>
      <c r="Z13">
        <v>12766829</v>
      </c>
      <c r="AA13">
        <v>7.73</v>
      </c>
      <c r="AB13">
        <v>22.784287547000002</v>
      </c>
    </row>
    <row r="14" spans="1:28" x14ac:dyDescent="0.25">
      <c r="A14" t="s">
        <v>28</v>
      </c>
      <c r="B14" t="s">
        <v>29</v>
      </c>
      <c r="C14">
        <v>3</v>
      </c>
      <c r="D14">
        <v>22908.640697999999</v>
      </c>
      <c r="E14">
        <v>0.995</v>
      </c>
      <c r="F14">
        <v>1846</v>
      </c>
      <c r="G14">
        <v>8.1000000000000003E-2</v>
      </c>
      <c r="H14">
        <v>0</v>
      </c>
      <c r="I14">
        <v>0</v>
      </c>
      <c r="J14">
        <v>8251</v>
      </c>
      <c r="K14">
        <v>0.36</v>
      </c>
      <c r="L14">
        <v>32011951487</v>
      </c>
      <c r="M14">
        <v>1.397</v>
      </c>
      <c r="N14">
        <v>29761772817</v>
      </c>
      <c r="O14">
        <v>0.93</v>
      </c>
      <c r="P14">
        <v>2288774669</v>
      </c>
      <c r="Q14">
        <v>99.909000000000006</v>
      </c>
      <c r="R14">
        <v>191954169</v>
      </c>
      <c r="S14">
        <v>8.39</v>
      </c>
      <c r="T14">
        <v>4400499920</v>
      </c>
      <c r="U14">
        <v>192.089</v>
      </c>
      <c r="V14">
        <v>51006261</v>
      </c>
      <c r="W14">
        <v>1.1599999999999999</v>
      </c>
      <c r="X14">
        <v>172893134</v>
      </c>
      <c r="Y14">
        <v>7.5469999999999997</v>
      </c>
      <c r="Z14">
        <v>13095507</v>
      </c>
      <c r="AA14">
        <v>7.57</v>
      </c>
      <c r="AB14">
        <v>23.032645087999999</v>
      </c>
    </row>
    <row r="15" spans="1:28" x14ac:dyDescent="0.25">
      <c r="A15" t="s">
        <v>28</v>
      </c>
      <c r="B15" t="s">
        <v>29</v>
      </c>
      <c r="C15">
        <v>4</v>
      </c>
      <c r="D15">
        <v>21280.208396000002</v>
      </c>
      <c r="E15">
        <v>0.999</v>
      </c>
      <c r="F15">
        <v>1674</v>
      </c>
      <c r="G15">
        <v>7.9000000000000001E-2</v>
      </c>
      <c r="H15">
        <v>0</v>
      </c>
      <c r="I15">
        <v>0</v>
      </c>
      <c r="J15">
        <v>7972</v>
      </c>
      <c r="K15">
        <v>0.375</v>
      </c>
      <c r="L15">
        <v>29735135049</v>
      </c>
      <c r="M15">
        <v>1.397</v>
      </c>
      <c r="N15">
        <v>25782031280</v>
      </c>
      <c r="O15">
        <v>0.87</v>
      </c>
      <c r="P15">
        <v>3742544973</v>
      </c>
      <c r="Q15">
        <v>175.87</v>
      </c>
      <c r="R15">
        <v>227328523</v>
      </c>
      <c r="S15">
        <v>6.07</v>
      </c>
      <c r="T15">
        <v>4306860007</v>
      </c>
      <c r="U15">
        <v>202.38800000000001</v>
      </c>
      <c r="V15">
        <v>49010149</v>
      </c>
      <c r="W15">
        <v>1.1399999999999999</v>
      </c>
      <c r="X15">
        <v>168743425</v>
      </c>
      <c r="Y15">
        <v>7.93</v>
      </c>
      <c r="Z15">
        <v>12005964</v>
      </c>
      <c r="AA15">
        <v>7.11</v>
      </c>
      <c r="AB15">
        <v>21.299155520999999</v>
      </c>
    </row>
    <row r="16" spans="1:28" x14ac:dyDescent="0.25">
      <c r="A16" t="s">
        <v>28</v>
      </c>
      <c r="B16" t="s">
        <v>29</v>
      </c>
      <c r="C16">
        <v>5</v>
      </c>
      <c r="D16">
        <v>21710.939642000001</v>
      </c>
      <c r="E16">
        <v>0.999</v>
      </c>
      <c r="F16">
        <v>1743</v>
      </c>
      <c r="G16">
        <v>0.08</v>
      </c>
      <c r="H16">
        <v>0</v>
      </c>
      <c r="I16">
        <v>0</v>
      </c>
      <c r="J16">
        <v>8035</v>
      </c>
      <c r="K16">
        <v>0.37</v>
      </c>
      <c r="L16">
        <v>30329435677</v>
      </c>
      <c r="M16">
        <v>1.397</v>
      </c>
      <c r="N16">
        <v>26223582510</v>
      </c>
      <c r="O16">
        <v>0.86</v>
      </c>
      <c r="P16">
        <v>3785843413</v>
      </c>
      <c r="Q16">
        <v>174.375</v>
      </c>
      <c r="R16">
        <v>230141858</v>
      </c>
      <c r="S16">
        <v>6.08</v>
      </c>
      <c r="T16">
        <v>4413807164</v>
      </c>
      <c r="U16">
        <v>203.29900000000001</v>
      </c>
      <c r="V16">
        <v>51948624</v>
      </c>
      <c r="W16">
        <v>1.18</v>
      </c>
      <c r="X16">
        <v>178674768</v>
      </c>
      <c r="Y16">
        <v>8.23</v>
      </c>
      <c r="Z16">
        <v>12845783</v>
      </c>
      <c r="AA16">
        <v>7.19</v>
      </c>
      <c r="AB16">
        <v>21.742826503</v>
      </c>
    </row>
    <row r="17" spans="1:28" x14ac:dyDescent="0.25">
      <c r="A17" t="s">
        <v>28</v>
      </c>
      <c r="B17" t="s">
        <v>29</v>
      </c>
      <c r="C17">
        <v>6</v>
      </c>
      <c r="D17">
        <v>22340.891887000002</v>
      </c>
      <c r="E17">
        <v>0.999</v>
      </c>
      <c r="F17">
        <v>1761</v>
      </c>
      <c r="G17">
        <v>7.9000000000000001E-2</v>
      </c>
      <c r="H17">
        <v>0</v>
      </c>
      <c r="I17">
        <v>0</v>
      </c>
      <c r="J17">
        <v>8223</v>
      </c>
      <c r="K17">
        <v>0.36799999999999999</v>
      </c>
      <c r="L17">
        <v>31199201068</v>
      </c>
      <c r="M17">
        <v>1.397</v>
      </c>
      <c r="N17">
        <v>29418220315</v>
      </c>
      <c r="O17">
        <v>0.94</v>
      </c>
      <c r="P17">
        <v>2251338964</v>
      </c>
      <c r="Q17">
        <v>100.77200000000001</v>
      </c>
      <c r="R17">
        <v>183790499</v>
      </c>
      <c r="S17">
        <v>8.16</v>
      </c>
      <c r="T17">
        <v>4240971332</v>
      </c>
      <c r="U17">
        <v>189.83</v>
      </c>
      <c r="V17">
        <v>47757005</v>
      </c>
      <c r="W17">
        <v>1.1299999999999999</v>
      </c>
      <c r="X17">
        <v>167811151</v>
      </c>
      <c r="Y17">
        <v>7.5110000000000001</v>
      </c>
      <c r="Z17">
        <v>12228327</v>
      </c>
      <c r="AA17">
        <v>7.29</v>
      </c>
      <c r="AB17">
        <v>22.369802086</v>
      </c>
    </row>
    <row r="18" spans="1:28" x14ac:dyDescent="0.25">
      <c r="A18" t="s">
        <v>28</v>
      </c>
      <c r="B18" t="s">
        <v>29</v>
      </c>
      <c r="C18">
        <v>7</v>
      </c>
      <c r="D18">
        <v>21223.537871</v>
      </c>
      <c r="E18">
        <v>0.999</v>
      </c>
      <c r="F18">
        <v>1769</v>
      </c>
      <c r="G18">
        <v>8.3000000000000004E-2</v>
      </c>
      <c r="H18">
        <v>0</v>
      </c>
      <c r="I18">
        <v>0</v>
      </c>
      <c r="J18">
        <v>8179</v>
      </c>
      <c r="K18">
        <v>0.38500000000000001</v>
      </c>
      <c r="L18">
        <v>29654918907</v>
      </c>
      <c r="M18">
        <v>1.397</v>
      </c>
      <c r="N18">
        <v>29498551758</v>
      </c>
      <c r="O18">
        <v>0.99</v>
      </c>
      <c r="P18">
        <v>2264324954</v>
      </c>
      <c r="Q18">
        <v>106.68899999999999</v>
      </c>
      <c r="R18">
        <v>184516727</v>
      </c>
      <c r="S18">
        <v>8.15</v>
      </c>
      <c r="T18">
        <v>4282518320</v>
      </c>
      <c r="U18">
        <v>201.78200000000001</v>
      </c>
      <c r="V18">
        <v>49434709</v>
      </c>
      <c r="W18">
        <v>1.1499999999999999</v>
      </c>
      <c r="X18">
        <v>172026770</v>
      </c>
      <c r="Y18">
        <v>8.1050000000000004</v>
      </c>
      <c r="Z18">
        <v>12508200</v>
      </c>
      <c r="AA18">
        <v>7.27</v>
      </c>
      <c r="AB18">
        <v>21.243023715</v>
      </c>
    </row>
    <row r="19" spans="1:28" x14ac:dyDescent="0.25">
      <c r="A19" t="s">
        <v>28</v>
      </c>
      <c r="B19" t="s">
        <v>29</v>
      </c>
      <c r="C19">
        <v>8</v>
      </c>
      <c r="D19">
        <v>22565.096629</v>
      </c>
      <c r="E19">
        <v>0.997</v>
      </c>
      <c r="F19">
        <v>1775</v>
      </c>
      <c r="G19">
        <v>7.9000000000000001E-2</v>
      </c>
      <c r="H19">
        <v>0</v>
      </c>
      <c r="I19">
        <v>0</v>
      </c>
      <c r="J19">
        <v>8098</v>
      </c>
      <c r="K19">
        <v>0.35899999999999999</v>
      </c>
      <c r="L19">
        <v>31530958739</v>
      </c>
      <c r="M19">
        <v>1.397</v>
      </c>
      <c r="N19">
        <v>29601627203</v>
      </c>
      <c r="O19">
        <v>0.94</v>
      </c>
      <c r="P19">
        <v>2268294265</v>
      </c>
      <c r="Q19">
        <v>100.52200000000001</v>
      </c>
      <c r="R19">
        <v>186958875</v>
      </c>
      <c r="S19">
        <v>8.24</v>
      </c>
      <c r="T19">
        <v>4357049847</v>
      </c>
      <c r="U19">
        <v>193.08799999999999</v>
      </c>
      <c r="V19">
        <v>48178461</v>
      </c>
      <c r="W19">
        <v>1.1100000000000001</v>
      </c>
      <c r="X19">
        <v>166419683</v>
      </c>
      <c r="Y19">
        <v>7.375</v>
      </c>
      <c r="Z19">
        <v>12182447</v>
      </c>
      <c r="AA19">
        <v>7.32</v>
      </c>
      <c r="AB19">
        <v>22.625850422999999</v>
      </c>
    </row>
    <row r="20" spans="1:28" x14ac:dyDescent="0.25">
      <c r="A20" t="s">
        <v>28</v>
      </c>
      <c r="B20" t="s">
        <v>29</v>
      </c>
      <c r="C20">
        <v>9</v>
      </c>
      <c r="D20">
        <v>22712.627931999999</v>
      </c>
      <c r="E20">
        <v>0.999</v>
      </c>
      <c r="F20">
        <v>1803</v>
      </c>
      <c r="G20">
        <v>7.9000000000000001E-2</v>
      </c>
      <c r="H20">
        <v>0</v>
      </c>
      <c r="I20">
        <v>0</v>
      </c>
      <c r="J20">
        <v>8005</v>
      </c>
      <c r="K20">
        <v>0.35199999999999998</v>
      </c>
      <c r="L20">
        <v>31715900932</v>
      </c>
      <c r="M20">
        <v>1.3959999999999999</v>
      </c>
      <c r="N20">
        <v>29660261787</v>
      </c>
      <c r="O20">
        <v>0.94</v>
      </c>
      <c r="P20">
        <v>2281060894</v>
      </c>
      <c r="Q20">
        <v>100.431</v>
      </c>
      <c r="R20">
        <v>188093136</v>
      </c>
      <c r="S20">
        <v>8.25</v>
      </c>
      <c r="T20">
        <v>4394049507</v>
      </c>
      <c r="U20">
        <v>193.46299999999999</v>
      </c>
      <c r="V20">
        <v>51753194</v>
      </c>
      <c r="W20">
        <v>1.18</v>
      </c>
      <c r="X20">
        <v>173690242</v>
      </c>
      <c r="Y20">
        <v>7.6470000000000002</v>
      </c>
      <c r="Z20">
        <v>12329143</v>
      </c>
      <c r="AA20">
        <v>7.1</v>
      </c>
      <c r="AB20">
        <v>22.734017742999999</v>
      </c>
    </row>
    <row r="21" spans="1:28" x14ac:dyDescent="0.25">
      <c r="A21" t="s">
        <v>28</v>
      </c>
      <c r="B21" t="s">
        <v>29</v>
      </c>
      <c r="C21">
        <v>10</v>
      </c>
      <c r="D21">
        <v>22599.667459</v>
      </c>
      <c r="E21">
        <v>0.999</v>
      </c>
      <c r="F21">
        <v>1869</v>
      </c>
      <c r="G21">
        <v>8.3000000000000004E-2</v>
      </c>
      <c r="H21">
        <v>0</v>
      </c>
      <c r="I21">
        <v>0</v>
      </c>
      <c r="J21">
        <v>7922</v>
      </c>
      <c r="K21">
        <v>0.35099999999999998</v>
      </c>
      <c r="L21">
        <v>31565321757</v>
      </c>
      <c r="M21">
        <v>1.397</v>
      </c>
      <c r="N21">
        <v>29551364587</v>
      </c>
      <c r="O21">
        <v>0.94</v>
      </c>
      <c r="P21">
        <v>2269867135</v>
      </c>
      <c r="Q21">
        <v>100.438</v>
      </c>
      <c r="R21">
        <v>184874588</v>
      </c>
      <c r="S21">
        <v>8.14</v>
      </c>
      <c r="T21">
        <v>4356528450</v>
      </c>
      <c r="U21">
        <v>192.77</v>
      </c>
      <c r="V21">
        <v>50825366</v>
      </c>
      <c r="W21">
        <v>1.17</v>
      </c>
      <c r="X21">
        <v>170934139</v>
      </c>
      <c r="Y21">
        <v>7.5640000000000001</v>
      </c>
      <c r="Z21">
        <v>12542343</v>
      </c>
      <c r="AA21">
        <v>7.34</v>
      </c>
      <c r="AB21">
        <v>22.622208057999998</v>
      </c>
    </row>
    <row r="22" spans="1:28" x14ac:dyDescent="0.25">
      <c r="A22" t="s">
        <v>34</v>
      </c>
      <c r="B22" t="s">
        <v>32</v>
      </c>
      <c r="C22">
        <v>1</v>
      </c>
      <c r="D22">
        <v>5573.5688220000002</v>
      </c>
      <c r="E22">
        <v>0.999</v>
      </c>
      <c r="F22">
        <v>768</v>
      </c>
      <c r="G22">
        <v>0.13800000000000001</v>
      </c>
      <c r="H22">
        <v>0</v>
      </c>
      <c r="I22">
        <v>0</v>
      </c>
      <c r="J22">
        <v>7627</v>
      </c>
      <c r="K22">
        <v>1E-3</v>
      </c>
      <c r="L22">
        <v>7782366566</v>
      </c>
      <c r="M22">
        <v>1.3959999999999999</v>
      </c>
      <c r="N22">
        <v>6463850870</v>
      </c>
      <c r="O22">
        <v>0.83</v>
      </c>
      <c r="P22">
        <v>628743310</v>
      </c>
      <c r="Q22">
        <v>112.80800000000001</v>
      </c>
      <c r="R22">
        <v>43565899</v>
      </c>
      <c r="S22">
        <v>6.93</v>
      </c>
      <c r="T22">
        <v>2196454418</v>
      </c>
      <c r="U22">
        <v>394.084</v>
      </c>
      <c r="V22">
        <v>10915575</v>
      </c>
      <c r="W22">
        <v>0.5</v>
      </c>
      <c r="X22">
        <v>55276534</v>
      </c>
      <c r="Y22">
        <v>9.9179999999999993</v>
      </c>
      <c r="Z22">
        <v>6834164</v>
      </c>
      <c r="AA22">
        <v>12.36</v>
      </c>
      <c r="AB22">
        <v>5.577455863</v>
      </c>
    </row>
    <row r="23" spans="1:28" x14ac:dyDescent="0.25">
      <c r="A23" t="s">
        <v>34</v>
      </c>
      <c r="B23" t="s">
        <v>32</v>
      </c>
      <c r="C23">
        <v>2</v>
      </c>
      <c r="D23">
        <v>5619.2934539999997</v>
      </c>
      <c r="E23">
        <v>0.999</v>
      </c>
      <c r="F23">
        <v>778</v>
      </c>
      <c r="G23">
        <v>0.13800000000000001</v>
      </c>
      <c r="H23">
        <v>0</v>
      </c>
      <c r="I23">
        <v>0</v>
      </c>
      <c r="J23">
        <v>7624</v>
      </c>
      <c r="K23">
        <v>1E-3</v>
      </c>
      <c r="L23">
        <v>7841217975</v>
      </c>
      <c r="M23">
        <v>1.395</v>
      </c>
      <c r="N23">
        <v>6484014744</v>
      </c>
      <c r="O23">
        <v>0.83</v>
      </c>
      <c r="P23">
        <v>628880869</v>
      </c>
      <c r="Q23">
        <v>111.91500000000001</v>
      </c>
      <c r="R23">
        <v>47242828</v>
      </c>
      <c r="S23">
        <v>7.51</v>
      </c>
      <c r="T23">
        <v>2201815375</v>
      </c>
      <c r="U23">
        <v>391.83100000000002</v>
      </c>
      <c r="V23">
        <v>11107115</v>
      </c>
      <c r="W23">
        <v>0.5</v>
      </c>
      <c r="X23">
        <v>56050571</v>
      </c>
      <c r="Y23">
        <v>9.9749999999999996</v>
      </c>
      <c r="Z23">
        <v>6770645</v>
      </c>
      <c r="AA23">
        <v>12.08</v>
      </c>
      <c r="AB23">
        <v>5.6240409859999998</v>
      </c>
    </row>
    <row r="24" spans="1:28" x14ac:dyDescent="0.25">
      <c r="A24" t="s">
        <v>34</v>
      </c>
      <c r="B24" t="s">
        <v>32</v>
      </c>
      <c r="C24">
        <v>3</v>
      </c>
      <c r="D24">
        <v>5683.5184019999997</v>
      </c>
      <c r="E24">
        <v>0.999</v>
      </c>
      <c r="F24">
        <v>811</v>
      </c>
      <c r="G24">
        <v>0.14299999999999999</v>
      </c>
      <c r="H24">
        <v>0</v>
      </c>
      <c r="I24">
        <v>0</v>
      </c>
      <c r="J24">
        <v>8068</v>
      </c>
      <c r="K24">
        <v>1E-3</v>
      </c>
      <c r="L24">
        <v>7930221184</v>
      </c>
      <c r="M24">
        <v>1.395</v>
      </c>
      <c r="N24">
        <v>6564547219</v>
      </c>
      <c r="O24">
        <v>0.83</v>
      </c>
      <c r="P24">
        <v>639642026</v>
      </c>
      <c r="Q24">
        <v>112.54300000000001</v>
      </c>
      <c r="R24">
        <v>46460202</v>
      </c>
      <c r="S24">
        <v>7.26</v>
      </c>
      <c r="T24">
        <v>2238572774</v>
      </c>
      <c r="U24">
        <v>393.87099999999998</v>
      </c>
      <c r="V24">
        <v>11690056</v>
      </c>
      <c r="W24">
        <v>0.52</v>
      </c>
      <c r="X24">
        <v>55401916</v>
      </c>
      <c r="Y24">
        <v>9.7479999999999993</v>
      </c>
      <c r="Z24">
        <v>6850652</v>
      </c>
      <c r="AA24">
        <v>12.37</v>
      </c>
      <c r="AB24">
        <v>5.6894340010000004</v>
      </c>
    </row>
    <row r="25" spans="1:28" x14ac:dyDescent="0.25">
      <c r="A25" t="s">
        <v>34</v>
      </c>
      <c r="B25" t="s">
        <v>32</v>
      </c>
      <c r="C25">
        <v>4</v>
      </c>
      <c r="D25">
        <v>5601.5001190000003</v>
      </c>
      <c r="E25">
        <v>0.999</v>
      </c>
      <c r="F25">
        <v>780</v>
      </c>
      <c r="G25">
        <v>0.13900000000000001</v>
      </c>
      <c r="H25">
        <v>0</v>
      </c>
      <c r="I25">
        <v>0</v>
      </c>
      <c r="J25">
        <v>7674</v>
      </c>
      <c r="K25">
        <v>1E-3</v>
      </c>
      <c r="L25">
        <v>7821428988</v>
      </c>
      <c r="M25">
        <v>1.3959999999999999</v>
      </c>
      <c r="N25">
        <v>6485361847</v>
      </c>
      <c r="O25">
        <v>0.83</v>
      </c>
      <c r="P25">
        <v>632097067</v>
      </c>
      <c r="Q25">
        <v>112.84399999999999</v>
      </c>
      <c r="R25">
        <v>45269325</v>
      </c>
      <c r="S25">
        <v>7.16</v>
      </c>
      <c r="T25">
        <v>2202089211</v>
      </c>
      <c r="U25">
        <v>393.125</v>
      </c>
      <c r="V25">
        <v>11153432</v>
      </c>
      <c r="W25">
        <v>0.51</v>
      </c>
      <c r="X25">
        <v>54166526</v>
      </c>
      <c r="Y25">
        <v>9.67</v>
      </c>
      <c r="Z25">
        <v>6813819</v>
      </c>
      <c r="AA25">
        <v>12.58</v>
      </c>
      <c r="AB25">
        <v>5.605528048</v>
      </c>
    </row>
    <row r="26" spans="1:28" x14ac:dyDescent="0.25">
      <c r="A26" t="s">
        <v>34</v>
      </c>
      <c r="B26" t="s">
        <v>32</v>
      </c>
      <c r="C26">
        <v>5</v>
      </c>
      <c r="D26">
        <v>5601.6297050000003</v>
      </c>
      <c r="E26">
        <v>0.999</v>
      </c>
      <c r="F26">
        <v>780</v>
      </c>
      <c r="G26">
        <v>0.13900000000000001</v>
      </c>
      <c r="H26">
        <v>0</v>
      </c>
      <c r="I26">
        <v>0</v>
      </c>
      <c r="J26">
        <v>7623</v>
      </c>
      <c r="K26">
        <v>1E-3</v>
      </c>
      <c r="L26">
        <v>7816517379</v>
      </c>
      <c r="M26">
        <v>1.395</v>
      </c>
      <c r="N26">
        <v>6492377574</v>
      </c>
      <c r="O26">
        <v>0.83</v>
      </c>
      <c r="P26">
        <v>628371901</v>
      </c>
      <c r="Q26">
        <v>112.17700000000001</v>
      </c>
      <c r="R26">
        <v>44374857</v>
      </c>
      <c r="S26">
        <v>7.06</v>
      </c>
      <c r="T26">
        <v>2203031828</v>
      </c>
      <c r="U26">
        <v>393.28399999999999</v>
      </c>
      <c r="V26">
        <v>10998830</v>
      </c>
      <c r="W26">
        <v>0.5</v>
      </c>
      <c r="X26">
        <v>55909548</v>
      </c>
      <c r="Y26">
        <v>9.9809999999999999</v>
      </c>
      <c r="Z26">
        <v>6879588</v>
      </c>
      <c r="AA26">
        <v>12.3</v>
      </c>
      <c r="AB26">
        <v>5.6062908079999998</v>
      </c>
    </row>
    <row r="27" spans="1:28" x14ac:dyDescent="0.25">
      <c r="A27" t="s">
        <v>34</v>
      </c>
      <c r="B27" t="s">
        <v>32</v>
      </c>
      <c r="C27">
        <v>6</v>
      </c>
      <c r="D27">
        <v>5623.8803239999997</v>
      </c>
      <c r="E27">
        <v>0.999</v>
      </c>
      <c r="F27">
        <v>773</v>
      </c>
      <c r="G27">
        <v>0.13700000000000001</v>
      </c>
      <c r="H27">
        <v>0</v>
      </c>
      <c r="I27">
        <v>0</v>
      </c>
      <c r="J27">
        <v>7657</v>
      </c>
      <c r="K27">
        <v>1E-3</v>
      </c>
      <c r="L27">
        <v>7832391495</v>
      </c>
      <c r="M27">
        <v>1.393</v>
      </c>
      <c r="N27">
        <v>6489435970</v>
      </c>
      <c r="O27">
        <v>0.83</v>
      </c>
      <c r="P27">
        <v>630567819</v>
      </c>
      <c r="Q27">
        <v>112.123</v>
      </c>
      <c r="R27">
        <v>48268624</v>
      </c>
      <c r="S27">
        <v>7.65</v>
      </c>
      <c r="T27">
        <v>2195925135</v>
      </c>
      <c r="U27">
        <v>390.464</v>
      </c>
      <c r="V27">
        <v>10782327</v>
      </c>
      <c r="W27">
        <v>0.49</v>
      </c>
      <c r="X27">
        <v>54772762</v>
      </c>
      <c r="Y27">
        <v>9.7390000000000008</v>
      </c>
      <c r="Z27">
        <v>6713673</v>
      </c>
      <c r="AA27">
        <v>12.26</v>
      </c>
      <c r="AB27">
        <v>5.6275058270000002</v>
      </c>
    </row>
    <row r="28" spans="1:28" x14ac:dyDescent="0.25">
      <c r="A28" t="s">
        <v>34</v>
      </c>
      <c r="B28" t="s">
        <v>32</v>
      </c>
      <c r="C28">
        <v>7</v>
      </c>
      <c r="D28">
        <v>5639.7507480000004</v>
      </c>
      <c r="E28">
        <v>0.999</v>
      </c>
      <c r="F28">
        <v>780</v>
      </c>
      <c r="G28">
        <v>0.13800000000000001</v>
      </c>
      <c r="H28">
        <v>0</v>
      </c>
      <c r="I28">
        <v>0</v>
      </c>
      <c r="J28">
        <v>7616</v>
      </c>
      <c r="K28">
        <v>1E-3</v>
      </c>
      <c r="L28">
        <v>7827928635</v>
      </c>
      <c r="M28">
        <v>1.3879999999999999</v>
      </c>
      <c r="N28">
        <v>6485366959</v>
      </c>
      <c r="O28">
        <v>0.83</v>
      </c>
      <c r="P28">
        <v>630224302</v>
      </c>
      <c r="Q28">
        <v>111.747</v>
      </c>
      <c r="R28">
        <v>46533571</v>
      </c>
      <c r="S28">
        <v>7.38</v>
      </c>
      <c r="T28">
        <v>2199717924</v>
      </c>
      <c r="U28">
        <v>390.03800000000001</v>
      </c>
      <c r="V28">
        <v>10909924</v>
      </c>
      <c r="W28">
        <v>0.5</v>
      </c>
      <c r="X28">
        <v>56123597</v>
      </c>
      <c r="Y28">
        <v>9.9510000000000005</v>
      </c>
      <c r="Z28">
        <v>6907982</v>
      </c>
      <c r="AA28">
        <v>12.31</v>
      </c>
      <c r="AB28">
        <v>5.6445435719999999</v>
      </c>
    </row>
    <row r="29" spans="1:28" x14ac:dyDescent="0.25">
      <c r="A29" t="s">
        <v>34</v>
      </c>
      <c r="B29" t="s">
        <v>32</v>
      </c>
      <c r="C29">
        <v>8</v>
      </c>
      <c r="D29">
        <v>5630.0105940000003</v>
      </c>
      <c r="E29">
        <v>0.999</v>
      </c>
      <c r="F29">
        <v>771</v>
      </c>
      <c r="G29">
        <v>0.13700000000000001</v>
      </c>
      <c r="H29">
        <v>0</v>
      </c>
      <c r="I29">
        <v>0</v>
      </c>
      <c r="J29">
        <v>7634</v>
      </c>
      <c r="K29">
        <v>1E-3</v>
      </c>
      <c r="L29">
        <v>7810980184</v>
      </c>
      <c r="M29">
        <v>1.387</v>
      </c>
      <c r="N29">
        <v>6487982622</v>
      </c>
      <c r="O29">
        <v>0.83</v>
      </c>
      <c r="P29">
        <v>628258908</v>
      </c>
      <c r="Q29">
        <v>111.59099999999999</v>
      </c>
      <c r="R29">
        <v>44458533</v>
      </c>
      <c r="S29">
        <v>7.08</v>
      </c>
      <c r="T29">
        <v>2195326016</v>
      </c>
      <c r="U29">
        <v>389.93299999999999</v>
      </c>
      <c r="V29">
        <v>11162408</v>
      </c>
      <c r="W29">
        <v>0.51</v>
      </c>
      <c r="X29">
        <v>56160823</v>
      </c>
      <c r="Y29">
        <v>9.9749999999999996</v>
      </c>
      <c r="Z29">
        <v>6724182</v>
      </c>
      <c r="AA29">
        <v>11.97</v>
      </c>
      <c r="AB29">
        <v>5.6342510130000001</v>
      </c>
    </row>
    <row r="30" spans="1:28" x14ac:dyDescent="0.25">
      <c r="A30" t="s">
        <v>34</v>
      </c>
      <c r="B30" t="s">
        <v>32</v>
      </c>
      <c r="C30">
        <v>9</v>
      </c>
      <c r="D30">
        <v>5592.1725690000003</v>
      </c>
      <c r="E30">
        <v>0.999</v>
      </c>
      <c r="F30">
        <v>787</v>
      </c>
      <c r="G30">
        <v>0.14099999999999999</v>
      </c>
      <c r="H30">
        <v>0</v>
      </c>
      <c r="I30">
        <v>0</v>
      </c>
      <c r="J30">
        <v>7658</v>
      </c>
      <c r="K30">
        <v>1E-3</v>
      </c>
      <c r="L30">
        <v>7808439134</v>
      </c>
      <c r="M30">
        <v>1.3959999999999999</v>
      </c>
      <c r="N30">
        <v>6480311520</v>
      </c>
      <c r="O30">
        <v>0.83</v>
      </c>
      <c r="P30">
        <v>631474549</v>
      </c>
      <c r="Q30">
        <v>112.92100000000001</v>
      </c>
      <c r="R30">
        <v>45662342</v>
      </c>
      <c r="S30">
        <v>7.23</v>
      </c>
      <c r="T30">
        <v>2200257189</v>
      </c>
      <c r="U30">
        <v>393.45299999999997</v>
      </c>
      <c r="V30">
        <v>11053735</v>
      </c>
      <c r="W30">
        <v>0.5</v>
      </c>
      <c r="X30">
        <v>54480620</v>
      </c>
      <c r="Y30">
        <v>9.7420000000000009</v>
      </c>
      <c r="Z30">
        <v>6772018</v>
      </c>
      <c r="AA30">
        <v>12.43</v>
      </c>
      <c r="AB30">
        <v>5.5958778410000001</v>
      </c>
    </row>
    <row r="31" spans="1:28" x14ac:dyDescent="0.25">
      <c r="A31" t="s">
        <v>34</v>
      </c>
      <c r="B31" t="s">
        <v>32</v>
      </c>
      <c r="C31">
        <v>10</v>
      </c>
      <c r="D31">
        <v>5610.7551759999997</v>
      </c>
      <c r="E31">
        <v>0.999</v>
      </c>
      <c r="F31">
        <v>778</v>
      </c>
      <c r="G31">
        <v>0.13900000000000001</v>
      </c>
      <c r="H31">
        <v>0</v>
      </c>
      <c r="I31">
        <v>0</v>
      </c>
      <c r="J31">
        <v>7659</v>
      </c>
      <c r="K31">
        <v>1E-3</v>
      </c>
      <c r="L31">
        <v>7827259319</v>
      </c>
      <c r="M31">
        <v>1.395</v>
      </c>
      <c r="N31">
        <v>6468158218</v>
      </c>
      <c r="O31">
        <v>0.83</v>
      </c>
      <c r="P31">
        <v>629465843</v>
      </c>
      <c r="Q31">
        <v>112.18899999999999</v>
      </c>
      <c r="R31">
        <v>46405241</v>
      </c>
      <c r="S31">
        <v>7.37</v>
      </c>
      <c r="T31">
        <v>2190793900</v>
      </c>
      <c r="U31">
        <v>390.46300000000002</v>
      </c>
      <c r="V31">
        <v>11071896</v>
      </c>
      <c r="W31">
        <v>0.51</v>
      </c>
      <c r="X31">
        <v>56039458</v>
      </c>
      <c r="Y31">
        <v>9.9879999999999995</v>
      </c>
      <c r="Z31">
        <v>6712235</v>
      </c>
      <c r="AA31">
        <v>11.98</v>
      </c>
      <c r="AB31">
        <v>5.6153371380000001</v>
      </c>
    </row>
    <row r="32" spans="1:28" x14ac:dyDescent="0.25">
      <c r="A32" t="s">
        <v>31</v>
      </c>
      <c r="B32" t="s">
        <v>32</v>
      </c>
      <c r="C32">
        <v>1</v>
      </c>
      <c r="D32">
        <v>55441.077207000002</v>
      </c>
      <c r="E32">
        <v>1</v>
      </c>
      <c r="F32">
        <v>154</v>
      </c>
      <c r="G32">
        <v>3.0000000000000001E-3</v>
      </c>
      <c r="H32">
        <v>0</v>
      </c>
      <c r="I32">
        <v>0</v>
      </c>
      <c r="J32">
        <v>6174</v>
      </c>
      <c r="K32">
        <v>0.111</v>
      </c>
      <c r="L32">
        <v>77505003289</v>
      </c>
      <c r="M32">
        <v>1.3979999999999999</v>
      </c>
      <c r="N32">
        <v>56693350698</v>
      </c>
      <c r="O32">
        <v>0.73</v>
      </c>
      <c r="P32">
        <v>6990747783</v>
      </c>
      <c r="Q32">
        <v>126.093</v>
      </c>
      <c r="R32">
        <v>382426810</v>
      </c>
      <c r="S32">
        <v>5.47</v>
      </c>
      <c r="T32">
        <v>31549542888</v>
      </c>
      <c r="U32">
        <v>569.06399999999996</v>
      </c>
      <c r="V32">
        <v>39200744</v>
      </c>
      <c r="W32">
        <v>0.12</v>
      </c>
      <c r="X32">
        <v>193599616</v>
      </c>
      <c r="Y32">
        <v>3.492</v>
      </c>
      <c r="Z32">
        <v>22721677</v>
      </c>
      <c r="AA32">
        <v>11.74</v>
      </c>
      <c r="AB32">
        <v>55.450119008000001</v>
      </c>
    </row>
    <row r="33" spans="1:28" x14ac:dyDescent="0.25">
      <c r="A33" t="s">
        <v>31</v>
      </c>
      <c r="B33" t="s">
        <v>32</v>
      </c>
      <c r="C33">
        <v>2</v>
      </c>
      <c r="D33">
        <v>55455.561995999997</v>
      </c>
      <c r="E33">
        <v>1</v>
      </c>
      <c r="F33">
        <v>163</v>
      </c>
      <c r="G33">
        <v>3.0000000000000001E-3</v>
      </c>
      <c r="H33">
        <v>0</v>
      </c>
      <c r="I33">
        <v>0</v>
      </c>
      <c r="J33">
        <v>6170</v>
      </c>
      <c r="K33">
        <v>0.111</v>
      </c>
      <c r="L33">
        <v>77532219665</v>
      </c>
      <c r="M33">
        <v>1.3979999999999999</v>
      </c>
      <c r="N33">
        <v>56696052149</v>
      </c>
      <c r="O33">
        <v>0.73</v>
      </c>
      <c r="P33">
        <v>6993405814</v>
      </c>
      <c r="Q33">
        <v>126.108</v>
      </c>
      <c r="R33">
        <v>381316586</v>
      </c>
      <c r="S33">
        <v>5.45</v>
      </c>
      <c r="T33">
        <v>31550108954</v>
      </c>
      <c r="U33">
        <v>568.92600000000004</v>
      </c>
      <c r="V33">
        <v>39525861</v>
      </c>
      <c r="W33">
        <v>0.13</v>
      </c>
      <c r="X33">
        <v>199909348</v>
      </c>
      <c r="Y33">
        <v>3.605</v>
      </c>
      <c r="Z33">
        <v>22711087</v>
      </c>
      <c r="AA33">
        <v>11.36</v>
      </c>
      <c r="AB33">
        <v>55.46548954</v>
      </c>
    </row>
    <row r="34" spans="1:28" x14ac:dyDescent="0.25">
      <c r="A34" t="s">
        <v>31</v>
      </c>
      <c r="B34" t="s">
        <v>32</v>
      </c>
      <c r="C34">
        <v>3</v>
      </c>
      <c r="D34">
        <v>55434.550942000002</v>
      </c>
      <c r="E34">
        <v>1</v>
      </c>
      <c r="F34">
        <v>157</v>
      </c>
      <c r="G34">
        <v>3.0000000000000001E-3</v>
      </c>
      <c r="H34">
        <v>0</v>
      </c>
      <c r="I34">
        <v>0</v>
      </c>
      <c r="J34">
        <v>6168</v>
      </c>
      <c r="K34">
        <v>0.111</v>
      </c>
      <c r="L34">
        <v>77502278239</v>
      </c>
      <c r="M34">
        <v>1.3979999999999999</v>
      </c>
      <c r="N34">
        <v>56675342798</v>
      </c>
      <c r="O34">
        <v>0.73</v>
      </c>
      <c r="P34">
        <v>6989686383</v>
      </c>
      <c r="Q34">
        <v>126.089</v>
      </c>
      <c r="R34">
        <v>382166861</v>
      </c>
      <c r="S34">
        <v>5.47</v>
      </c>
      <c r="T34">
        <v>31559008839</v>
      </c>
      <c r="U34">
        <v>569.30200000000002</v>
      </c>
      <c r="V34">
        <v>38767152</v>
      </c>
      <c r="W34">
        <v>0.12</v>
      </c>
      <c r="X34">
        <v>193283502</v>
      </c>
      <c r="Y34">
        <v>3.4870000000000001</v>
      </c>
      <c r="Z34">
        <v>23133883</v>
      </c>
      <c r="AA34">
        <v>11.97</v>
      </c>
      <c r="AB34">
        <v>55.443044088999997</v>
      </c>
    </row>
    <row r="35" spans="1:28" x14ac:dyDescent="0.25">
      <c r="A35" t="s">
        <v>31</v>
      </c>
      <c r="B35" t="s">
        <v>32</v>
      </c>
      <c r="C35">
        <v>4</v>
      </c>
      <c r="D35">
        <v>55745.574487999998</v>
      </c>
      <c r="E35">
        <v>1</v>
      </c>
      <c r="F35">
        <v>165</v>
      </c>
      <c r="G35">
        <v>3.0000000000000001E-3</v>
      </c>
      <c r="H35">
        <v>0</v>
      </c>
      <c r="I35">
        <v>0</v>
      </c>
      <c r="J35">
        <v>6166</v>
      </c>
      <c r="K35">
        <v>0.111</v>
      </c>
      <c r="L35">
        <v>77919719282</v>
      </c>
      <c r="M35">
        <v>1.3979999999999999</v>
      </c>
      <c r="N35">
        <v>56695636301</v>
      </c>
      <c r="O35">
        <v>0.73</v>
      </c>
      <c r="P35">
        <v>6990406287</v>
      </c>
      <c r="Q35">
        <v>125.398</v>
      </c>
      <c r="R35">
        <v>382714807</v>
      </c>
      <c r="S35">
        <v>5.47</v>
      </c>
      <c r="T35">
        <v>31550491276</v>
      </c>
      <c r="U35">
        <v>565.97299999999996</v>
      </c>
      <c r="V35">
        <v>36017339</v>
      </c>
      <c r="W35">
        <v>0.11</v>
      </c>
      <c r="X35">
        <v>237025964</v>
      </c>
      <c r="Y35">
        <v>4.2519999999999998</v>
      </c>
      <c r="Z35">
        <v>22517834</v>
      </c>
      <c r="AA35">
        <v>9.5</v>
      </c>
      <c r="AB35">
        <v>55.755684041999999</v>
      </c>
    </row>
    <row r="36" spans="1:28" x14ac:dyDescent="0.25">
      <c r="A36" t="s">
        <v>31</v>
      </c>
      <c r="B36" t="s">
        <v>32</v>
      </c>
      <c r="C36">
        <v>5</v>
      </c>
      <c r="D36">
        <v>55388.256006000003</v>
      </c>
      <c r="E36">
        <v>1</v>
      </c>
      <c r="F36">
        <v>160</v>
      </c>
      <c r="G36">
        <v>3.0000000000000001E-3</v>
      </c>
      <c r="H36">
        <v>0</v>
      </c>
      <c r="I36">
        <v>0</v>
      </c>
      <c r="J36">
        <v>6168</v>
      </c>
      <c r="K36">
        <v>0.111</v>
      </c>
      <c r="L36">
        <v>77437930022</v>
      </c>
      <c r="M36">
        <v>1.3979999999999999</v>
      </c>
      <c r="N36">
        <v>56694514316</v>
      </c>
      <c r="O36">
        <v>0.73</v>
      </c>
      <c r="P36">
        <v>6992708662</v>
      </c>
      <c r="Q36">
        <v>126.249</v>
      </c>
      <c r="R36">
        <v>383259980</v>
      </c>
      <c r="S36">
        <v>5.48</v>
      </c>
      <c r="T36">
        <v>31562283232</v>
      </c>
      <c r="U36">
        <v>569.83699999999999</v>
      </c>
      <c r="V36">
        <v>35402155</v>
      </c>
      <c r="W36">
        <v>0.11</v>
      </c>
      <c r="X36">
        <v>187523777</v>
      </c>
      <c r="Y36">
        <v>3.3860000000000001</v>
      </c>
      <c r="Z36">
        <v>23537414</v>
      </c>
      <c r="AA36">
        <v>12.55</v>
      </c>
      <c r="AB36">
        <v>55.397200605000002</v>
      </c>
    </row>
    <row r="37" spans="1:28" x14ac:dyDescent="0.25">
      <c r="A37" t="s">
        <v>31</v>
      </c>
      <c r="B37" t="s">
        <v>32</v>
      </c>
      <c r="C37">
        <v>6</v>
      </c>
      <c r="D37">
        <v>55414.56798</v>
      </c>
      <c r="E37">
        <v>1</v>
      </c>
      <c r="F37">
        <v>161</v>
      </c>
      <c r="G37">
        <v>3.0000000000000001E-3</v>
      </c>
      <c r="H37">
        <v>0</v>
      </c>
      <c r="I37">
        <v>0</v>
      </c>
      <c r="J37">
        <v>6169</v>
      </c>
      <c r="K37">
        <v>0.111</v>
      </c>
      <c r="L37">
        <v>77474570981</v>
      </c>
      <c r="M37">
        <v>1.3979999999999999</v>
      </c>
      <c r="N37">
        <v>56679268319</v>
      </c>
      <c r="O37">
        <v>0.73</v>
      </c>
      <c r="P37">
        <v>6987861853</v>
      </c>
      <c r="Q37">
        <v>126.102</v>
      </c>
      <c r="R37">
        <v>382542069</v>
      </c>
      <c r="S37">
        <v>5.47</v>
      </c>
      <c r="T37">
        <v>31560942599</v>
      </c>
      <c r="U37">
        <v>569.54200000000003</v>
      </c>
      <c r="V37">
        <v>36295292</v>
      </c>
      <c r="W37">
        <v>0.12</v>
      </c>
      <c r="X37">
        <v>194118873</v>
      </c>
      <c r="Y37">
        <v>3.5030000000000001</v>
      </c>
      <c r="Z37">
        <v>22957645</v>
      </c>
      <c r="AA37">
        <v>11.83</v>
      </c>
      <c r="AB37">
        <v>55.423870182000002</v>
      </c>
    </row>
    <row r="38" spans="1:28" x14ac:dyDescent="0.25">
      <c r="A38" t="s">
        <v>31</v>
      </c>
      <c r="B38" t="s">
        <v>32</v>
      </c>
      <c r="C38">
        <v>7</v>
      </c>
      <c r="D38">
        <v>55413.748495</v>
      </c>
      <c r="E38">
        <v>1</v>
      </c>
      <c r="F38">
        <v>178</v>
      </c>
      <c r="G38">
        <v>3.0000000000000001E-3</v>
      </c>
      <c r="H38">
        <v>0</v>
      </c>
      <c r="I38">
        <v>0</v>
      </c>
      <c r="J38">
        <v>6173</v>
      </c>
      <c r="K38">
        <v>0.111</v>
      </c>
      <c r="L38">
        <v>77455325494</v>
      </c>
      <c r="M38">
        <v>1.3979999999999999</v>
      </c>
      <c r="N38">
        <v>56679394483</v>
      </c>
      <c r="O38">
        <v>0.73</v>
      </c>
      <c r="P38">
        <v>6987758656</v>
      </c>
      <c r="Q38">
        <v>126.102</v>
      </c>
      <c r="R38">
        <v>383402392</v>
      </c>
      <c r="S38">
        <v>5.49</v>
      </c>
      <c r="T38">
        <v>31559250431</v>
      </c>
      <c r="U38">
        <v>569.52</v>
      </c>
      <c r="V38">
        <v>35962643</v>
      </c>
      <c r="W38">
        <v>0.11</v>
      </c>
      <c r="X38">
        <v>187739297</v>
      </c>
      <c r="Y38">
        <v>3.3879999999999999</v>
      </c>
      <c r="Z38">
        <v>23220705</v>
      </c>
      <c r="AA38">
        <v>12.37</v>
      </c>
      <c r="AB38">
        <v>55.425096904</v>
      </c>
    </row>
    <row r="39" spans="1:28" x14ac:dyDescent="0.25">
      <c r="A39" t="s">
        <v>31</v>
      </c>
      <c r="B39" t="s">
        <v>32</v>
      </c>
      <c r="C39">
        <v>8</v>
      </c>
      <c r="D39">
        <v>55402.139696999999</v>
      </c>
      <c r="E39">
        <v>1</v>
      </c>
      <c r="F39">
        <v>167</v>
      </c>
      <c r="G39">
        <v>3.0000000000000001E-3</v>
      </c>
      <c r="H39">
        <v>0</v>
      </c>
      <c r="I39">
        <v>0</v>
      </c>
      <c r="J39">
        <v>6172</v>
      </c>
      <c r="K39">
        <v>0.111</v>
      </c>
      <c r="L39">
        <v>77456745273</v>
      </c>
      <c r="M39">
        <v>1.3979999999999999</v>
      </c>
      <c r="N39">
        <v>56681333115</v>
      </c>
      <c r="O39">
        <v>0.73</v>
      </c>
      <c r="P39">
        <v>6992364048</v>
      </c>
      <c r="Q39">
        <v>126.211</v>
      </c>
      <c r="R39">
        <v>383545571</v>
      </c>
      <c r="S39">
        <v>5.49</v>
      </c>
      <c r="T39">
        <v>31562164225</v>
      </c>
      <c r="U39">
        <v>569.69200000000001</v>
      </c>
      <c r="V39">
        <v>36403399</v>
      </c>
      <c r="W39">
        <v>0.12</v>
      </c>
      <c r="X39">
        <v>188862638</v>
      </c>
      <c r="Y39">
        <v>3.4089999999999998</v>
      </c>
      <c r="Z39">
        <v>23770720</v>
      </c>
      <c r="AA39">
        <v>12.59</v>
      </c>
      <c r="AB39">
        <v>55.412678153000002</v>
      </c>
    </row>
    <row r="40" spans="1:28" x14ac:dyDescent="0.25">
      <c r="A40" t="s">
        <v>31</v>
      </c>
      <c r="B40" t="s">
        <v>32</v>
      </c>
      <c r="C40">
        <v>9</v>
      </c>
      <c r="D40">
        <v>55768.755687999997</v>
      </c>
      <c r="E40">
        <v>1</v>
      </c>
      <c r="F40">
        <v>170</v>
      </c>
      <c r="G40">
        <v>3.0000000000000001E-3</v>
      </c>
      <c r="H40">
        <v>0</v>
      </c>
      <c r="I40">
        <v>0</v>
      </c>
      <c r="J40">
        <v>6167</v>
      </c>
      <c r="K40">
        <v>0.111</v>
      </c>
      <c r="L40">
        <v>77964946185</v>
      </c>
      <c r="M40">
        <v>1.3979999999999999</v>
      </c>
      <c r="N40">
        <v>56685850669</v>
      </c>
      <c r="O40">
        <v>0.73</v>
      </c>
      <c r="P40">
        <v>6991209346</v>
      </c>
      <c r="Q40">
        <v>125.361</v>
      </c>
      <c r="R40">
        <v>383321464</v>
      </c>
      <c r="S40">
        <v>5.48</v>
      </c>
      <c r="T40">
        <v>31546084161</v>
      </c>
      <c r="U40">
        <v>565.65899999999999</v>
      </c>
      <c r="V40">
        <v>37906351</v>
      </c>
      <c r="W40">
        <v>0.12</v>
      </c>
      <c r="X40">
        <v>240710132</v>
      </c>
      <c r="Y40">
        <v>4.3159999999999998</v>
      </c>
      <c r="Z40">
        <v>22416635</v>
      </c>
      <c r="AA40">
        <v>9.31</v>
      </c>
      <c r="AB40">
        <v>55.780278795000001</v>
      </c>
    </row>
    <row r="41" spans="1:28" x14ac:dyDescent="0.25">
      <c r="A41" t="s">
        <v>31</v>
      </c>
      <c r="B41" t="s">
        <v>32</v>
      </c>
      <c r="C41">
        <v>10</v>
      </c>
      <c r="D41">
        <v>55443.894965</v>
      </c>
      <c r="E41">
        <v>1</v>
      </c>
      <c r="F41">
        <v>156</v>
      </c>
      <c r="G41">
        <v>3.0000000000000001E-3</v>
      </c>
      <c r="H41">
        <v>0</v>
      </c>
      <c r="I41">
        <v>0</v>
      </c>
      <c r="J41">
        <v>6175</v>
      </c>
      <c r="K41">
        <v>0.111</v>
      </c>
      <c r="L41">
        <v>77494959919</v>
      </c>
      <c r="M41">
        <v>1.3979999999999999</v>
      </c>
      <c r="N41">
        <v>56677578372</v>
      </c>
      <c r="O41">
        <v>0.73</v>
      </c>
      <c r="P41">
        <v>6988526472</v>
      </c>
      <c r="Q41">
        <v>126.047</v>
      </c>
      <c r="R41">
        <v>383165992</v>
      </c>
      <c r="S41">
        <v>5.48</v>
      </c>
      <c r="T41">
        <v>31559599287</v>
      </c>
      <c r="U41">
        <v>569.21699999999998</v>
      </c>
      <c r="V41">
        <v>37383281</v>
      </c>
      <c r="W41">
        <v>0.12</v>
      </c>
      <c r="X41">
        <v>190408026</v>
      </c>
      <c r="Y41">
        <v>3.4340000000000002</v>
      </c>
      <c r="Z41">
        <v>22920609</v>
      </c>
      <c r="AA41">
        <v>12.04</v>
      </c>
      <c r="AB41">
        <v>55.452902733999998</v>
      </c>
    </row>
    <row r="42" spans="1:28" x14ac:dyDescent="0.25">
      <c r="A42" t="s">
        <v>30</v>
      </c>
      <c r="B42" t="s">
        <v>32</v>
      </c>
      <c r="C42">
        <v>1</v>
      </c>
      <c r="D42">
        <v>123941.28683700001</v>
      </c>
      <c r="E42">
        <v>1</v>
      </c>
      <c r="F42">
        <v>354</v>
      </c>
      <c r="G42">
        <v>3.0000000000000001E-3</v>
      </c>
      <c r="H42">
        <v>0</v>
      </c>
      <c r="I42">
        <v>0</v>
      </c>
      <c r="J42">
        <v>8747</v>
      </c>
      <c r="K42">
        <v>7.0999999999999994E-2</v>
      </c>
      <c r="L42">
        <v>173268581480</v>
      </c>
      <c r="M42">
        <v>1.3979999999999999</v>
      </c>
      <c r="N42">
        <v>113773986472</v>
      </c>
      <c r="O42">
        <v>0.66</v>
      </c>
      <c r="P42">
        <v>6554520603</v>
      </c>
      <c r="Q42">
        <v>52.884</v>
      </c>
      <c r="R42">
        <v>1768914478</v>
      </c>
      <c r="S42">
        <v>26.99</v>
      </c>
      <c r="T42">
        <v>56473892690</v>
      </c>
      <c r="U42">
        <v>455.65</v>
      </c>
      <c r="V42">
        <v>190078946</v>
      </c>
      <c r="W42">
        <v>0.34</v>
      </c>
      <c r="X42">
        <v>719826606</v>
      </c>
      <c r="Y42">
        <v>5.8079999999999998</v>
      </c>
      <c r="Z42">
        <v>47601578</v>
      </c>
      <c r="AA42">
        <v>6.61</v>
      </c>
      <c r="AB42">
        <v>123.960572207</v>
      </c>
    </row>
    <row r="43" spans="1:28" x14ac:dyDescent="0.25">
      <c r="A43" t="s">
        <v>30</v>
      </c>
      <c r="B43" t="s">
        <v>32</v>
      </c>
      <c r="C43">
        <v>2</v>
      </c>
      <c r="D43">
        <v>124298.574538</v>
      </c>
      <c r="E43">
        <v>1</v>
      </c>
      <c r="F43">
        <v>338</v>
      </c>
      <c r="G43">
        <v>3.0000000000000001E-3</v>
      </c>
      <c r="H43">
        <v>0</v>
      </c>
      <c r="I43">
        <v>0</v>
      </c>
      <c r="J43">
        <v>8746</v>
      </c>
      <c r="K43">
        <v>7.0000000000000007E-2</v>
      </c>
      <c r="L43">
        <v>173771486563</v>
      </c>
      <c r="M43">
        <v>1.3979999999999999</v>
      </c>
      <c r="N43">
        <v>113883153374</v>
      </c>
      <c r="O43">
        <v>0.66</v>
      </c>
      <c r="P43">
        <v>6560873952</v>
      </c>
      <c r="Q43">
        <v>52.783000000000001</v>
      </c>
      <c r="R43">
        <v>1773160970</v>
      </c>
      <c r="S43">
        <v>27.03</v>
      </c>
      <c r="T43">
        <v>56475762867</v>
      </c>
      <c r="U43">
        <v>454.35599999999999</v>
      </c>
      <c r="V43">
        <v>217611369</v>
      </c>
      <c r="W43">
        <v>0.39</v>
      </c>
      <c r="X43">
        <v>788320620</v>
      </c>
      <c r="Y43">
        <v>6.3419999999999996</v>
      </c>
      <c r="Z43">
        <v>47962632</v>
      </c>
      <c r="AA43">
        <v>6.08</v>
      </c>
      <c r="AB43">
        <v>124.314440542</v>
      </c>
    </row>
    <row r="44" spans="1:28" x14ac:dyDescent="0.25">
      <c r="A44" t="s">
        <v>30</v>
      </c>
      <c r="B44" t="s">
        <v>32</v>
      </c>
      <c r="C44">
        <v>3</v>
      </c>
      <c r="D44">
        <v>126494.701266</v>
      </c>
      <c r="E44">
        <v>1</v>
      </c>
      <c r="F44">
        <v>356</v>
      </c>
      <c r="G44">
        <v>3.0000000000000001E-3</v>
      </c>
      <c r="H44">
        <v>0</v>
      </c>
      <c r="I44">
        <v>0</v>
      </c>
      <c r="J44">
        <v>8745</v>
      </c>
      <c r="K44">
        <v>6.9000000000000006E-2</v>
      </c>
      <c r="L44">
        <v>176834972937</v>
      </c>
      <c r="M44">
        <v>1.3979999999999999</v>
      </c>
      <c r="N44">
        <v>116873344657</v>
      </c>
      <c r="O44">
        <v>0.66</v>
      </c>
      <c r="P44">
        <v>6709718396</v>
      </c>
      <c r="Q44">
        <v>53.042999999999999</v>
      </c>
      <c r="R44">
        <v>1764783637</v>
      </c>
      <c r="S44">
        <v>26.3</v>
      </c>
      <c r="T44">
        <v>57118021340</v>
      </c>
      <c r="U44">
        <v>451.54500000000002</v>
      </c>
      <c r="V44">
        <v>219337628</v>
      </c>
      <c r="W44">
        <v>0.38</v>
      </c>
      <c r="X44">
        <v>797720883</v>
      </c>
      <c r="Y44">
        <v>6.306</v>
      </c>
      <c r="Z44">
        <v>47560100</v>
      </c>
      <c r="AA44">
        <v>5.96</v>
      </c>
      <c r="AB44">
        <v>126.51467163300001</v>
      </c>
    </row>
    <row r="45" spans="1:28" x14ac:dyDescent="0.25">
      <c r="A45" t="s">
        <v>30</v>
      </c>
      <c r="B45" t="s">
        <v>32</v>
      </c>
      <c r="C45">
        <v>4</v>
      </c>
      <c r="D45">
        <v>124062.48267300001</v>
      </c>
      <c r="E45">
        <v>1</v>
      </c>
      <c r="F45">
        <v>330</v>
      </c>
      <c r="G45">
        <v>3.0000000000000001E-3</v>
      </c>
      <c r="H45">
        <v>0</v>
      </c>
      <c r="I45">
        <v>0</v>
      </c>
      <c r="J45">
        <v>8749</v>
      </c>
      <c r="K45">
        <v>7.0999999999999994E-2</v>
      </c>
      <c r="L45">
        <v>173437136294</v>
      </c>
      <c r="M45">
        <v>1.3979999999999999</v>
      </c>
      <c r="N45">
        <v>113806184527</v>
      </c>
      <c r="O45">
        <v>0.66</v>
      </c>
      <c r="P45">
        <v>6556136114</v>
      </c>
      <c r="Q45">
        <v>52.844999999999999</v>
      </c>
      <c r="R45">
        <v>1740872299</v>
      </c>
      <c r="S45">
        <v>26.55</v>
      </c>
      <c r="T45">
        <v>56487439725</v>
      </c>
      <c r="U45">
        <v>455.31400000000002</v>
      </c>
      <c r="V45">
        <v>212200141</v>
      </c>
      <c r="W45">
        <v>0.38</v>
      </c>
      <c r="X45">
        <v>785861727</v>
      </c>
      <c r="Y45">
        <v>6.3339999999999996</v>
      </c>
      <c r="Z45">
        <v>47936429</v>
      </c>
      <c r="AA45">
        <v>6.1</v>
      </c>
      <c r="AB45">
        <v>124.077168503</v>
      </c>
    </row>
    <row r="46" spans="1:28" x14ac:dyDescent="0.25">
      <c r="A46" t="s">
        <v>30</v>
      </c>
      <c r="B46" t="s">
        <v>32</v>
      </c>
      <c r="C46">
        <v>5</v>
      </c>
      <c r="D46">
        <v>125559.256232</v>
      </c>
      <c r="E46">
        <v>1</v>
      </c>
      <c r="F46">
        <v>407</v>
      </c>
      <c r="G46">
        <v>3.0000000000000001E-3</v>
      </c>
      <c r="H46">
        <v>0</v>
      </c>
      <c r="I46">
        <v>0</v>
      </c>
      <c r="J46">
        <v>8746</v>
      </c>
      <c r="K46">
        <v>7.0000000000000007E-2</v>
      </c>
      <c r="L46">
        <v>175532775873</v>
      </c>
      <c r="M46">
        <v>1.3979999999999999</v>
      </c>
      <c r="N46">
        <v>114930840899</v>
      </c>
      <c r="O46">
        <v>0.65</v>
      </c>
      <c r="P46">
        <v>6609989613</v>
      </c>
      <c r="Q46">
        <v>52.643999999999998</v>
      </c>
      <c r="R46">
        <v>1825497452</v>
      </c>
      <c r="S46">
        <v>27.62</v>
      </c>
      <c r="T46">
        <v>56735500126</v>
      </c>
      <c r="U46">
        <v>451.86200000000002</v>
      </c>
      <c r="V46">
        <v>186397757</v>
      </c>
      <c r="W46">
        <v>0.33</v>
      </c>
      <c r="X46">
        <v>840245320</v>
      </c>
      <c r="Y46">
        <v>6.6920000000000002</v>
      </c>
      <c r="Z46">
        <v>47677573</v>
      </c>
      <c r="AA46">
        <v>5.67</v>
      </c>
      <c r="AB46">
        <v>125.594491269</v>
      </c>
    </row>
    <row r="47" spans="1:28" x14ac:dyDescent="0.25">
      <c r="A47" t="s">
        <v>30</v>
      </c>
      <c r="B47" t="s">
        <v>32</v>
      </c>
      <c r="C47">
        <v>6</v>
      </c>
      <c r="D47">
        <v>126092.152772</v>
      </c>
      <c r="E47">
        <v>1</v>
      </c>
      <c r="F47">
        <v>382</v>
      </c>
      <c r="G47">
        <v>3.0000000000000001E-3</v>
      </c>
      <c r="H47">
        <v>0</v>
      </c>
      <c r="I47">
        <v>0</v>
      </c>
      <c r="J47">
        <v>8745</v>
      </c>
      <c r="K47">
        <v>6.9000000000000006E-2</v>
      </c>
      <c r="L47">
        <v>176273693893</v>
      </c>
      <c r="M47">
        <v>1.3979999999999999</v>
      </c>
      <c r="N47">
        <v>115945294704</v>
      </c>
      <c r="O47">
        <v>0.66</v>
      </c>
      <c r="P47">
        <v>6659053097</v>
      </c>
      <c r="Q47">
        <v>52.811</v>
      </c>
      <c r="R47">
        <v>1839750963</v>
      </c>
      <c r="S47">
        <v>27.63</v>
      </c>
      <c r="T47">
        <v>56970680094</v>
      </c>
      <c r="U47">
        <v>451.81799999999998</v>
      </c>
      <c r="V47">
        <v>203868803</v>
      </c>
      <c r="W47">
        <v>0.36</v>
      </c>
      <c r="X47">
        <v>757095443</v>
      </c>
      <c r="Y47">
        <v>6.0039999999999996</v>
      </c>
      <c r="Z47">
        <v>47748792</v>
      </c>
      <c r="AA47">
        <v>6.31</v>
      </c>
      <c r="AB47">
        <v>126.11647556299999</v>
      </c>
    </row>
    <row r="48" spans="1:28" x14ac:dyDescent="0.25">
      <c r="A48" t="s">
        <v>30</v>
      </c>
      <c r="B48" t="s">
        <v>32</v>
      </c>
      <c r="C48">
        <v>7</v>
      </c>
      <c r="D48">
        <v>125987.550489</v>
      </c>
      <c r="E48">
        <v>1</v>
      </c>
      <c r="F48">
        <v>367</v>
      </c>
      <c r="G48">
        <v>3.0000000000000001E-3</v>
      </c>
      <c r="H48">
        <v>0</v>
      </c>
      <c r="I48">
        <v>0</v>
      </c>
      <c r="J48">
        <v>8745</v>
      </c>
      <c r="K48">
        <v>6.9000000000000006E-2</v>
      </c>
      <c r="L48">
        <v>176129358308</v>
      </c>
      <c r="M48">
        <v>1.3979999999999999</v>
      </c>
      <c r="N48">
        <v>116146103549</v>
      </c>
      <c r="O48">
        <v>0.66</v>
      </c>
      <c r="P48">
        <v>6666199743</v>
      </c>
      <c r="Q48">
        <v>52.911999999999999</v>
      </c>
      <c r="R48">
        <v>1792449034</v>
      </c>
      <c r="S48">
        <v>26.89</v>
      </c>
      <c r="T48">
        <v>57034048467</v>
      </c>
      <c r="U48">
        <v>452.69600000000003</v>
      </c>
      <c r="V48">
        <v>213775231</v>
      </c>
      <c r="W48">
        <v>0.37</v>
      </c>
      <c r="X48">
        <v>769441232</v>
      </c>
      <c r="Y48">
        <v>6.1070000000000002</v>
      </c>
      <c r="Z48">
        <v>48027818</v>
      </c>
      <c r="AA48">
        <v>6.24</v>
      </c>
      <c r="AB48">
        <v>126.009348398</v>
      </c>
    </row>
    <row r="49" spans="1:28" x14ac:dyDescent="0.25">
      <c r="A49" t="s">
        <v>30</v>
      </c>
      <c r="B49" t="s">
        <v>32</v>
      </c>
      <c r="C49">
        <v>8</v>
      </c>
      <c r="D49">
        <v>124154.896832</v>
      </c>
      <c r="E49">
        <v>1</v>
      </c>
      <c r="F49">
        <v>329</v>
      </c>
      <c r="G49">
        <v>3.0000000000000001E-3</v>
      </c>
      <c r="H49">
        <v>0</v>
      </c>
      <c r="I49">
        <v>0</v>
      </c>
      <c r="J49">
        <v>8730</v>
      </c>
      <c r="K49">
        <v>7.0000000000000007E-2</v>
      </c>
      <c r="L49">
        <v>173555925104</v>
      </c>
      <c r="M49">
        <v>1.3979999999999999</v>
      </c>
      <c r="N49">
        <v>114155450382</v>
      </c>
      <c r="O49">
        <v>0.66</v>
      </c>
      <c r="P49">
        <v>6589675188</v>
      </c>
      <c r="Q49">
        <v>53.076000000000001</v>
      </c>
      <c r="R49">
        <v>1746946099</v>
      </c>
      <c r="S49">
        <v>26.51</v>
      </c>
      <c r="T49">
        <v>56517342168</v>
      </c>
      <c r="U49">
        <v>455.21600000000001</v>
      </c>
      <c r="V49">
        <v>189937438</v>
      </c>
      <c r="W49">
        <v>0.34</v>
      </c>
      <c r="X49">
        <v>760196237</v>
      </c>
      <c r="Y49">
        <v>6.1230000000000002</v>
      </c>
      <c r="Z49">
        <v>47664199</v>
      </c>
      <c r="AA49">
        <v>6.27</v>
      </c>
      <c r="AB49">
        <v>124.17045087299999</v>
      </c>
    </row>
    <row r="50" spans="1:28" x14ac:dyDescent="0.25">
      <c r="A50" t="s">
        <v>30</v>
      </c>
      <c r="B50" t="s">
        <v>32</v>
      </c>
      <c r="C50">
        <v>9</v>
      </c>
      <c r="D50">
        <v>125973.149509</v>
      </c>
      <c r="E50">
        <v>1</v>
      </c>
      <c r="F50">
        <v>380</v>
      </c>
      <c r="G50">
        <v>3.0000000000000001E-3</v>
      </c>
      <c r="H50">
        <v>0</v>
      </c>
      <c r="I50">
        <v>0</v>
      </c>
      <c r="J50">
        <v>8745</v>
      </c>
      <c r="K50">
        <v>6.9000000000000006E-2</v>
      </c>
      <c r="L50">
        <v>176110742730</v>
      </c>
      <c r="M50">
        <v>1.3979999999999999</v>
      </c>
      <c r="N50">
        <v>116100763916</v>
      </c>
      <c r="O50">
        <v>0.66</v>
      </c>
      <c r="P50">
        <v>6674261551</v>
      </c>
      <c r="Q50">
        <v>52.981999999999999</v>
      </c>
      <c r="R50">
        <v>1773400482</v>
      </c>
      <c r="S50">
        <v>26.57</v>
      </c>
      <c r="T50">
        <v>56983413849</v>
      </c>
      <c r="U50">
        <v>452.346</v>
      </c>
      <c r="V50">
        <v>221663437</v>
      </c>
      <c r="W50">
        <v>0.39</v>
      </c>
      <c r="X50">
        <v>815454340</v>
      </c>
      <c r="Y50">
        <v>6.4729999999999999</v>
      </c>
      <c r="Z50">
        <v>47526401</v>
      </c>
      <c r="AA50">
        <v>5.83</v>
      </c>
      <c r="AB50">
        <v>126.002070413</v>
      </c>
    </row>
    <row r="51" spans="1:28" x14ac:dyDescent="0.25">
      <c r="A51" t="s">
        <v>30</v>
      </c>
      <c r="B51" t="s">
        <v>32</v>
      </c>
      <c r="C51">
        <v>10</v>
      </c>
      <c r="D51">
        <v>125252.73413</v>
      </c>
      <c r="E51">
        <v>1</v>
      </c>
      <c r="F51">
        <v>366</v>
      </c>
      <c r="G51">
        <v>3.0000000000000001E-3</v>
      </c>
      <c r="H51">
        <v>0</v>
      </c>
      <c r="I51">
        <v>0</v>
      </c>
      <c r="J51">
        <v>8748</v>
      </c>
      <c r="K51">
        <v>7.0000000000000007E-2</v>
      </c>
      <c r="L51">
        <v>175080831488</v>
      </c>
      <c r="M51">
        <v>1.3979999999999999</v>
      </c>
      <c r="N51">
        <v>114339492403</v>
      </c>
      <c r="O51">
        <v>0.65</v>
      </c>
      <c r="P51">
        <v>6579185822</v>
      </c>
      <c r="Q51">
        <v>52.527000000000001</v>
      </c>
      <c r="R51">
        <v>1805246012</v>
      </c>
      <c r="S51">
        <v>27.44</v>
      </c>
      <c r="T51">
        <v>56595233529</v>
      </c>
      <c r="U51">
        <v>451.84800000000001</v>
      </c>
      <c r="V51">
        <v>203628449</v>
      </c>
      <c r="W51">
        <v>0.36</v>
      </c>
      <c r="X51">
        <v>880800566</v>
      </c>
      <c r="Y51">
        <v>7.032</v>
      </c>
      <c r="Z51">
        <v>47973616</v>
      </c>
      <c r="AA51">
        <v>5.45</v>
      </c>
      <c r="AB51">
        <v>125.274561761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1016-114A-4E5A-A915-5F527F7B69E9}">
  <dimension ref="A1:Y81"/>
  <sheetViews>
    <sheetView zoomScale="80" zoomScaleNormal="80" workbookViewId="0">
      <selection sqref="A1:Y52"/>
    </sheetView>
  </sheetViews>
  <sheetFormatPr baseColWidth="10" defaultRowHeight="15" x14ac:dyDescent="0.25"/>
  <cols>
    <col min="1" max="1" width="6.85546875" bestFit="1" customWidth="1"/>
    <col min="2" max="2" width="21.85546875" bestFit="1" customWidth="1"/>
    <col min="3" max="3" width="4" bestFit="1" customWidth="1"/>
    <col min="4" max="4" width="11.28515625" bestFit="1" customWidth="1"/>
    <col min="5" max="5" width="14.140625" bestFit="1" customWidth="1"/>
    <col min="6" max="6" width="5.140625" bestFit="1" customWidth="1"/>
    <col min="7" max="7" width="12.5703125" bestFit="1" customWidth="1"/>
    <col min="8" max="8" width="7.28515625" bestFit="1" customWidth="1"/>
    <col min="9" max="11" width="7.7109375" bestFit="1" customWidth="1"/>
    <col min="12" max="12" width="14.85546875" bestFit="1" customWidth="1"/>
    <col min="13" max="13" width="14.42578125" bestFit="1" customWidth="1"/>
    <col min="14" max="15" width="20.140625" bestFit="1" customWidth="1"/>
    <col min="16" max="16" width="20.85546875" bestFit="1" customWidth="1"/>
    <col min="17" max="17" width="21.28515625" bestFit="1" customWidth="1"/>
    <col min="18" max="18" width="7.7109375" bestFit="1" customWidth="1"/>
    <col min="19" max="19" width="10.5703125" bestFit="1" customWidth="1"/>
    <col min="20" max="20" width="12.28515625" bestFit="1" customWidth="1"/>
    <col min="21" max="21" width="14" bestFit="1" customWidth="1"/>
    <col min="22" max="22" width="18" bestFit="1" customWidth="1"/>
    <col min="23" max="23" width="8.42578125" bestFit="1" customWidth="1"/>
    <col min="24" max="24" width="11.28515625" bestFit="1" customWidth="1"/>
    <col min="25" max="25" width="12.28515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5</v>
      </c>
      <c r="Q1" t="s">
        <v>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 spans="1:25" x14ac:dyDescent="0.25">
      <c r="A2" t="s">
        <v>33</v>
      </c>
      <c r="B2" t="s">
        <v>32</v>
      </c>
      <c r="C2">
        <v>1</v>
      </c>
      <c r="D2">
        <v>4.0199999999999996</v>
      </c>
      <c r="E2">
        <v>0.03</v>
      </c>
      <c r="F2">
        <v>99</v>
      </c>
      <c r="G2" s="2">
        <v>4.6874999999999994E-5</v>
      </c>
      <c r="H2">
        <v>0</v>
      </c>
      <c r="I2">
        <v>0</v>
      </c>
      <c r="J2">
        <v>0</v>
      </c>
      <c r="K2">
        <v>0</v>
      </c>
      <c r="L2">
        <v>5840</v>
      </c>
      <c r="M2">
        <v>0</v>
      </c>
      <c r="N2">
        <v>0</v>
      </c>
      <c r="O2">
        <v>1375</v>
      </c>
      <c r="P2">
        <v>1</v>
      </c>
      <c r="Q2">
        <v>13</v>
      </c>
      <c r="R2">
        <v>0</v>
      </c>
      <c r="S2">
        <v>0</v>
      </c>
      <c r="T2">
        <v>96</v>
      </c>
      <c r="U2">
        <v>0</v>
      </c>
      <c r="V2">
        <v>0</v>
      </c>
      <c r="W2">
        <v>0</v>
      </c>
      <c r="X2">
        <v>4096</v>
      </c>
      <c r="Y2">
        <v>0</v>
      </c>
    </row>
    <row r="3" spans="1:25" x14ac:dyDescent="0.25">
      <c r="A3" t="s">
        <v>33</v>
      </c>
      <c r="B3" t="s">
        <v>32</v>
      </c>
      <c r="C3">
        <v>2</v>
      </c>
      <c r="D3">
        <v>4.0199999999999996</v>
      </c>
      <c r="E3">
        <v>0.04</v>
      </c>
      <c r="F3">
        <v>99</v>
      </c>
      <c r="G3" s="2">
        <v>4.7106481481481488E-5</v>
      </c>
      <c r="H3">
        <v>0</v>
      </c>
      <c r="I3">
        <v>0</v>
      </c>
      <c r="J3">
        <v>0</v>
      </c>
      <c r="K3">
        <v>0</v>
      </c>
      <c r="L3">
        <v>5836</v>
      </c>
      <c r="M3">
        <v>0</v>
      </c>
      <c r="N3">
        <v>0</v>
      </c>
      <c r="O3">
        <v>1374</v>
      </c>
      <c r="P3">
        <v>1</v>
      </c>
      <c r="Q3">
        <v>22</v>
      </c>
      <c r="R3">
        <v>0</v>
      </c>
      <c r="S3">
        <v>0</v>
      </c>
      <c r="T3">
        <v>96</v>
      </c>
      <c r="U3">
        <v>0</v>
      </c>
      <c r="V3">
        <v>0</v>
      </c>
      <c r="W3">
        <v>0</v>
      </c>
      <c r="X3">
        <v>4096</v>
      </c>
      <c r="Y3">
        <v>0</v>
      </c>
    </row>
    <row r="4" spans="1:25" x14ac:dyDescent="0.25">
      <c r="A4" t="s">
        <v>33</v>
      </c>
      <c r="B4" t="s">
        <v>32</v>
      </c>
      <c r="C4">
        <v>3</v>
      </c>
      <c r="D4">
        <v>4.0599999999999996</v>
      </c>
      <c r="E4">
        <v>0</v>
      </c>
      <c r="F4">
        <v>99</v>
      </c>
      <c r="G4" s="2">
        <v>4.6990740740740734E-5</v>
      </c>
      <c r="H4">
        <v>0</v>
      </c>
      <c r="I4">
        <v>0</v>
      </c>
      <c r="J4">
        <v>0</v>
      </c>
      <c r="K4">
        <v>0</v>
      </c>
      <c r="L4">
        <v>5968</v>
      </c>
      <c r="M4">
        <v>0</v>
      </c>
      <c r="N4">
        <v>0</v>
      </c>
      <c r="O4">
        <v>1377</v>
      </c>
      <c r="P4">
        <v>1</v>
      </c>
      <c r="Q4">
        <v>18</v>
      </c>
      <c r="R4">
        <v>0</v>
      </c>
      <c r="S4">
        <v>0</v>
      </c>
      <c r="T4">
        <v>96</v>
      </c>
      <c r="U4">
        <v>0</v>
      </c>
      <c r="V4">
        <v>0</v>
      </c>
      <c r="W4">
        <v>0</v>
      </c>
      <c r="X4">
        <v>4096</v>
      </c>
      <c r="Y4">
        <v>0</v>
      </c>
    </row>
    <row r="5" spans="1:25" x14ac:dyDescent="0.25">
      <c r="A5" t="s">
        <v>33</v>
      </c>
      <c r="B5" t="s">
        <v>32</v>
      </c>
      <c r="C5">
        <v>4</v>
      </c>
      <c r="D5">
        <v>4.03</v>
      </c>
      <c r="E5">
        <v>0.03</v>
      </c>
      <c r="F5">
        <v>99</v>
      </c>
      <c r="G5" s="2">
        <v>4.7106481481481488E-5</v>
      </c>
      <c r="H5">
        <v>0</v>
      </c>
      <c r="I5">
        <v>0</v>
      </c>
      <c r="J5">
        <v>0</v>
      </c>
      <c r="K5">
        <v>0</v>
      </c>
      <c r="L5">
        <v>5968</v>
      </c>
      <c r="M5">
        <v>0</v>
      </c>
      <c r="N5">
        <v>0</v>
      </c>
      <c r="O5">
        <v>1377</v>
      </c>
      <c r="P5">
        <v>1</v>
      </c>
      <c r="Q5">
        <v>20</v>
      </c>
      <c r="R5">
        <v>0</v>
      </c>
      <c r="S5">
        <v>0</v>
      </c>
      <c r="T5">
        <v>96</v>
      </c>
      <c r="U5">
        <v>0</v>
      </c>
      <c r="V5">
        <v>0</v>
      </c>
      <c r="W5">
        <v>0</v>
      </c>
      <c r="X5">
        <v>4096</v>
      </c>
      <c r="Y5">
        <v>0</v>
      </c>
    </row>
    <row r="6" spans="1:25" x14ac:dyDescent="0.25">
      <c r="A6" t="s">
        <v>33</v>
      </c>
      <c r="B6" t="s">
        <v>32</v>
      </c>
      <c r="C6">
        <v>5</v>
      </c>
      <c r="D6">
        <v>4.0199999999999996</v>
      </c>
      <c r="E6">
        <v>0</v>
      </c>
      <c r="F6">
        <v>99</v>
      </c>
      <c r="G6" s="2">
        <v>4.6759259259259254E-5</v>
      </c>
      <c r="H6">
        <v>0</v>
      </c>
      <c r="I6">
        <v>0</v>
      </c>
      <c r="J6">
        <v>0</v>
      </c>
      <c r="K6">
        <v>0</v>
      </c>
      <c r="L6">
        <v>5884</v>
      </c>
      <c r="M6">
        <v>0</v>
      </c>
      <c r="N6">
        <v>0</v>
      </c>
      <c r="O6">
        <v>1372</v>
      </c>
      <c r="P6">
        <v>1</v>
      </c>
      <c r="Q6">
        <v>13</v>
      </c>
      <c r="R6">
        <v>0</v>
      </c>
      <c r="S6">
        <v>0</v>
      </c>
      <c r="T6">
        <v>96</v>
      </c>
      <c r="U6">
        <v>0</v>
      </c>
      <c r="V6">
        <v>0</v>
      </c>
      <c r="W6">
        <v>0</v>
      </c>
      <c r="X6">
        <v>4096</v>
      </c>
      <c r="Y6">
        <v>0</v>
      </c>
    </row>
    <row r="7" spans="1:25" x14ac:dyDescent="0.25">
      <c r="A7" t="s">
        <v>33</v>
      </c>
      <c r="B7" t="s">
        <v>32</v>
      </c>
      <c r="C7">
        <v>6</v>
      </c>
      <c r="D7">
        <v>4.04</v>
      </c>
      <c r="E7">
        <v>0.01</v>
      </c>
      <c r="F7">
        <v>99</v>
      </c>
      <c r="G7" s="2">
        <v>4.7106481481481488E-5</v>
      </c>
      <c r="H7">
        <v>0</v>
      </c>
      <c r="I7">
        <v>0</v>
      </c>
      <c r="J7">
        <v>0</v>
      </c>
      <c r="K7">
        <v>0</v>
      </c>
      <c r="L7">
        <v>5912</v>
      </c>
      <c r="M7">
        <v>0</v>
      </c>
      <c r="N7">
        <v>0</v>
      </c>
      <c r="O7">
        <v>1376</v>
      </c>
      <c r="P7">
        <v>1</v>
      </c>
      <c r="Q7">
        <v>18</v>
      </c>
      <c r="R7">
        <v>0</v>
      </c>
      <c r="S7">
        <v>0</v>
      </c>
      <c r="T7">
        <v>96</v>
      </c>
      <c r="U7">
        <v>0</v>
      </c>
      <c r="V7">
        <v>0</v>
      </c>
      <c r="W7">
        <v>0</v>
      </c>
      <c r="X7">
        <v>4096</v>
      </c>
      <c r="Y7">
        <v>0</v>
      </c>
    </row>
    <row r="8" spans="1:25" x14ac:dyDescent="0.25">
      <c r="A8" t="s">
        <v>33</v>
      </c>
      <c r="B8" t="s">
        <v>32</v>
      </c>
      <c r="C8">
        <v>7</v>
      </c>
      <c r="D8">
        <v>4.01</v>
      </c>
      <c r="E8">
        <v>0.03</v>
      </c>
      <c r="F8">
        <v>99</v>
      </c>
      <c r="G8" s="2">
        <v>4.6759259259259254E-5</v>
      </c>
      <c r="H8">
        <v>0</v>
      </c>
      <c r="I8">
        <v>0</v>
      </c>
      <c r="J8">
        <v>0</v>
      </c>
      <c r="K8">
        <v>0</v>
      </c>
      <c r="L8">
        <v>5912</v>
      </c>
      <c r="M8">
        <v>0</v>
      </c>
      <c r="N8">
        <v>0</v>
      </c>
      <c r="O8">
        <v>1373</v>
      </c>
      <c r="P8">
        <v>1</v>
      </c>
      <c r="Q8">
        <v>13</v>
      </c>
      <c r="R8">
        <v>0</v>
      </c>
      <c r="S8">
        <v>0</v>
      </c>
      <c r="T8">
        <v>96</v>
      </c>
      <c r="U8">
        <v>0</v>
      </c>
      <c r="V8">
        <v>0</v>
      </c>
      <c r="W8">
        <v>0</v>
      </c>
      <c r="X8">
        <v>4096</v>
      </c>
      <c r="Y8">
        <v>0</v>
      </c>
    </row>
    <row r="9" spans="1:25" x14ac:dyDescent="0.25">
      <c r="A9" t="s">
        <v>33</v>
      </c>
      <c r="B9" t="s">
        <v>32</v>
      </c>
      <c r="C9">
        <v>8</v>
      </c>
      <c r="D9">
        <v>4.05</v>
      </c>
      <c r="E9">
        <v>0.02</v>
      </c>
      <c r="F9">
        <v>99</v>
      </c>
      <c r="G9" s="2">
        <v>4.7106481481481488E-5</v>
      </c>
      <c r="H9">
        <v>0</v>
      </c>
      <c r="I9">
        <v>0</v>
      </c>
      <c r="J9">
        <v>0</v>
      </c>
      <c r="K9">
        <v>0</v>
      </c>
      <c r="L9">
        <v>5840</v>
      </c>
      <c r="M9">
        <v>0</v>
      </c>
      <c r="N9">
        <v>0</v>
      </c>
      <c r="O9">
        <v>1376</v>
      </c>
      <c r="P9">
        <v>1</v>
      </c>
      <c r="Q9">
        <v>23</v>
      </c>
      <c r="R9">
        <v>0</v>
      </c>
      <c r="S9">
        <v>0</v>
      </c>
      <c r="T9">
        <v>96</v>
      </c>
      <c r="U9">
        <v>0</v>
      </c>
      <c r="V9">
        <v>0</v>
      </c>
      <c r="W9">
        <v>0</v>
      </c>
      <c r="X9">
        <v>4096</v>
      </c>
      <c r="Y9">
        <v>0</v>
      </c>
    </row>
    <row r="10" spans="1:25" x14ac:dyDescent="0.25">
      <c r="A10" t="s">
        <v>33</v>
      </c>
      <c r="B10" t="s">
        <v>32</v>
      </c>
      <c r="C10">
        <v>9</v>
      </c>
      <c r="D10">
        <v>4.03</v>
      </c>
      <c r="E10">
        <v>0.01</v>
      </c>
      <c r="F10">
        <v>99</v>
      </c>
      <c r="G10" s="2">
        <v>4.6759259259259254E-5</v>
      </c>
      <c r="H10">
        <v>0</v>
      </c>
      <c r="I10">
        <v>0</v>
      </c>
      <c r="J10">
        <v>0</v>
      </c>
      <c r="K10">
        <v>0</v>
      </c>
      <c r="L10">
        <v>5912</v>
      </c>
      <c r="M10">
        <v>0</v>
      </c>
      <c r="N10">
        <v>0</v>
      </c>
      <c r="O10">
        <v>1374</v>
      </c>
      <c r="P10">
        <v>1</v>
      </c>
      <c r="Q10">
        <v>14</v>
      </c>
      <c r="R10">
        <v>0</v>
      </c>
      <c r="S10">
        <v>0</v>
      </c>
      <c r="T10">
        <v>96</v>
      </c>
      <c r="U10">
        <v>0</v>
      </c>
      <c r="V10">
        <v>0</v>
      </c>
      <c r="W10">
        <v>0</v>
      </c>
      <c r="X10">
        <v>4096</v>
      </c>
      <c r="Y10">
        <v>0</v>
      </c>
    </row>
    <row r="11" spans="1:25" x14ac:dyDescent="0.25">
      <c r="A11" t="s">
        <v>33</v>
      </c>
      <c r="B11" t="s">
        <v>32</v>
      </c>
      <c r="C11">
        <v>10</v>
      </c>
      <c r="D11">
        <v>4.05</v>
      </c>
      <c r="E11">
        <v>0.01</v>
      </c>
      <c r="F11">
        <v>99</v>
      </c>
      <c r="G11" s="2">
        <v>4.7106481481481488E-5</v>
      </c>
      <c r="H11">
        <v>0</v>
      </c>
      <c r="I11">
        <v>0</v>
      </c>
      <c r="J11">
        <v>0</v>
      </c>
      <c r="K11">
        <v>0</v>
      </c>
      <c r="L11">
        <v>5912</v>
      </c>
      <c r="M11">
        <v>0</v>
      </c>
      <c r="N11">
        <v>0</v>
      </c>
      <c r="O11">
        <v>1376</v>
      </c>
      <c r="P11">
        <v>1</v>
      </c>
      <c r="Q11">
        <v>17</v>
      </c>
      <c r="R11">
        <v>0</v>
      </c>
      <c r="S11">
        <v>0</v>
      </c>
      <c r="T11">
        <v>96</v>
      </c>
      <c r="U11">
        <v>0</v>
      </c>
      <c r="V11">
        <v>0</v>
      </c>
      <c r="W11">
        <v>0</v>
      </c>
      <c r="X11">
        <v>4096</v>
      </c>
      <c r="Y11">
        <v>0</v>
      </c>
    </row>
    <row r="12" spans="1:25" x14ac:dyDescent="0.25">
      <c r="A12" t="s">
        <v>28</v>
      </c>
      <c r="B12" t="s">
        <v>29</v>
      </c>
      <c r="C12">
        <v>1</v>
      </c>
      <c r="D12">
        <v>22.21</v>
      </c>
      <c r="E12">
        <v>0.14000000000000001</v>
      </c>
      <c r="F12">
        <v>99</v>
      </c>
      <c r="G12" s="2">
        <v>2.59375E-4</v>
      </c>
      <c r="H12">
        <v>0</v>
      </c>
      <c r="I12">
        <v>0</v>
      </c>
      <c r="J12">
        <v>0</v>
      </c>
      <c r="K12">
        <v>0</v>
      </c>
      <c r="L12">
        <v>42084</v>
      </c>
      <c r="M12">
        <v>0</v>
      </c>
      <c r="N12">
        <v>8</v>
      </c>
      <c r="O12">
        <v>8371</v>
      </c>
      <c r="P12">
        <v>761</v>
      </c>
      <c r="Q12">
        <v>1051</v>
      </c>
      <c r="R12">
        <v>0</v>
      </c>
      <c r="S12">
        <v>0</v>
      </c>
      <c r="T12">
        <v>400</v>
      </c>
      <c r="U12">
        <v>0</v>
      </c>
      <c r="V12">
        <v>0</v>
      </c>
      <c r="W12">
        <v>0</v>
      </c>
      <c r="X12">
        <v>4096</v>
      </c>
      <c r="Y12">
        <v>0</v>
      </c>
    </row>
    <row r="13" spans="1:25" x14ac:dyDescent="0.25">
      <c r="A13" t="s">
        <v>28</v>
      </c>
      <c r="B13" t="s">
        <v>29</v>
      </c>
      <c r="C13">
        <v>2</v>
      </c>
      <c r="D13">
        <v>22.28</v>
      </c>
      <c r="E13">
        <v>0.14000000000000001</v>
      </c>
      <c r="F13">
        <v>99</v>
      </c>
      <c r="G13" s="2">
        <v>2.5983796296296296E-4</v>
      </c>
      <c r="H13">
        <v>0</v>
      </c>
      <c r="I13">
        <v>0</v>
      </c>
      <c r="J13">
        <v>0</v>
      </c>
      <c r="K13">
        <v>0</v>
      </c>
      <c r="L13">
        <v>42132</v>
      </c>
      <c r="M13">
        <v>0</v>
      </c>
      <c r="N13">
        <v>8</v>
      </c>
      <c r="O13">
        <v>8278</v>
      </c>
      <c r="P13">
        <v>758</v>
      </c>
      <c r="Q13">
        <v>1005</v>
      </c>
      <c r="R13">
        <v>0</v>
      </c>
      <c r="S13">
        <v>0</v>
      </c>
      <c r="T13">
        <v>400</v>
      </c>
      <c r="U13">
        <v>0</v>
      </c>
      <c r="V13">
        <v>0</v>
      </c>
      <c r="W13">
        <v>0</v>
      </c>
      <c r="X13">
        <v>4096</v>
      </c>
      <c r="Y13">
        <v>0</v>
      </c>
    </row>
    <row r="14" spans="1:25" x14ac:dyDescent="0.25">
      <c r="A14" t="s">
        <v>28</v>
      </c>
      <c r="B14" t="s">
        <v>29</v>
      </c>
      <c r="C14">
        <v>3</v>
      </c>
      <c r="D14">
        <v>22.26</v>
      </c>
      <c r="E14">
        <v>0.13</v>
      </c>
      <c r="F14">
        <v>99</v>
      </c>
      <c r="G14" s="2">
        <v>2.5960648148148148E-4</v>
      </c>
      <c r="H14">
        <v>0</v>
      </c>
      <c r="I14">
        <v>0</v>
      </c>
      <c r="J14">
        <v>0</v>
      </c>
      <c r="K14">
        <v>0</v>
      </c>
      <c r="L14">
        <v>41508</v>
      </c>
      <c r="M14">
        <v>0</v>
      </c>
      <c r="N14">
        <v>24</v>
      </c>
      <c r="O14">
        <v>8024</v>
      </c>
      <c r="P14">
        <v>781</v>
      </c>
      <c r="Q14">
        <v>1035</v>
      </c>
      <c r="R14">
        <v>0</v>
      </c>
      <c r="S14">
        <v>0</v>
      </c>
      <c r="T14">
        <v>528</v>
      </c>
      <c r="U14">
        <v>0</v>
      </c>
      <c r="V14">
        <v>0</v>
      </c>
      <c r="W14">
        <v>0</v>
      </c>
      <c r="X14">
        <v>4096</v>
      </c>
      <c r="Y14">
        <v>0</v>
      </c>
    </row>
    <row r="15" spans="1:25" x14ac:dyDescent="0.25">
      <c r="A15" t="s">
        <v>28</v>
      </c>
      <c r="B15" t="s">
        <v>29</v>
      </c>
      <c r="C15">
        <v>4</v>
      </c>
      <c r="D15">
        <v>22.16</v>
      </c>
      <c r="E15">
        <v>0.13</v>
      </c>
      <c r="F15">
        <v>99</v>
      </c>
      <c r="G15" s="2">
        <v>2.5833333333333334E-4</v>
      </c>
      <c r="H15">
        <v>0</v>
      </c>
      <c r="I15">
        <v>0</v>
      </c>
      <c r="J15">
        <v>0</v>
      </c>
      <c r="K15">
        <v>0</v>
      </c>
      <c r="L15">
        <v>41712</v>
      </c>
      <c r="M15">
        <v>0</v>
      </c>
      <c r="N15">
        <v>20</v>
      </c>
      <c r="O15">
        <v>8027</v>
      </c>
      <c r="P15">
        <v>771</v>
      </c>
      <c r="Q15">
        <v>1039</v>
      </c>
      <c r="R15">
        <v>0</v>
      </c>
      <c r="S15">
        <v>0</v>
      </c>
      <c r="T15">
        <v>496</v>
      </c>
      <c r="U15">
        <v>0</v>
      </c>
      <c r="V15">
        <v>0</v>
      </c>
      <c r="W15">
        <v>0</v>
      </c>
      <c r="X15">
        <v>4096</v>
      </c>
      <c r="Y15">
        <v>0</v>
      </c>
    </row>
    <row r="16" spans="1:25" x14ac:dyDescent="0.25">
      <c r="A16" t="s">
        <v>28</v>
      </c>
      <c r="B16" t="s">
        <v>29</v>
      </c>
      <c r="C16">
        <v>5</v>
      </c>
      <c r="D16">
        <v>21.12</v>
      </c>
      <c r="E16">
        <v>0.06</v>
      </c>
      <c r="F16">
        <v>99</v>
      </c>
      <c r="G16" s="2">
        <v>2.4560185185185183E-4</v>
      </c>
      <c r="H16">
        <v>0</v>
      </c>
      <c r="I16">
        <v>0</v>
      </c>
      <c r="J16">
        <v>0</v>
      </c>
      <c r="K16">
        <v>0</v>
      </c>
      <c r="L16">
        <v>41552</v>
      </c>
      <c r="M16">
        <v>0</v>
      </c>
      <c r="N16">
        <v>20</v>
      </c>
      <c r="O16">
        <v>7719</v>
      </c>
      <c r="P16">
        <v>706</v>
      </c>
      <c r="Q16">
        <v>1025</v>
      </c>
      <c r="R16">
        <v>0</v>
      </c>
      <c r="S16">
        <v>0</v>
      </c>
      <c r="T16">
        <v>496</v>
      </c>
      <c r="U16">
        <v>0</v>
      </c>
      <c r="V16">
        <v>0</v>
      </c>
      <c r="W16">
        <v>0</v>
      </c>
      <c r="X16">
        <v>4096</v>
      </c>
      <c r="Y16">
        <v>0</v>
      </c>
    </row>
    <row r="17" spans="1:25" x14ac:dyDescent="0.25">
      <c r="A17" t="s">
        <v>28</v>
      </c>
      <c r="B17" t="s">
        <v>29</v>
      </c>
      <c r="C17">
        <v>6</v>
      </c>
      <c r="D17">
        <v>21.15</v>
      </c>
      <c r="E17">
        <v>0.15</v>
      </c>
      <c r="F17">
        <v>99</v>
      </c>
      <c r="G17" s="2">
        <v>2.4675925925925923E-4</v>
      </c>
      <c r="H17">
        <v>0</v>
      </c>
      <c r="I17">
        <v>0</v>
      </c>
      <c r="J17">
        <v>0</v>
      </c>
      <c r="K17">
        <v>0</v>
      </c>
      <c r="L17">
        <v>41664</v>
      </c>
      <c r="M17">
        <v>0</v>
      </c>
      <c r="N17">
        <v>24</v>
      </c>
      <c r="O17">
        <v>7713</v>
      </c>
      <c r="P17">
        <v>701</v>
      </c>
      <c r="Q17">
        <v>1000</v>
      </c>
      <c r="R17">
        <v>0</v>
      </c>
      <c r="S17">
        <v>0</v>
      </c>
      <c r="T17">
        <v>528</v>
      </c>
      <c r="U17">
        <v>0</v>
      </c>
      <c r="V17">
        <v>0</v>
      </c>
      <c r="W17">
        <v>0</v>
      </c>
      <c r="X17">
        <v>4096</v>
      </c>
      <c r="Y17">
        <v>0</v>
      </c>
    </row>
    <row r="18" spans="1:25" x14ac:dyDescent="0.25">
      <c r="A18" t="s">
        <v>28</v>
      </c>
      <c r="B18" t="s">
        <v>29</v>
      </c>
      <c r="C18">
        <v>7</v>
      </c>
      <c r="D18">
        <v>22.25</v>
      </c>
      <c r="E18">
        <v>7.0000000000000007E-2</v>
      </c>
      <c r="F18">
        <v>99</v>
      </c>
      <c r="G18" s="2">
        <v>2.5868055555555556E-4</v>
      </c>
      <c r="H18">
        <v>0</v>
      </c>
      <c r="I18">
        <v>0</v>
      </c>
      <c r="J18">
        <v>0</v>
      </c>
      <c r="K18">
        <v>0</v>
      </c>
      <c r="L18">
        <v>42444</v>
      </c>
      <c r="M18">
        <v>0</v>
      </c>
      <c r="N18">
        <v>20</v>
      </c>
      <c r="O18">
        <v>8247</v>
      </c>
      <c r="P18">
        <v>752</v>
      </c>
      <c r="Q18">
        <v>1011</v>
      </c>
      <c r="R18">
        <v>0</v>
      </c>
      <c r="S18">
        <v>0</v>
      </c>
      <c r="T18">
        <v>496</v>
      </c>
      <c r="U18">
        <v>0</v>
      </c>
      <c r="V18">
        <v>0</v>
      </c>
      <c r="W18">
        <v>0</v>
      </c>
      <c r="X18">
        <v>4096</v>
      </c>
      <c r="Y18">
        <v>0</v>
      </c>
    </row>
    <row r="19" spans="1:25" x14ac:dyDescent="0.25">
      <c r="A19" t="s">
        <v>28</v>
      </c>
      <c r="B19" t="s">
        <v>29</v>
      </c>
      <c r="C19">
        <v>8</v>
      </c>
      <c r="D19">
        <v>22.07</v>
      </c>
      <c r="E19">
        <v>0.12</v>
      </c>
      <c r="F19">
        <v>99</v>
      </c>
      <c r="G19" s="2">
        <v>2.5717592592592589E-4</v>
      </c>
      <c r="H19">
        <v>0</v>
      </c>
      <c r="I19">
        <v>0</v>
      </c>
      <c r="J19">
        <v>0</v>
      </c>
      <c r="K19">
        <v>0</v>
      </c>
      <c r="L19">
        <v>41876</v>
      </c>
      <c r="M19">
        <v>0</v>
      </c>
      <c r="N19">
        <v>20</v>
      </c>
      <c r="O19">
        <v>8295</v>
      </c>
      <c r="P19">
        <v>762</v>
      </c>
      <c r="Q19">
        <v>997</v>
      </c>
      <c r="R19">
        <v>0</v>
      </c>
      <c r="S19">
        <v>0</v>
      </c>
      <c r="T19">
        <v>496</v>
      </c>
      <c r="U19">
        <v>0</v>
      </c>
      <c r="V19">
        <v>0</v>
      </c>
      <c r="W19">
        <v>0</v>
      </c>
      <c r="X19">
        <v>4096</v>
      </c>
      <c r="Y19">
        <v>0</v>
      </c>
    </row>
    <row r="20" spans="1:25" x14ac:dyDescent="0.25">
      <c r="A20" t="s">
        <v>28</v>
      </c>
      <c r="B20" t="s">
        <v>29</v>
      </c>
      <c r="C20">
        <v>9</v>
      </c>
      <c r="D20">
        <v>22.3</v>
      </c>
      <c r="E20">
        <v>0.14000000000000001</v>
      </c>
      <c r="F20">
        <v>99</v>
      </c>
      <c r="G20" s="2">
        <v>2.6006944444444444E-4</v>
      </c>
      <c r="H20">
        <v>0</v>
      </c>
      <c r="I20">
        <v>0</v>
      </c>
      <c r="J20">
        <v>0</v>
      </c>
      <c r="K20">
        <v>0</v>
      </c>
      <c r="L20">
        <v>41512</v>
      </c>
      <c r="M20">
        <v>0</v>
      </c>
      <c r="N20">
        <v>20</v>
      </c>
      <c r="O20">
        <v>8071</v>
      </c>
      <c r="P20">
        <v>787</v>
      </c>
      <c r="Q20">
        <v>1041</v>
      </c>
      <c r="R20">
        <v>0</v>
      </c>
      <c r="S20">
        <v>0</v>
      </c>
      <c r="T20">
        <v>496</v>
      </c>
      <c r="U20">
        <v>0</v>
      </c>
      <c r="V20">
        <v>0</v>
      </c>
      <c r="W20">
        <v>0</v>
      </c>
      <c r="X20">
        <v>4096</v>
      </c>
      <c r="Y20">
        <v>0</v>
      </c>
    </row>
    <row r="21" spans="1:25" x14ac:dyDescent="0.25">
      <c r="A21" t="s">
        <v>28</v>
      </c>
      <c r="B21" t="s">
        <v>29</v>
      </c>
      <c r="C21">
        <v>10</v>
      </c>
      <c r="D21">
        <v>21.11</v>
      </c>
      <c r="E21">
        <v>0.08</v>
      </c>
      <c r="F21">
        <v>99</v>
      </c>
      <c r="G21" s="2">
        <v>2.4548611111111114E-4</v>
      </c>
      <c r="H21">
        <v>0</v>
      </c>
      <c r="I21">
        <v>0</v>
      </c>
      <c r="J21">
        <v>0</v>
      </c>
      <c r="K21">
        <v>0</v>
      </c>
      <c r="L21">
        <v>42056</v>
      </c>
      <c r="M21">
        <v>0</v>
      </c>
      <c r="N21">
        <v>16</v>
      </c>
      <c r="O21">
        <v>7997</v>
      </c>
      <c r="P21">
        <v>747</v>
      </c>
      <c r="Q21">
        <v>979</v>
      </c>
      <c r="R21">
        <v>0</v>
      </c>
      <c r="S21">
        <v>0</v>
      </c>
      <c r="T21">
        <v>464</v>
      </c>
      <c r="U21">
        <v>0</v>
      </c>
      <c r="V21">
        <v>0</v>
      </c>
      <c r="W21">
        <v>0</v>
      </c>
      <c r="X21">
        <v>4096</v>
      </c>
      <c r="Y21">
        <v>0</v>
      </c>
    </row>
    <row r="22" spans="1:25" x14ac:dyDescent="0.25">
      <c r="A22" t="s">
        <v>34</v>
      </c>
      <c r="B22" t="s">
        <v>32</v>
      </c>
      <c r="C22">
        <v>1</v>
      </c>
      <c r="D22">
        <v>5.59</v>
      </c>
      <c r="E22">
        <v>0.06</v>
      </c>
      <c r="F22">
        <v>99</v>
      </c>
      <c r="G22" s="2">
        <v>6.5393518518518529E-5</v>
      </c>
      <c r="H22">
        <v>0</v>
      </c>
      <c r="I22">
        <v>0</v>
      </c>
      <c r="J22">
        <v>0</v>
      </c>
      <c r="K22">
        <v>0</v>
      </c>
      <c r="L22">
        <v>45076</v>
      </c>
      <c r="M22">
        <v>0</v>
      </c>
      <c r="N22">
        <v>0</v>
      </c>
      <c r="O22">
        <v>7671</v>
      </c>
      <c r="P22">
        <v>364</v>
      </c>
      <c r="Q22">
        <v>425</v>
      </c>
      <c r="R22">
        <v>0</v>
      </c>
      <c r="S22">
        <v>0</v>
      </c>
      <c r="T22">
        <v>96</v>
      </c>
      <c r="U22">
        <v>0</v>
      </c>
      <c r="V22">
        <v>0</v>
      </c>
      <c r="W22">
        <v>0</v>
      </c>
      <c r="X22">
        <v>4096</v>
      </c>
      <c r="Y22">
        <v>0</v>
      </c>
    </row>
    <row r="23" spans="1:25" x14ac:dyDescent="0.25">
      <c r="A23" t="s">
        <v>34</v>
      </c>
      <c r="B23" t="s">
        <v>32</v>
      </c>
      <c r="C23">
        <v>2</v>
      </c>
      <c r="D23">
        <v>5.52</v>
      </c>
      <c r="E23">
        <v>0.08</v>
      </c>
      <c r="F23">
        <v>99</v>
      </c>
      <c r="G23" s="2">
        <v>6.5046296296296296E-5</v>
      </c>
      <c r="H23">
        <v>0</v>
      </c>
      <c r="I23">
        <v>0</v>
      </c>
      <c r="J23">
        <v>0</v>
      </c>
      <c r="K23">
        <v>0</v>
      </c>
      <c r="L23">
        <v>45404</v>
      </c>
      <c r="M23">
        <v>0</v>
      </c>
      <c r="N23">
        <v>0</v>
      </c>
      <c r="O23">
        <v>7663</v>
      </c>
      <c r="P23">
        <v>356</v>
      </c>
      <c r="Q23">
        <v>414</v>
      </c>
      <c r="R23">
        <v>0</v>
      </c>
      <c r="S23">
        <v>0</v>
      </c>
      <c r="T23">
        <v>96</v>
      </c>
      <c r="U23">
        <v>0</v>
      </c>
      <c r="V23">
        <v>0</v>
      </c>
      <c r="W23">
        <v>0</v>
      </c>
      <c r="X23">
        <v>4096</v>
      </c>
      <c r="Y23">
        <v>0</v>
      </c>
    </row>
    <row r="24" spans="1:25" x14ac:dyDescent="0.25">
      <c r="A24" t="s">
        <v>34</v>
      </c>
      <c r="B24" t="s">
        <v>32</v>
      </c>
      <c r="C24">
        <v>3</v>
      </c>
      <c r="D24">
        <v>5.54</v>
      </c>
      <c r="E24">
        <v>0.08</v>
      </c>
      <c r="F24">
        <v>99</v>
      </c>
      <c r="G24" s="2">
        <v>6.5277777777777776E-5</v>
      </c>
      <c r="H24">
        <v>0</v>
      </c>
      <c r="I24">
        <v>0</v>
      </c>
      <c r="J24">
        <v>0</v>
      </c>
      <c r="K24">
        <v>0</v>
      </c>
      <c r="L24">
        <v>45212</v>
      </c>
      <c r="M24">
        <v>0</v>
      </c>
      <c r="N24">
        <v>0</v>
      </c>
      <c r="O24">
        <v>7694</v>
      </c>
      <c r="P24">
        <v>395</v>
      </c>
      <c r="Q24">
        <v>463</v>
      </c>
      <c r="R24">
        <v>0</v>
      </c>
      <c r="S24">
        <v>0</v>
      </c>
      <c r="T24">
        <v>96</v>
      </c>
      <c r="U24">
        <v>0</v>
      </c>
      <c r="V24">
        <v>0</v>
      </c>
      <c r="W24">
        <v>0</v>
      </c>
      <c r="X24">
        <v>4096</v>
      </c>
      <c r="Y24">
        <v>0</v>
      </c>
    </row>
    <row r="25" spans="1:25" x14ac:dyDescent="0.25">
      <c r="A25" t="s">
        <v>34</v>
      </c>
      <c r="B25" t="s">
        <v>32</v>
      </c>
      <c r="C25">
        <v>4</v>
      </c>
      <c r="D25">
        <v>5.48</v>
      </c>
      <c r="E25">
        <v>0.1</v>
      </c>
      <c r="F25">
        <v>99</v>
      </c>
      <c r="G25" s="2">
        <v>6.4699074074074076E-5</v>
      </c>
      <c r="H25">
        <v>0</v>
      </c>
      <c r="I25">
        <v>0</v>
      </c>
      <c r="J25">
        <v>0</v>
      </c>
      <c r="K25">
        <v>0</v>
      </c>
      <c r="L25">
        <v>45136</v>
      </c>
      <c r="M25">
        <v>0</v>
      </c>
      <c r="N25">
        <v>0</v>
      </c>
      <c r="O25">
        <v>7678</v>
      </c>
      <c r="P25">
        <v>391</v>
      </c>
      <c r="Q25">
        <v>458</v>
      </c>
      <c r="R25">
        <v>0</v>
      </c>
      <c r="S25">
        <v>0</v>
      </c>
      <c r="T25">
        <v>96</v>
      </c>
      <c r="U25">
        <v>0</v>
      </c>
      <c r="V25">
        <v>0</v>
      </c>
      <c r="W25">
        <v>0</v>
      </c>
      <c r="X25">
        <v>4096</v>
      </c>
      <c r="Y25">
        <v>0</v>
      </c>
    </row>
    <row r="26" spans="1:25" x14ac:dyDescent="0.25">
      <c r="A26" t="s">
        <v>34</v>
      </c>
      <c r="B26" t="s">
        <v>32</v>
      </c>
      <c r="C26">
        <v>5</v>
      </c>
      <c r="D26">
        <v>5.51</v>
      </c>
      <c r="E26">
        <v>0.08</v>
      </c>
      <c r="F26">
        <v>99</v>
      </c>
      <c r="G26" s="2">
        <v>6.4930555555555556E-5</v>
      </c>
      <c r="H26">
        <v>0</v>
      </c>
      <c r="I26">
        <v>0</v>
      </c>
      <c r="J26">
        <v>0</v>
      </c>
      <c r="K26">
        <v>0</v>
      </c>
      <c r="L26">
        <v>45412</v>
      </c>
      <c r="M26">
        <v>0</v>
      </c>
      <c r="N26">
        <v>0</v>
      </c>
      <c r="O26">
        <v>7653</v>
      </c>
      <c r="P26">
        <v>361</v>
      </c>
      <c r="Q26">
        <v>424</v>
      </c>
      <c r="R26">
        <v>0</v>
      </c>
      <c r="S26">
        <v>0</v>
      </c>
      <c r="T26">
        <v>96</v>
      </c>
      <c r="U26">
        <v>0</v>
      </c>
      <c r="V26">
        <v>0</v>
      </c>
      <c r="W26">
        <v>0</v>
      </c>
      <c r="X26">
        <v>4096</v>
      </c>
      <c r="Y26">
        <v>0</v>
      </c>
    </row>
    <row r="27" spans="1:25" x14ac:dyDescent="0.25">
      <c r="A27" t="s">
        <v>34</v>
      </c>
      <c r="B27" t="s">
        <v>32</v>
      </c>
      <c r="C27">
        <v>6</v>
      </c>
      <c r="D27">
        <v>5.52</v>
      </c>
      <c r="E27">
        <v>0.09</v>
      </c>
      <c r="F27">
        <v>99</v>
      </c>
      <c r="G27" s="2">
        <v>6.5046296296296296E-5</v>
      </c>
      <c r="H27">
        <v>0</v>
      </c>
      <c r="I27">
        <v>0</v>
      </c>
      <c r="J27">
        <v>0</v>
      </c>
      <c r="K27">
        <v>0</v>
      </c>
      <c r="L27">
        <v>45152</v>
      </c>
      <c r="M27">
        <v>0</v>
      </c>
      <c r="N27">
        <v>0</v>
      </c>
      <c r="O27">
        <v>7694</v>
      </c>
      <c r="P27">
        <v>362</v>
      </c>
      <c r="Q27">
        <v>419</v>
      </c>
      <c r="R27">
        <v>0</v>
      </c>
      <c r="S27">
        <v>0</v>
      </c>
      <c r="T27">
        <v>96</v>
      </c>
      <c r="U27">
        <v>0</v>
      </c>
      <c r="V27">
        <v>0</v>
      </c>
      <c r="W27">
        <v>0</v>
      </c>
      <c r="X27">
        <v>4096</v>
      </c>
      <c r="Y27">
        <v>0</v>
      </c>
    </row>
    <row r="28" spans="1:25" x14ac:dyDescent="0.25">
      <c r="A28" t="s">
        <v>34</v>
      </c>
      <c r="B28" t="s">
        <v>32</v>
      </c>
      <c r="C28">
        <v>7</v>
      </c>
      <c r="D28">
        <v>5.47</v>
      </c>
      <c r="E28">
        <v>0.1</v>
      </c>
      <c r="F28">
        <v>99</v>
      </c>
      <c r="G28" s="2">
        <v>6.4699074074074076E-5</v>
      </c>
      <c r="H28">
        <v>0</v>
      </c>
      <c r="I28">
        <v>0</v>
      </c>
      <c r="J28">
        <v>0</v>
      </c>
      <c r="K28">
        <v>0</v>
      </c>
      <c r="L28">
        <v>45324</v>
      </c>
      <c r="M28">
        <v>0</v>
      </c>
      <c r="N28">
        <v>0</v>
      </c>
      <c r="O28">
        <v>7680</v>
      </c>
      <c r="P28">
        <v>356</v>
      </c>
      <c r="Q28">
        <v>411</v>
      </c>
      <c r="R28">
        <v>0</v>
      </c>
      <c r="S28">
        <v>0</v>
      </c>
      <c r="T28">
        <v>96</v>
      </c>
      <c r="U28">
        <v>0</v>
      </c>
      <c r="V28">
        <v>0</v>
      </c>
      <c r="W28">
        <v>0</v>
      </c>
      <c r="X28">
        <v>4096</v>
      </c>
      <c r="Y28">
        <v>0</v>
      </c>
    </row>
    <row r="29" spans="1:25" x14ac:dyDescent="0.25">
      <c r="A29" t="s">
        <v>34</v>
      </c>
      <c r="B29" t="s">
        <v>32</v>
      </c>
      <c r="C29">
        <v>8</v>
      </c>
      <c r="D29">
        <v>5.52</v>
      </c>
      <c r="E29">
        <v>0.1</v>
      </c>
      <c r="F29">
        <v>99</v>
      </c>
      <c r="G29" s="2">
        <v>6.5162037037037036E-5</v>
      </c>
      <c r="H29">
        <v>0</v>
      </c>
      <c r="I29">
        <v>0</v>
      </c>
      <c r="J29">
        <v>0</v>
      </c>
      <c r="K29">
        <v>0</v>
      </c>
      <c r="L29">
        <v>45108</v>
      </c>
      <c r="M29">
        <v>0</v>
      </c>
      <c r="N29">
        <v>0</v>
      </c>
      <c r="O29">
        <v>7668</v>
      </c>
      <c r="P29">
        <v>366</v>
      </c>
      <c r="Q29">
        <v>424</v>
      </c>
      <c r="R29">
        <v>0</v>
      </c>
      <c r="S29">
        <v>0</v>
      </c>
      <c r="T29">
        <v>96</v>
      </c>
      <c r="U29">
        <v>0</v>
      </c>
      <c r="V29">
        <v>0</v>
      </c>
      <c r="W29">
        <v>0</v>
      </c>
      <c r="X29">
        <v>4096</v>
      </c>
      <c r="Y29">
        <v>0</v>
      </c>
    </row>
    <row r="30" spans="1:25" x14ac:dyDescent="0.25">
      <c r="A30" t="s">
        <v>34</v>
      </c>
      <c r="B30" t="s">
        <v>32</v>
      </c>
      <c r="C30">
        <v>9</v>
      </c>
      <c r="D30">
        <v>5.5</v>
      </c>
      <c r="E30">
        <v>0.13</v>
      </c>
      <c r="F30">
        <v>99</v>
      </c>
      <c r="G30" s="2">
        <v>6.5162037037037036E-5</v>
      </c>
      <c r="H30">
        <v>0</v>
      </c>
      <c r="I30">
        <v>0</v>
      </c>
      <c r="J30">
        <v>0</v>
      </c>
      <c r="K30">
        <v>0</v>
      </c>
      <c r="L30">
        <v>45492</v>
      </c>
      <c r="M30">
        <v>0</v>
      </c>
      <c r="N30">
        <v>0</v>
      </c>
      <c r="O30">
        <v>7707</v>
      </c>
      <c r="P30">
        <v>357</v>
      </c>
      <c r="Q30">
        <v>417</v>
      </c>
      <c r="R30">
        <v>0</v>
      </c>
      <c r="S30">
        <v>0</v>
      </c>
      <c r="T30">
        <v>96</v>
      </c>
      <c r="U30">
        <v>0</v>
      </c>
      <c r="V30">
        <v>0</v>
      </c>
      <c r="W30">
        <v>0</v>
      </c>
      <c r="X30">
        <v>4096</v>
      </c>
      <c r="Y30">
        <v>0</v>
      </c>
    </row>
    <row r="31" spans="1:25" x14ac:dyDescent="0.25">
      <c r="A31" t="s">
        <v>34</v>
      </c>
      <c r="B31" t="s">
        <v>32</v>
      </c>
      <c r="C31">
        <v>10</v>
      </c>
      <c r="D31">
        <v>5.54</v>
      </c>
      <c r="E31">
        <v>0.09</v>
      </c>
      <c r="F31">
        <v>99</v>
      </c>
      <c r="G31" s="2">
        <v>6.5162037037037036E-5</v>
      </c>
      <c r="H31">
        <v>0</v>
      </c>
      <c r="I31">
        <v>0</v>
      </c>
      <c r="J31">
        <v>0</v>
      </c>
      <c r="K31">
        <v>0</v>
      </c>
      <c r="L31">
        <v>45476</v>
      </c>
      <c r="M31">
        <v>0</v>
      </c>
      <c r="N31">
        <v>0</v>
      </c>
      <c r="O31">
        <v>7665</v>
      </c>
      <c r="P31">
        <v>363</v>
      </c>
      <c r="Q31">
        <v>430</v>
      </c>
      <c r="R31">
        <v>0</v>
      </c>
      <c r="S31">
        <v>0</v>
      </c>
      <c r="T31">
        <v>96</v>
      </c>
      <c r="U31">
        <v>0</v>
      </c>
      <c r="V31">
        <v>0</v>
      </c>
      <c r="W31">
        <v>0</v>
      </c>
      <c r="X31">
        <v>4096</v>
      </c>
      <c r="Y31">
        <v>0</v>
      </c>
    </row>
    <row r="32" spans="1:25" x14ac:dyDescent="0.25">
      <c r="A32" t="s">
        <v>31</v>
      </c>
      <c r="B32" t="s">
        <v>32</v>
      </c>
      <c r="C32">
        <v>1</v>
      </c>
      <c r="D32">
        <v>55.24</v>
      </c>
      <c r="E32">
        <v>0.05</v>
      </c>
      <c r="F32">
        <v>99</v>
      </c>
      <c r="G32" s="2">
        <v>6.4016203703703707E-4</v>
      </c>
      <c r="H32">
        <v>0</v>
      </c>
      <c r="I32">
        <v>0</v>
      </c>
      <c r="J32">
        <v>0</v>
      </c>
      <c r="K32">
        <v>0</v>
      </c>
      <c r="L32">
        <v>28084</v>
      </c>
      <c r="M32">
        <v>0</v>
      </c>
      <c r="N32">
        <v>0</v>
      </c>
      <c r="O32">
        <v>6199</v>
      </c>
      <c r="P32">
        <v>1</v>
      </c>
      <c r="Q32">
        <v>159</v>
      </c>
      <c r="R32">
        <v>0</v>
      </c>
      <c r="S32">
        <v>0</v>
      </c>
      <c r="T32">
        <v>96</v>
      </c>
      <c r="U32">
        <v>0</v>
      </c>
      <c r="V32">
        <v>0</v>
      </c>
      <c r="W32">
        <v>0</v>
      </c>
      <c r="X32">
        <v>4096</v>
      </c>
      <c r="Y32">
        <v>0</v>
      </c>
    </row>
    <row r="33" spans="1:25" x14ac:dyDescent="0.25">
      <c r="A33" t="s">
        <v>31</v>
      </c>
      <c r="B33" t="s">
        <v>32</v>
      </c>
      <c r="C33">
        <v>2</v>
      </c>
      <c r="D33">
        <v>55.28</v>
      </c>
      <c r="E33">
        <v>7.0000000000000007E-2</v>
      </c>
      <c r="F33">
        <v>99</v>
      </c>
      <c r="G33" s="2">
        <v>6.4074074074074066E-4</v>
      </c>
      <c r="H33">
        <v>0</v>
      </c>
      <c r="I33">
        <v>0</v>
      </c>
      <c r="J33">
        <v>0</v>
      </c>
      <c r="K33">
        <v>0</v>
      </c>
      <c r="L33">
        <v>28192</v>
      </c>
      <c r="M33">
        <v>0</v>
      </c>
      <c r="N33">
        <v>0</v>
      </c>
      <c r="O33">
        <v>6199</v>
      </c>
      <c r="P33">
        <v>1</v>
      </c>
      <c r="Q33">
        <v>159</v>
      </c>
      <c r="R33">
        <v>0</v>
      </c>
      <c r="S33">
        <v>0</v>
      </c>
      <c r="T33">
        <v>96</v>
      </c>
      <c r="U33">
        <v>0</v>
      </c>
      <c r="V33">
        <v>0</v>
      </c>
      <c r="W33">
        <v>0</v>
      </c>
      <c r="X33">
        <v>4096</v>
      </c>
      <c r="Y33">
        <v>0</v>
      </c>
    </row>
    <row r="34" spans="1:25" x14ac:dyDescent="0.25">
      <c r="A34" t="s">
        <v>31</v>
      </c>
      <c r="B34" t="s">
        <v>32</v>
      </c>
      <c r="C34">
        <v>3</v>
      </c>
      <c r="D34">
        <v>55.65</v>
      </c>
      <c r="E34">
        <v>0.04</v>
      </c>
      <c r="F34">
        <v>99</v>
      </c>
      <c r="G34" s="2">
        <v>6.4479166666666667E-4</v>
      </c>
      <c r="H34">
        <v>0</v>
      </c>
      <c r="I34">
        <v>0</v>
      </c>
      <c r="J34">
        <v>0</v>
      </c>
      <c r="K34">
        <v>0</v>
      </c>
      <c r="L34">
        <v>28152</v>
      </c>
      <c r="M34">
        <v>0</v>
      </c>
      <c r="N34">
        <v>0</v>
      </c>
      <c r="O34">
        <v>6201</v>
      </c>
      <c r="P34">
        <v>1</v>
      </c>
      <c r="Q34">
        <v>163</v>
      </c>
      <c r="R34">
        <v>0</v>
      </c>
      <c r="S34">
        <v>0</v>
      </c>
      <c r="T34">
        <v>96</v>
      </c>
      <c r="U34">
        <v>0</v>
      </c>
      <c r="V34">
        <v>0</v>
      </c>
      <c r="W34">
        <v>0</v>
      </c>
      <c r="X34">
        <v>4096</v>
      </c>
      <c r="Y34">
        <v>0</v>
      </c>
    </row>
    <row r="35" spans="1:25" x14ac:dyDescent="0.25">
      <c r="A35" t="s">
        <v>31</v>
      </c>
      <c r="B35" t="s">
        <v>32</v>
      </c>
      <c r="C35">
        <v>4</v>
      </c>
      <c r="D35">
        <v>55.73</v>
      </c>
      <c r="E35">
        <v>0.02</v>
      </c>
      <c r="F35">
        <v>99</v>
      </c>
      <c r="G35" s="2">
        <v>6.4548611111111122E-4</v>
      </c>
      <c r="H35">
        <v>0</v>
      </c>
      <c r="I35">
        <v>0</v>
      </c>
      <c r="J35">
        <v>0</v>
      </c>
      <c r="K35">
        <v>0</v>
      </c>
      <c r="L35">
        <v>28144</v>
      </c>
      <c r="M35">
        <v>0</v>
      </c>
      <c r="N35">
        <v>0</v>
      </c>
      <c r="O35">
        <v>6203</v>
      </c>
      <c r="P35">
        <v>1</v>
      </c>
      <c r="Q35">
        <v>167</v>
      </c>
      <c r="R35">
        <v>0</v>
      </c>
      <c r="S35">
        <v>0</v>
      </c>
      <c r="T35">
        <v>96</v>
      </c>
      <c r="U35">
        <v>0</v>
      </c>
      <c r="V35">
        <v>0</v>
      </c>
      <c r="W35">
        <v>0</v>
      </c>
      <c r="X35">
        <v>4096</v>
      </c>
      <c r="Y35">
        <v>0</v>
      </c>
    </row>
    <row r="36" spans="1:25" x14ac:dyDescent="0.25">
      <c r="A36" t="s">
        <v>31</v>
      </c>
      <c r="B36" t="s">
        <v>32</v>
      </c>
      <c r="C36">
        <v>5</v>
      </c>
      <c r="D36">
        <v>55.61</v>
      </c>
      <c r="E36">
        <v>0.06</v>
      </c>
      <c r="F36">
        <v>99</v>
      </c>
      <c r="G36" s="2">
        <v>6.4456018518518519E-4</v>
      </c>
      <c r="H36">
        <v>0</v>
      </c>
      <c r="I36">
        <v>0</v>
      </c>
      <c r="J36">
        <v>0</v>
      </c>
      <c r="K36">
        <v>0</v>
      </c>
      <c r="L36">
        <v>27980</v>
      </c>
      <c r="M36">
        <v>0</v>
      </c>
      <c r="N36">
        <v>0</v>
      </c>
      <c r="O36">
        <v>6202</v>
      </c>
      <c r="P36">
        <v>1</v>
      </c>
      <c r="Q36">
        <v>222</v>
      </c>
      <c r="R36">
        <v>0</v>
      </c>
      <c r="S36">
        <v>0</v>
      </c>
      <c r="T36">
        <v>96</v>
      </c>
      <c r="U36">
        <v>0</v>
      </c>
      <c r="V36">
        <v>0</v>
      </c>
      <c r="W36">
        <v>0</v>
      </c>
      <c r="X36">
        <v>4096</v>
      </c>
      <c r="Y36">
        <v>0</v>
      </c>
    </row>
    <row r="37" spans="1:25" x14ac:dyDescent="0.25">
      <c r="A37" t="s">
        <v>31</v>
      </c>
      <c r="B37" t="s">
        <v>32</v>
      </c>
      <c r="C37">
        <v>6</v>
      </c>
      <c r="D37">
        <v>55.59</v>
      </c>
      <c r="E37">
        <v>0.08</v>
      </c>
      <c r="F37">
        <v>99</v>
      </c>
      <c r="G37" s="2">
        <v>6.4444444444444445E-4</v>
      </c>
      <c r="H37">
        <v>0</v>
      </c>
      <c r="I37">
        <v>0</v>
      </c>
      <c r="J37">
        <v>0</v>
      </c>
      <c r="K37">
        <v>0</v>
      </c>
      <c r="L37">
        <v>28012</v>
      </c>
      <c r="M37">
        <v>0</v>
      </c>
      <c r="N37">
        <v>0</v>
      </c>
      <c r="O37">
        <v>6201</v>
      </c>
      <c r="P37">
        <v>1</v>
      </c>
      <c r="Q37">
        <v>153</v>
      </c>
      <c r="R37">
        <v>0</v>
      </c>
      <c r="S37">
        <v>0</v>
      </c>
      <c r="T37">
        <v>96</v>
      </c>
      <c r="U37">
        <v>0</v>
      </c>
      <c r="V37">
        <v>0</v>
      </c>
      <c r="W37">
        <v>0</v>
      </c>
      <c r="X37">
        <v>4096</v>
      </c>
      <c r="Y37">
        <v>0</v>
      </c>
    </row>
    <row r="38" spans="1:25" x14ac:dyDescent="0.25">
      <c r="A38" t="s">
        <v>31</v>
      </c>
      <c r="B38" t="s">
        <v>32</v>
      </c>
      <c r="C38">
        <v>7</v>
      </c>
      <c r="D38">
        <v>55.59</v>
      </c>
      <c r="E38">
        <v>0.08</v>
      </c>
      <c r="F38">
        <v>99</v>
      </c>
      <c r="G38" s="2">
        <v>6.4444444444444445E-4</v>
      </c>
      <c r="H38">
        <v>0</v>
      </c>
      <c r="I38">
        <v>0</v>
      </c>
      <c r="J38">
        <v>0</v>
      </c>
      <c r="K38">
        <v>0</v>
      </c>
      <c r="L38">
        <v>28088</v>
      </c>
      <c r="M38">
        <v>0</v>
      </c>
      <c r="N38">
        <v>0</v>
      </c>
      <c r="O38">
        <v>6197</v>
      </c>
      <c r="P38">
        <v>1</v>
      </c>
      <c r="Q38">
        <v>173</v>
      </c>
      <c r="R38">
        <v>0</v>
      </c>
      <c r="S38">
        <v>0</v>
      </c>
      <c r="T38">
        <v>96</v>
      </c>
      <c r="U38">
        <v>0</v>
      </c>
      <c r="V38">
        <v>0</v>
      </c>
      <c r="W38">
        <v>0</v>
      </c>
      <c r="X38">
        <v>4096</v>
      </c>
      <c r="Y38">
        <v>0</v>
      </c>
    </row>
    <row r="39" spans="1:25" x14ac:dyDescent="0.25">
      <c r="A39" t="s">
        <v>31</v>
      </c>
      <c r="B39" t="s">
        <v>32</v>
      </c>
      <c r="C39">
        <v>8</v>
      </c>
      <c r="D39">
        <v>55.25</v>
      </c>
      <c r="E39">
        <v>7.0000000000000007E-2</v>
      </c>
      <c r="F39">
        <v>99</v>
      </c>
      <c r="G39" s="2">
        <v>6.4062500000000003E-4</v>
      </c>
      <c r="H39">
        <v>0</v>
      </c>
      <c r="I39">
        <v>0</v>
      </c>
      <c r="J39">
        <v>0</v>
      </c>
      <c r="K39">
        <v>0</v>
      </c>
      <c r="L39">
        <v>28096</v>
      </c>
      <c r="M39">
        <v>0</v>
      </c>
      <c r="N39">
        <v>0</v>
      </c>
      <c r="O39">
        <v>6204</v>
      </c>
      <c r="P39">
        <v>1</v>
      </c>
      <c r="Q39">
        <v>203</v>
      </c>
      <c r="R39">
        <v>0</v>
      </c>
      <c r="S39">
        <v>0</v>
      </c>
      <c r="T39">
        <v>96</v>
      </c>
      <c r="U39">
        <v>0</v>
      </c>
      <c r="V39">
        <v>0</v>
      </c>
      <c r="W39">
        <v>0</v>
      </c>
      <c r="X39">
        <v>4096</v>
      </c>
      <c r="Y39">
        <v>0</v>
      </c>
    </row>
    <row r="40" spans="1:25" x14ac:dyDescent="0.25">
      <c r="A40" t="s">
        <v>31</v>
      </c>
      <c r="B40" t="s">
        <v>32</v>
      </c>
      <c r="C40">
        <v>9</v>
      </c>
      <c r="D40">
        <v>55.24</v>
      </c>
      <c r="E40">
        <v>7.0000000000000007E-2</v>
      </c>
      <c r="F40">
        <v>99</v>
      </c>
      <c r="G40" s="2">
        <v>6.4039351851851855E-4</v>
      </c>
      <c r="H40">
        <v>0</v>
      </c>
      <c r="I40">
        <v>0</v>
      </c>
      <c r="J40">
        <v>0</v>
      </c>
      <c r="K40">
        <v>0</v>
      </c>
      <c r="L40">
        <v>28176</v>
      </c>
      <c r="M40">
        <v>0</v>
      </c>
      <c r="N40">
        <v>0</v>
      </c>
      <c r="O40">
        <v>6201</v>
      </c>
      <c r="P40">
        <v>1</v>
      </c>
      <c r="Q40">
        <v>155</v>
      </c>
      <c r="R40">
        <v>0</v>
      </c>
      <c r="S40">
        <v>0</v>
      </c>
      <c r="T40">
        <v>96</v>
      </c>
      <c r="U40">
        <v>0</v>
      </c>
      <c r="V40">
        <v>0</v>
      </c>
      <c r="W40">
        <v>0</v>
      </c>
      <c r="X40">
        <v>4096</v>
      </c>
      <c r="Y40">
        <v>0</v>
      </c>
    </row>
    <row r="41" spans="1:25" x14ac:dyDescent="0.25">
      <c r="A41" t="s">
        <v>31</v>
      </c>
      <c r="B41" t="s">
        <v>32</v>
      </c>
      <c r="C41">
        <v>10</v>
      </c>
      <c r="D41">
        <v>55.31</v>
      </c>
      <c r="E41">
        <v>7.0000000000000007E-2</v>
      </c>
      <c r="F41">
        <v>99</v>
      </c>
      <c r="G41" s="2">
        <v>6.4120370370370373E-4</v>
      </c>
      <c r="H41">
        <v>0</v>
      </c>
      <c r="I41">
        <v>0</v>
      </c>
      <c r="J41">
        <v>0</v>
      </c>
      <c r="K41">
        <v>0</v>
      </c>
      <c r="L41">
        <v>28136</v>
      </c>
      <c r="M41">
        <v>0</v>
      </c>
      <c r="N41">
        <v>0</v>
      </c>
      <c r="O41">
        <v>6198</v>
      </c>
      <c r="P41">
        <v>1</v>
      </c>
      <c r="Q41">
        <v>203</v>
      </c>
      <c r="R41">
        <v>0</v>
      </c>
      <c r="S41">
        <v>0</v>
      </c>
      <c r="T41">
        <v>96</v>
      </c>
      <c r="U41">
        <v>0</v>
      </c>
      <c r="V41">
        <v>0</v>
      </c>
      <c r="W41">
        <v>0</v>
      </c>
      <c r="X41">
        <v>4096</v>
      </c>
      <c r="Y41">
        <v>0</v>
      </c>
    </row>
    <row r="42" spans="1:25" x14ac:dyDescent="0.25">
      <c r="A42" t="s">
        <v>30</v>
      </c>
      <c r="B42" t="s">
        <v>32</v>
      </c>
      <c r="C42">
        <v>1</v>
      </c>
      <c r="D42">
        <v>124.85</v>
      </c>
      <c r="E42">
        <v>0.1</v>
      </c>
      <c r="F42">
        <v>99</v>
      </c>
      <c r="G42" s="2">
        <v>1.4465277777777777E-3</v>
      </c>
      <c r="H42">
        <v>0</v>
      </c>
      <c r="I42">
        <v>0</v>
      </c>
      <c r="J42">
        <v>0</v>
      </c>
      <c r="K42">
        <v>0</v>
      </c>
      <c r="L42">
        <v>25164</v>
      </c>
      <c r="M42">
        <v>0</v>
      </c>
      <c r="N42">
        <v>0</v>
      </c>
      <c r="O42">
        <v>8781</v>
      </c>
      <c r="P42">
        <v>1</v>
      </c>
      <c r="Q42">
        <v>380</v>
      </c>
      <c r="R42">
        <v>0</v>
      </c>
      <c r="S42">
        <v>0</v>
      </c>
      <c r="T42">
        <v>96</v>
      </c>
      <c r="U42">
        <v>0</v>
      </c>
      <c r="V42">
        <v>0</v>
      </c>
      <c r="W42">
        <v>0</v>
      </c>
      <c r="X42">
        <v>4096</v>
      </c>
      <c r="Y42">
        <v>0</v>
      </c>
    </row>
    <row r="43" spans="1:25" x14ac:dyDescent="0.25">
      <c r="A43" t="s">
        <v>30</v>
      </c>
      <c r="B43" t="s">
        <v>32</v>
      </c>
      <c r="C43">
        <v>2</v>
      </c>
      <c r="D43">
        <v>124.88</v>
      </c>
      <c r="E43">
        <v>0.08</v>
      </c>
      <c r="F43">
        <v>99</v>
      </c>
      <c r="G43" s="2">
        <v>1.4466435185185183E-3</v>
      </c>
      <c r="H43">
        <v>0</v>
      </c>
      <c r="I43">
        <v>0</v>
      </c>
      <c r="J43">
        <v>0</v>
      </c>
      <c r="K43">
        <v>0</v>
      </c>
      <c r="L43">
        <v>25024</v>
      </c>
      <c r="M43">
        <v>0</v>
      </c>
      <c r="N43">
        <v>0</v>
      </c>
      <c r="O43">
        <v>8779</v>
      </c>
      <c r="P43">
        <v>1</v>
      </c>
      <c r="Q43">
        <v>352</v>
      </c>
      <c r="R43">
        <v>0</v>
      </c>
      <c r="S43">
        <v>0</v>
      </c>
      <c r="T43">
        <v>96</v>
      </c>
      <c r="U43">
        <v>0</v>
      </c>
      <c r="V43">
        <v>0</v>
      </c>
      <c r="W43">
        <v>0</v>
      </c>
      <c r="X43">
        <v>4096</v>
      </c>
      <c r="Y43">
        <v>0</v>
      </c>
    </row>
    <row r="44" spans="1:25" x14ac:dyDescent="0.25">
      <c r="A44" t="s">
        <v>30</v>
      </c>
      <c r="B44" t="s">
        <v>32</v>
      </c>
      <c r="C44">
        <v>3</v>
      </c>
      <c r="D44">
        <v>123.82</v>
      </c>
      <c r="E44">
        <v>0.1</v>
      </c>
      <c r="F44">
        <v>99</v>
      </c>
      <c r="G44" s="2">
        <v>1.4346064814814814E-3</v>
      </c>
      <c r="H44">
        <v>0</v>
      </c>
      <c r="I44">
        <v>0</v>
      </c>
      <c r="J44">
        <v>0</v>
      </c>
      <c r="K44">
        <v>0</v>
      </c>
      <c r="L44">
        <v>24948</v>
      </c>
      <c r="M44">
        <v>0</v>
      </c>
      <c r="N44">
        <v>0</v>
      </c>
      <c r="O44">
        <v>8779</v>
      </c>
      <c r="P44">
        <v>1</v>
      </c>
      <c r="Q44">
        <v>391</v>
      </c>
      <c r="R44">
        <v>0</v>
      </c>
      <c r="S44">
        <v>0</v>
      </c>
      <c r="T44">
        <v>96</v>
      </c>
      <c r="U44">
        <v>0</v>
      </c>
      <c r="V44">
        <v>0</v>
      </c>
      <c r="W44">
        <v>0</v>
      </c>
      <c r="X44">
        <v>4096</v>
      </c>
      <c r="Y44">
        <v>0</v>
      </c>
    </row>
    <row r="45" spans="1:25" x14ac:dyDescent="0.25">
      <c r="A45" t="s">
        <v>30</v>
      </c>
      <c r="B45" t="s">
        <v>32</v>
      </c>
      <c r="C45">
        <v>4</v>
      </c>
      <c r="D45">
        <v>124.66</v>
      </c>
      <c r="E45">
        <v>0.17</v>
      </c>
      <c r="F45">
        <v>99</v>
      </c>
      <c r="G45" s="2">
        <v>1.4452546296296297E-3</v>
      </c>
      <c r="H45">
        <v>0</v>
      </c>
      <c r="I45">
        <v>0</v>
      </c>
      <c r="J45">
        <v>0</v>
      </c>
      <c r="K45">
        <v>0</v>
      </c>
      <c r="L45">
        <v>25196</v>
      </c>
      <c r="M45">
        <v>0</v>
      </c>
      <c r="N45">
        <v>0</v>
      </c>
      <c r="O45">
        <v>8781</v>
      </c>
      <c r="P45">
        <v>1</v>
      </c>
      <c r="Q45">
        <v>437</v>
      </c>
      <c r="R45">
        <v>0</v>
      </c>
      <c r="S45">
        <v>0</v>
      </c>
      <c r="T45">
        <v>96</v>
      </c>
      <c r="U45">
        <v>0</v>
      </c>
      <c r="V45">
        <v>0</v>
      </c>
      <c r="W45">
        <v>0</v>
      </c>
      <c r="X45">
        <v>4096</v>
      </c>
      <c r="Y45">
        <v>0</v>
      </c>
    </row>
    <row r="46" spans="1:25" x14ac:dyDescent="0.25">
      <c r="A46" t="s">
        <v>30</v>
      </c>
      <c r="B46" t="s">
        <v>32</v>
      </c>
      <c r="C46">
        <v>5</v>
      </c>
      <c r="D46">
        <v>130.94</v>
      </c>
      <c r="E46">
        <v>0.09</v>
      </c>
      <c r="F46">
        <v>99</v>
      </c>
      <c r="G46" s="2">
        <v>1.5168981481481483E-3</v>
      </c>
      <c r="H46">
        <v>0</v>
      </c>
      <c r="I46">
        <v>0</v>
      </c>
      <c r="J46">
        <v>0</v>
      </c>
      <c r="K46">
        <v>0</v>
      </c>
      <c r="L46">
        <v>25228</v>
      </c>
      <c r="M46">
        <v>0</v>
      </c>
      <c r="N46">
        <v>0</v>
      </c>
      <c r="O46">
        <v>8780</v>
      </c>
      <c r="P46">
        <v>1</v>
      </c>
      <c r="Q46">
        <v>403</v>
      </c>
      <c r="R46">
        <v>0</v>
      </c>
      <c r="S46">
        <v>0</v>
      </c>
      <c r="T46">
        <v>96</v>
      </c>
      <c r="U46">
        <v>0</v>
      </c>
      <c r="V46">
        <v>0</v>
      </c>
      <c r="W46">
        <v>0</v>
      </c>
      <c r="X46">
        <v>4096</v>
      </c>
      <c r="Y46">
        <v>0</v>
      </c>
    </row>
    <row r="47" spans="1:25" x14ac:dyDescent="0.25">
      <c r="A47" t="s">
        <v>30</v>
      </c>
      <c r="B47" t="s">
        <v>32</v>
      </c>
      <c r="C47">
        <v>6</v>
      </c>
      <c r="D47">
        <v>124.1</v>
      </c>
      <c r="E47">
        <v>0.1</v>
      </c>
      <c r="F47">
        <v>99</v>
      </c>
      <c r="G47" s="2">
        <v>1.4377314814814815E-3</v>
      </c>
      <c r="H47">
        <v>0</v>
      </c>
      <c r="I47">
        <v>0</v>
      </c>
      <c r="J47">
        <v>0</v>
      </c>
      <c r="K47">
        <v>0</v>
      </c>
      <c r="L47">
        <v>25228</v>
      </c>
      <c r="M47">
        <v>0</v>
      </c>
      <c r="N47">
        <v>0</v>
      </c>
      <c r="O47">
        <v>8780</v>
      </c>
      <c r="P47">
        <v>1</v>
      </c>
      <c r="Q47">
        <v>356</v>
      </c>
      <c r="R47">
        <v>0</v>
      </c>
      <c r="S47">
        <v>0</v>
      </c>
      <c r="T47">
        <v>96</v>
      </c>
      <c r="U47">
        <v>0</v>
      </c>
      <c r="V47">
        <v>0</v>
      </c>
      <c r="W47">
        <v>0</v>
      </c>
      <c r="X47">
        <v>4096</v>
      </c>
      <c r="Y47">
        <v>0</v>
      </c>
    </row>
    <row r="48" spans="1:25" x14ac:dyDescent="0.25">
      <c r="A48" t="s">
        <v>30</v>
      </c>
      <c r="B48" t="s">
        <v>32</v>
      </c>
      <c r="C48">
        <v>7</v>
      </c>
      <c r="D48">
        <v>124.22</v>
      </c>
      <c r="E48">
        <v>0.11</v>
      </c>
      <c r="F48">
        <v>99</v>
      </c>
      <c r="G48" s="2">
        <v>1.439236111111111E-3</v>
      </c>
      <c r="H48">
        <v>0</v>
      </c>
      <c r="I48">
        <v>0</v>
      </c>
      <c r="J48">
        <v>0</v>
      </c>
      <c r="K48">
        <v>0</v>
      </c>
      <c r="L48">
        <v>25060</v>
      </c>
      <c r="M48">
        <v>0</v>
      </c>
      <c r="N48">
        <v>0</v>
      </c>
      <c r="O48">
        <v>8779</v>
      </c>
      <c r="P48">
        <v>1</v>
      </c>
      <c r="Q48">
        <v>347</v>
      </c>
      <c r="R48">
        <v>0</v>
      </c>
      <c r="S48">
        <v>0</v>
      </c>
      <c r="T48">
        <v>96</v>
      </c>
      <c r="U48">
        <v>0</v>
      </c>
      <c r="V48">
        <v>0</v>
      </c>
      <c r="W48">
        <v>0</v>
      </c>
      <c r="X48">
        <v>4096</v>
      </c>
      <c r="Y48">
        <v>0</v>
      </c>
    </row>
    <row r="49" spans="1:25" x14ac:dyDescent="0.25">
      <c r="A49" t="s">
        <v>30</v>
      </c>
      <c r="B49" t="s">
        <v>32</v>
      </c>
      <c r="C49">
        <v>8</v>
      </c>
      <c r="D49">
        <v>123.85</v>
      </c>
      <c r="E49">
        <v>0.11</v>
      </c>
      <c r="F49">
        <v>99</v>
      </c>
      <c r="G49" s="2">
        <v>1.4350694444444445E-3</v>
      </c>
      <c r="H49">
        <v>0</v>
      </c>
      <c r="I49">
        <v>0</v>
      </c>
      <c r="J49">
        <v>0</v>
      </c>
      <c r="K49">
        <v>0</v>
      </c>
      <c r="L49">
        <v>24988</v>
      </c>
      <c r="M49">
        <v>0</v>
      </c>
      <c r="N49">
        <v>0</v>
      </c>
      <c r="O49">
        <v>8779</v>
      </c>
      <c r="P49">
        <v>1</v>
      </c>
      <c r="Q49">
        <v>346</v>
      </c>
      <c r="R49">
        <v>0</v>
      </c>
      <c r="S49">
        <v>0</v>
      </c>
      <c r="T49">
        <v>96</v>
      </c>
      <c r="U49">
        <v>0</v>
      </c>
      <c r="V49">
        <v>0</v>
      </c>
      <c r="W49">
        <v>0</v>
      </c>
      <c r="X49">
        <v>4096</v>
      </c>
      <c r="Y49">
        <v>0</v>
      </c>
    </row>
    <row r="50" spans="1:25" x14ac:dyDescent="0.25">
      <c r="A50" t="s">
        <v>30</v>
      </c>
      <c r="B50" t="s">
        <v>32</v>
      </c>
      <c r="C50">
        <v>9</v>
      </c>
      <c r="D50">
        <v>125.85</v>
      </c>
      <c r="E50">
        <v>0.11</v>
      </c>
      <c r="F50">
        <v>99</v>
      </c>
      <c r="G50" s="2">
        <v>1.458449074074074E-3</v>
      </c>
      <c r="H50">
        <v>0</v>
      </c>
      <c r="I50">
        <v>0</v>
      </c>
      <c r="J50">
        <v>0</v>
      </c>
      <c r="K50">
        <v>0</v>
      </c>
      <c r="L50">
        <v>25092</v>
      </c>
      <c r="M50">
        <v>0</v>
      </c>
      <c r="N50">
        <v>0</v>
      </c>
      <c r="O50">
        <v>8778</v>
      </c>
      <c r="P50">
        <v>1</v>
      </c>
      <c r="Q50">
        <v>428</v>
      </c>
      <c r="R50">
        <v>0</v>
      </c>
      <c r="S50">
        <v>0</v>
      </c>
      <c r="T50">
        <v>96</v>
      </c>
      <c r="U50">
        <v>0</v>
      </c>
      <c r="V50">
        <v>0</v>
      </c>
      <c r="W50">
        <v>0</v>
      </c>
      <c r="X50">
        <v>4096</v>
      </c>
      <c r="Y50">
        <v>0</v>
      </c>
    </row>
    <row r="51" spans="1:25" x14ac:dyDescent="0.25">
      <c r="A51" t="s">
        <v>30</v>
      </c>
      <c r="B51" t="s">
        <v>32</v>
      </c>
      <c r="C51">
        <v>10</v>
      </c>
      <c r="D51">
        <v>124.39</v>
      </c>
      <c r="E51">
        <v>7.0000000000000007E-2</v>
      </c>
      <c r="F51">
        <v>99</v>
      </c>
      <c r="G51" s="2">
        <v>1.4409722222222222E-3</v>
      </c>
      <c r="H51">
        <v>0</v>
      </c>
      <c r="I51">
        <v>0</v>
      </c>
      <c r="J51">
        <v>0</v>
      </c>
      <c r="K51">
        <v>0</v>
      </c>
      <c r="L51">
        <v>25024</v>
      </c>
      <c r="M51">
        <v>0</v>
      </c>
      <c r="N51">
        <v>0</v>
      </c>
      <c r="O51">
        <v>8778</v>
      </c>
      <c r="P51">
        <v>1</v>
      </c>
      <c r="Q51">
        <v>442</v>
      </c>
      <c r="R51">
        <v>0</v>
      </c>
      <c r="S51">
        <v>0</v>
      </c>
      <c r="T51">
        <v>96</v>
      </c>
      <c r="U51">
        <v>0</v>
      </c>
      <c r="V51">
        <v>0</v>
      </c>
      <c r="W51">
        <v>0</v>
      </c>
      <c r="X51">
        <v>4096</v>
      </c>
      <c r="Y51">
        <v>0</v>
      </c>
    </row>
    <row r="52" spans="1:25" x14ac:dyDescent="0.25">
      <c r="G52" s="2"/>
    </row>
    <row r="53" spans="1:25" x14ac:dyDescent="0.25">
      <c r="G53" s="2"/>
    </row>
    <row r="54" spans="1:25" x14ac:dyDescent="0.25">
      <c r="G54" s="2"/>
    </row>
    <row r="55" spans="1:25" x14ac:dyDescent="0.25">
      <c r="G55" s="2"/>
    </row>
    <row r="56" spans="1:25" x14ac:dyDescent="0.25">
      <c r="G56" s="2"/>
    </row>
    <row r="57" spans="1:25" x14ac:dyDescent="0.25">
      <c r="G57" s="2"/>
    </row>
    <row r="58" spans="1:25" x14ac:dyDescent="0.25">
      <c r="G58" s="2"/>
    </row>
    <row r="59" spans="1:25" x14ac:dyDescent="0.25">
      <c r="G59" s="2"/>
    </row>
    <row r="60" spans="1:25" x14ac:dyDescent="0.25">
      <c r="G60" s="2"/>
    </row>
    <row r="61" spans="1:25" x14ac:dyDescent="0.25">
      <c r="G61" s="2"/>
    </row>
    <row r="62" spans="1:25" x14ac:dyDescent="0.25">
      <c r="G62" s="2"/>
    </row>
    <row r="63" spans="1:25" x14ac:dyDescent="0.25">
      <c r="G63" s="2"/>
    </row>
    <row r="64" spans="1:25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8091-3954-40D7-BE72-1CDD148046F8}">
  <dimension ref="A1:T24"/>
  <sheetViews>
    <sheetView topLeftCell="D1" zoomScaleNormal="100" workbookViewId="0">
      <selection activeCell="I17" sqref="I17:I21"/>
    </sheetView>
  </sheetViews>
  <sheetFormatPr baseColWidth="10" defaultRowHeight="15" x14ac:dyDescent="0.25"/>
  <cols>
    <col min="1" max="1" width="7.28515625" style="8" bestFit="1" customWidth="1"/>
    <col min="2" max="2" width="20.140625" style="8" bestFit="1" customWidth="1"/>
    <col min="3" max="3" width="12" style="8" bestFit="1" customWidth="1"/>
    <col min="4" max="4" width="18.5703125" style="8" bestFit="1" customWidth="1"/>
    <col min="5" max="5" width="13.28515625" style="8" bestFit="1" customWidth="1"/>
    <col min="6" max="6" width="12" style="8" bestFit="1" customWidth="1"/>
    <col min="7" max="7" width="13.42578125" style="8" bestFit="1" customWidth="1"/>
    <col min="8" max="8" width="13.42578125" style="8" customWidth="1"/>
    <col min="9" max="9" width="12" style="8" bestFit="1" customWidth="1"/>
    <col min="10" max="10" width="16.140625" style="8" bestFit="1" customWidth="1"/>
    <col min="11" max="11" width="16.140625" style="8" customWidth="1"/>
    <col min="12" max="12" width="17.85546875" style="8" bestFit="1" customWidth="1"/>
    <col min="13" max="13" width="24.140625" style="8" bestFit="1" customWidth="1"/>
    <col min="14" max="14" width="12" style="8" bestFit="1" customWidth="1"/>
    <col min="15" max="15" width="24.140625" style="8" bestFit="1" customWidth="1"/>
    <col min="16" max="16" width="17.85546875" style="8" bestFit="1" customWidth="1"/>
    <col min="17" max="17" width="11.42578125" style="8"/>
    <col min="18" max="18" width="3" style="8" bestFit="1" customWidth="1"/>
    <col min="19" max="16384" width="11.42578125" style="8"/>
  </cols>
  <sheetData>
    <row r="1" spans="1:20" x14ac:dyDescent="0.25">
      <c r="C1" s="7" t="str">
        <f>SUBSTITUTE(ADDRESS(1,MATCH(C2, perf!1:1, 0),4),"1","")</f>
        <v>D</v>
      </c>
      <c r="D1" s="7" t="str">
        <f>SUBSTITUTE(ADDRESS(1,MATCH(D2, perf!1:1, 0),4),"1","")</f>
        <v>F</v>
      </c>
      <c r="E1" s="7" t="str">
        <f>SUBSTITUTE(ADDRESS(1,MATCH(E2, perf!1:1, 0),4),"1","")</f>
        <v>J</v>
      </c>
      <c r="F1" s="7" t="str">
        <f>SUBSTITUTE(ADDRESS(1,MATCH(F2, perf!1:1, 0),4),"1","")</f>
        <v>L</v>
      </c>
      <c r="G1" s="7" t="str">
        <f>SUBSTITUTE(ADDRESS(1,MATCH(G2, perf!1:1, 0),4),"1","")</f>
        <v>N</v>
      </c>
      <c r="H1" s="7" t="str">
        <f>SUBSTITUTE(ADDRESS(1,MATCH(H2, perf!1:1, 0),4),"1","")</f>
        <v>O</v>
      </c>
      <c r="I1" s="7" t="str">
        <f>SUBSTITUTE(ADDRESS(1,MATCH(I2, perf!1:1, 0),4),"1","")</f>
        <v>P</v>
      </c>
      <c r="J1" s="7" t="str">
        <f>SUBSTITUTE(ADDRESS(1,MATCH(J2, perf!1:1, 0),4),"1","")</f>
        <v>R</v>
      </c>
      <c r="K1" s="7" t="str">
        <f>SUBSTITUTE(ADDRESS(1,MATCH(K2, perf!1:1, 0),4),"1","")</f>
        <v>S</v>
      </c>
      <c r="L1" s="7" t="str">
        <f>SUBSTITUTE(ADDRESS(1,MATCH(L2, perf!1:1, 0),4),"1","")</f>
        <v>T</v>
      </c>
      <c r="M1" s="7" t="str">
        <f>SUBSTITUTE(ADDRESS(1,MATCH(M2, perf!1:1, 0),4),"1","")</f>
        <v>V</v>
      </c>
      <c r="N1" s="7" t="str">
        <f>SUBSTITUTE(ADDRESS(1,MATCH(N2, perf!1:1, 0),4),"1","")</f>
        <v>X</v>
      </c>
      <c r="O1" s="7" t="str">
        <f>SUBSTITUTE(ADDRESS(1,MATCH(O2, perf!1:1, 0),4),"1","")</f>
        <v>W</v>
      </c>
      <c r="P1" s="7" t="str">
        <f>SUBSTITUTE(ADDRESS(1,MATCH(P2, perf!1:1, 0),4),"1","")</f>
        <v>AA</v>
      </c>
    </row>
    <row r="2" spans="1:20" customFormat="1" x14ac:dyDescent="0.25">
      <c r="A2" s="1" t="s">
        <v>0</v>
      </c>
      <c r="B2" s="1" t="s">
        <v>1</v>
      </c>
      <c r="C2" s="1" t="s">
        <v>3</v>
      </c>
      <c r="D2" s="1" t="s">
        <v>5</v>
      </c>
      <c r="E2" s="1" t="s">
        <v>9</v>
      </c>
      <c r="F2" s="1" t="s">
        <v>11</v>
      </c>
      <c r="G2" s="1" t="s">
        <v>13</v>
      </c>
      <c r="H2" s="6" t="s">
        <v>14</v>
      </c>
      <c r="I2" s="1" t="s">
        <v>15</v>
      </c>
      <c r="J2" s="1" t="s">
        <v>17</v>
      </c>
      <c r="K2" s="6" t="s">
        <v>18</v>
      </c>
      <c r="L2" s="1" t="s">
        <v>19</v>
      </c>
      <c r="M2" s="1" t="s">
        <v>21</v>
      </c>
      <c r="N2" s="1" t="s">
        <v>23</v>
      </c>
      <c r="O2" s="1" t="s">
        <v>22</v>
      </c>
      <c r="P2" s="6" t="s">
        <v>26</v>
      </c>
      <c r="T2" s="1" t="s">
        <v>61</v>
      </c>
    </row>
    <row r="3" spans="1:20" x14ac:dyDescent="0.25">
      <c r="A3" s="8" t="str" cm="1">
        <f t="array" aca="1" ref="A3" ca="1">INDIRECT("perf!A"&amp;R3)</f>
        <v>o</v>
      </c>
      <c r="B3" s="8" t="str" cm="1">
        <f t="array" aca="1" ref="B3" ca="1">INDIRECT("perf!B"&amp;R3)</f>
        <v>art-optimal</v>
      </c>
      <c r="C3" s="8">
        <f t="shared" ref="C3:P10" ca="1" si="0">AVERAGE(INDIRECT("perf!"&amp;C$1&amp;$R3&amp;":"&amp;C$1&amp;$R3+9))</f>
        <v>4039.3579382000003</v>
      </c>
      <c r="D3" s="8">
        <f t="shared" ca="1" si="0"/>
        <v>15.9</v>
      </c>
      <c r="E3" s="8">
        <f t="shared" ca="1" si="0"/>
        <v>1343.4</v>
      </c>
      <c r="F3" s="8">
        <f t="shared" ca="1" si="0"/>
        <v>5631041445.1999998</v>
      </c>
      <c r="G3" s="9">
        <f t="shared" ca="1" si="0"/>
        <v>4689795301.5</v>
      </c>
      <c r="H3" s="8">
        <f t="shared" ca="1" si="0"/>
        <v>0.82999999999999985</v>
      </c>
      <c r="I3" s="8">
        <f t="shared" ca="1" si="0"/>
        <v>527981781.80000001</v>
      </c>
      <c r="J3" s="8">
        <f t="shared" ca="1" si="0"/>
        <v>5540242.7000000002</v>
      </c>
      <c r="K3" s="8">
        <f t="shared" ca="1" si="0"/>
        <v>1.0510000000000002</v>
      </c>
      <c r="L3" s="8">
        <f t="shared" ca="1" si="0"/>
        <v>2521793264.3000002</v>
      </c>
      <c r="M3" s="8">
        <f t="shared" ca="1" si="0"/>
        <v>2788565.6</v>
      </c>
      <c r="N3" s="8">
        <f t="shared" ca="1" si="0"/>
        <v>19063438.300000001</v>
      </c>
      <c r="O3" s="8">
        <f t="shared" ca="1" si="0"/>
        <v>0.11000000000000001</v>
      </c>
      <c r="P3" s="8">
        <f t="shared" ca="1" si="0"/>
        <v>12.239999999999998</v>
      </c>
      <c r="R3" s="7">
        <v>2</v>
      </c>
      <c r="T3" s="8">
        <f ca="1">(C3/1000)*conso_c*5.1</f>
        <v>2.740899458266667</v>
      </c>
    </row>
    <row r="4" spans="1:20" x14ac:dyDescent="0.25">
      <c r="A4" s="8" t="str" cm="1">
        <f t="array" aca="1" ref="A4" ca="1">INDIRECT("perf!A"&amp;R4)</f>
        <v>class</v>
      </c>
      <c r="B4" s="8" t="str" cm="1">
        <f t="array" aca="1" ref="B4" ca="1">INDIRECT("perf!B"&amp;R4)</f>
        <v>ArtOptimal</v>
      </c>
      <c r="C4" s="8">
        <f t="shared" ca="1" si="0"/>
        <v>22136.338351300001</v>
      </c>
      <c r="D4" s="8">
        <f t="shared" ca="1" si="0"/>
        <v>1777.5</v>
      </c>
      <c r="E4" s="8">
        <f t="shared" ca="1" si="0"/>
        <v>8104.4</v>
      </c>
      <c r="F4" s="8">
        <f t="shared" ca="1" si="0"/>
        <v>30919905761.5</v>
      </c>
      <c r="G4" s="9">
        <f t="shared" ca="1" si="0"/>
        <v>28496296090.5</v>
      </c>
      <c r="H4" s="8">
        <f t="shared" ca="1" si="0"/>
        <v>0.92099999999999993</v>
      </c>
      <c r="I4" s="8">
        <f t="shared" ca="1" si="0"/>
        <v>2717241357.1999998</v>
      </c>
      <c r="J4" s="8">
        <f t="shared" ca="1" si="0"/>
        <v>198624599</v>
      </c>
      <c r="K4" s="8">
        <f t="shared" ca="1" si="0"/>
        <v>7.5600000000000005</v>
      </c>
      <c r="L4" s="8">
        <f t="shared" ca="1" si="0"/>
        <v>4337414987.6999998</v>
      </c>
      <c r="M4" s="8">
        <f t="shared" ca="1" si="0"/>
        <v>49804250</v>
      </c>
      <c r="N4" s="8">
        <f t="shared" ca="1" si="0"/>
        <v>170079340</v>
      </c>
      <c r="O4" s="8">
        <f t="shared" ca="1" si="0"/>
        <v>1.1489999999999998</v>
      </c>
      <c r="P4" s="8">
        <f t="shared" ca="1" si="0"/>
        <v>7.338000000000001</v>
      </c>
      <c r="R4" s="7">
        <v>12</v>
      </c>
      <c r="T4" s="8">
        <f ca="1">(C4/1000)*conso_java*5.1</f>
        <v>16.370234265484825</v>
      </c>
    </row>
    <row r="5" spans="1:20" x14ac:dyDescent="0.25">
      <c r="A5" s="8" t="str" cm="1">
        <f t="array" aca="1" ref="A5" ca="1">INDIRECT("perf!A"&amp;R5)</f>
        <v>js</v>
      </c>
      <c r="B5" s="8" t="str" cm="1">
        <f t="array" aca="1" ref="B5" ca="1">INDIRECT("perf!B"&amp;R5)</f>
        <v>art-optimal</v>
      </c>
      <c r="C5" s="8">
        <f t="shared" ca="1" si="0"/>
        <v>5617.6079913000003</v>
      </c>
      <c r="D5" s="8">
        <f t="shared" ca="1" si="0"/>
        <v>780.6</v>
      </c>
      <c r="E5" s="8">
        <f t="shared" ca="1" si="0"/>
        <v>7684</v>
      </c>
      <c r="F5" s="8">
        <f t="shared" ca="1" si="0"/>
        <v>7829875085.8999996</v>
      </c>
      <c r="G5" s="9">
        <f t="shared" ca="1" si="0"/>
        <v>6490140754.3000002</v>
      </c>
      <c r="H5" s="8">
        <f t="shared" ca="1" si="0"/>
        <v>0.82999999999999985</v>
      </c>
      <c r="I5" s="8">
        <f t="shared" ca="1" si="0"/>
        <v>630772659.39999998</v>
      </c>
      <c r="J5" s="8">
        <f t="shared" ca="1" si="0"/>
        <v>45824142.200000003</v>
      </c>
      <c r="K5" s="8">
        <f t="shared" ca="1" si="0"/>
        <v>7.2630000000000008</v>
      </c>
      <c r="L5" s="8">
        <f t="shared" ca="1" si="0"/>
        <v>2202398377</v>
      </c>
      <c r="M5" s="8">
        <f t="shared" ca="1" si="0"/>
        <v>11084529.800000001</v>
      </c>
      <c r="N5" s="8">
        <f t="shared" ca="1" si="0"/>
        <v>55438235.5</v>
      </c>
      <c r="O5" s="8">
        <f t="shared" ca="1" si="0"/>
        <v>0.504</v>
      </c>
      <c r="P5" s="8">
        <f t="shared" ca="1" si="0"/>
        <v>12.263999999999999</v>
      </c>
      <c r="R5" s="7">
        <v>22</v>
      </c>
      <c r="T5" s="8">
        <f ca="1">(C5/1000)*conso_js*5.1</f>
        <v>4.511342712510908</v>
      </c>
    </row>
    <row r="6" spans="1:20" x14ac:dyDescent="0.25">
      <c r="A6" s="8" t="str" cm="1">
        <f t="array" aca="1" ref="A6" ca="1">INDIRECT("perf!A"&amp;R6)</f>
        <v>php</v>
      </c>
      <c r="B6" s="8" t="str" cm="1">
        <f t="array" aca="1" ref="B6" ca="1">INDIRECT("perf!B"&amp;R6)</f>
        <v>art-optimal</v>
      </c>
      <c r="C6" s="8">
        <f t="shared" ca="1" si="0"/>
        <v>55490.812746399999</v>
      </c>
      <c r="D6" s="8">
        <f t="shared" ca="1" si="0"/>
        <v>163.1</v>
      </c>
      <c r="E6" s="8">
        <f t="shared" ca="1" si="0"/>
        <v>6170.2</v>
      </c>
      <c r="F6" s="8">
        <f t="shared" ca="1" si="0"/>
        <v>77574369834.899994</v>
      </c>
      <c r="G6" s="9">
        <f t="shared" ca="1" si="0"/>
        <v>56685832122</v>
      </c>
      <c r="H6" s="8">
        <f t="shared" ca="1" si="0"/>
        <v>0.73000000000000009</v>
      </c>
      <c r="I6" s="8">
        <f t="shared" ca="1" si="0"/>
        <v>6990467530.3999996</v>
      </c>
      <c r="J6" s="8">
        <f t="shared" ca="1" si="0"/>
        <v>382786253.19999999</v>
      </c>
      <c r="K6" s="8">
        <f t="shared" ca="1" si="0"/>
        <v>5.4750000000000014</v>
      </c>
      <c r="L6" s="8">
        <f t="shared" ca="1" si="0"/>
        <v>31555947589.200001</v>
      </c>
      <c r="M6" s="8">
        <f t="shared" ca="1" si="0"/>
        <v>37286421.700000003</v>
      </c>
      <c r="N6" s="8">
        <f t="shared" ca="1" si="0"/>
        <v>201318117.30000001</v>
      </c>
      <c r="O6" s="8">
        <f t="shared" ca="1" si="0"/>
        <v>0.11800000000000002</v>
      </c>
      <c r="P6" s="8">
        <f t="shared" ca="1" si="0"/>
        <v>11.526000000000002</v>
      </c>
      <c r="R6" s="7">
        <v>32</v>
      </c>
      <c r="T6" s="8">
        <f ca="1">(C6/1000)*conso_php*5.1</f>
        <v>46.769696372242691</v>
      </c>
    </row>
    <row r="7" spans="1:20" x14ac:dyDescent="0.25">
      <c r="A7" s="8" t="str" cm="1">
        <f t="array" aca="1" ref="A7" ca="1">INDIRECT("perf!A"&amp;R7)</f>
        <v>py</v>
      </c>
      <c r="B7" s="8" t="str" cm="1">
        <f t="array" aca="1" ref="B7" ca="1">INDIRECT("perf!B"&amp;R7)</f>
        <v>art-optimal</v>
      </c>
      <c r="C7" s="8">
        <f t="shared" ca="1" si="0"/>
        <v>125181.67852779999</v>
      </c>
      <c r="D7" s="8">
        <f t="shared" ca="1" si="0"/>
        <v>360.9</v>
      </c>
      <c r="E7" s="8">
        <f t="shared" ca="1" si="0"/>
        <v>8744.6</v>
      </c>
      <c r="F7" s="8">
        <f t="shared" ca="1" si="0"/>
        <v>174999550467</v>
      </c>
      <c r="G7" s="9">
        <f t="shared" ca="1" si="0"/>
        <v>114995461488.3</v>
      </c>
      <c r="H7" s="8">
        <f t="shared" ca="1" si="0"/>
        <v>0.65800000000000014</v>
      </c>
      <c r="I7" s="8">
        <f t="shared" ca="1" si="0"/>
        <v>6615961407.8999996</v>
      </c>
      <c r="J7" s="8">
        <f t="shared" ca="1" si="0"/>
        <v>1783102142.5999999</v>
      </c>
      <c r="K7" s="8">
        <f t="shared" ca="1" si="0"/>
        <v>26.952999999999996</v>
      </c>
      <c r="L7" s="8">
        <f t="shared" ca="1" si="0"/>
        <v>56739133485.5</v>
      </c>
      <c r="M7" s="8">
        <f t="shared" ca="1" si="0"/>
        <v>205849919.90000001</v>
      </c>
      <c r="N7" s="8">
        <f t="shared" ca="1" si="0"/>
        <v>791496297.39999998</v>
      </c>
      <c r="O7" s="8">
        <f t="shared" ca="1" si="0"/>
        <v>0.36399999999999999</v>
      </c>
      <c r="P7" s="8">
        <f t="shared" ca="1" si="0"/>
        <v>6.0520000000000014</v>
      </c>
      <c r="R7" s="7">
        <v>42</v>
      </c>
      <c r="T7" s="8">
        <f ca="1">(C7/1000)*conso_py*5.1</f>
        <v>104.8477184483602</v>
      </c>
    </row>
    <row r="8" spans="1:20" x14ac:dyDescent="0.25">
      <c r="A8" s="8" cm="1">
        <f t="array" aca="1" ref="A8" ca="1">INDIRECT("perf!A"&amp;R8)</f>
        <v>0</v>
      </c>
      <c r="B8" s="8" cm="1">
        <f t="array" aca="1" ref="B8" ca="1">INDIRECT("perf!B"&amp;R8)</f>
        <v>0</v>
      </c>
      <c r="C8" s="8" t="e">
        <f t="shared" ca="1" si="0"/>
        <v>#DIV/0!</v>
      </c>
      <c r="D8" s="8" t="e">
        <f t="shared" ca="1" si="0"/>
        <v>#DIV/0!</v>
      </c>
      <c r="E8" s="8" t="e">
        <f t="shared" ca="1" si="0"/>
        <v>#DIV/0!</v>
      </c>
      <c r="F8" s="8" t="e">
        <f t="shared" ca="1" si="0"/>
        <v>#DIV/0!</v>
      </c>
      <c r="G8" s="9" t="e">
        <f t="shared" ca="1" si="0"/>
        <v>#DIV/0!</v>
      </c>
      <c r="H8" s="8" t="e">
        <f t="shared" ca="1" si="0"/>
        <v>#DIV/0!</v>
      </c>
      <c r="I8" s="8" t="e">
        <f t="shared" ca="1" si="0"/>
        <v>#DIV/0!</v>
      </c>
      <c r="J8" s="8" t="e">
        <f t="shared" ca="1" si="0"/>
        <v>#DIV/0!</v>
      </c>
      <c r="K8" s="8" t="e">
        <f t="shared" ca="1" si="0"/>
        <v>#DIV/0!</v>
      </c>
      <c r="L8" s="8" t="e">
        <f t="shared" ca="1" si="0"/>
        <v>#DIV/0!</v>
      </c>
      <c r="M8" s="8" t="e">
        <f t="shared" ca="1" si="0"/>
        <v>#DIV/0!</v>
      </c>
      <c r="N8" s="8" t="e">
        <f t="shared" ca="1" si="0"/>
        <v>#DIV/0!</v>
      </c>
      <c r="O8" s="8" t="e">
        <f t="shared" ca="1" si="0"/>
        <v>#DIV/0!</v>
      </c>
      <c r="P8" s="8" t="e">
        <f t="shared" ca="1" si="0"/>
        <v>#DIV/0!</v>
      </c>
      <c r="R8" s="7">
        <v>52</v>
      </c>
      <c r="T8" s="8" t="e">
        <f ca="1">(C8/1000)*conso_py*5.1</f>
        <v>#DIV/0!</v>
      </c>
    </row>
    <row r="9" spans="1:20" x14ac:dyDescent="0.25">
      <c r="A9" s="8" cm="1">
        <f t="array" aca="1" ref="A9" ca="1">INDIRECT("perf!A"&amp;R9)</f>
        <v>0</v>
      </c>
      <c r="B9" s="8" cm="1">
        <f t="array" aca="1" ref="B9" ca="1">INDIRECT("perf!B"&amp;R9)</f>
        <v>0</v>
      </c>
      <c r="C9" s="8" t="e">
        <f t="shared" ca="1" si="0"/>
        <v>#DIV/0!</v>
      </c>
      <c r="D9" s="8" t="e">
        <f t="shared" ca="1" si="0"/>
        <v>#DIV/0!</v>
      </c>
      <c r="E9" s="8" t="e">
        <f t="shared" ca="1" si="0"/>
        <v>#DIV/0!</v>
      </c>
      <c r="F9" s="8" t="e">
        <f t="shared" ca="1" si="0"/>
        <v>#DIV/0!</v>
      </c>
      <c r="G9" s="9" t="e">
        <f t="shared" ca="1" si="0"/>
        <v>#DIV/0!</v>
      </c>
      <c r="H9" s="8" t="e">
        <f t="shared" ca="1" si="0"/>
        <v>#DIV/0!</v>
      </c>
      <c r="I9" s="8" t="e">
        <f t="shared" ca="1" si="0"/>
        <v>#DIV/0!</v>
      </c>
      <c r="J9" s="8" t="e">
        <f t="shared" ca="1" si="0"/>
        <v>#DIV/0!</v>
      </c>
      <c r="K9" s="8" t="e">
        <f t="shared" ca="1" si="0"/>
        <v>#DIV/0!</v>
      </c>
      <c r="L9" s="8" t="e">
        <f t="shared" ca="1" si="0"/>
        <v>#DIV/0!</v>
      </c>
      <c r="M9" s="8" t="e">
        <f t="shared" ca="1" si="0"/>
        <v>#DIV/0!</v>
      </c>
      <c r="N9" s="8" t="e">
        <f t="shared" ca="1" si="0"/>
        <v>#DIV/0!</v>
      </c>
      <c r="O9" s="8" t="e">
        <f t="shared" ca="1" si="0"/>
        <v>#DIV/0!</v>
      </c>
      <c r="P9" s="8" t="e">
        <f t="shared" ca="1" si="0"/>
        <v>#DIV/0!</v>
      </c>
      <c r="R9" s="7">
        <v>62</v>
      </c>
      <c r="T9" s="8" t="e">
        <f ca="1">(C9/1000)*conso_py*5.1</f>
        <v>#DIV/0!</v>
      </c>
    </row>
    <row r="10" spans="1:20" x14ac:dyDescent="0.25">
      <c r="A10" s="8" cm="1">
        <f t="array" aca="1" ref="A10" ca="1">INDIRECT("perf!A"&amp;R10)</f>
        <v>0</v>
      </c>
      <c r="B10" s="8" cm="1">
        <f t="array" aca="1" ref="B10" ca="1">INDIRECT("perf!B"&amp;R10)</f>
        <v>0</v>
      </c>
      <c r="C10" s="8" t="e">
        <f t="shared" ca="1" si="0"/>
        <v>#DIV/0!</v>
      </c>
      <c r="D10" s="8" t="e">
        <f t="shared" ca="1" si="0"/>
        <v>#DIV/0!</v>
      </c>
      <c r="E10" s="8" t="e">
        <f t="shared" ca="1" si="0"/>
        <v>#DIV/0!</v>
      </c>
      <c r="F10" s="8" t="e">
        <f t="shared" ca="1" si="0"/>
        <v>#DIV/0!</v>
      </c>
      <c r="G10" s="9" t="e">
        <f t="shared" ca="1" si="0"/>
        <v>#DIV/0!</v>
      </c>
      <c r="H10" s="8" t="e">
        <f t="shared" ca="1" si="0"/>
        <v>#DIV/0!</v>
      </c>
      <c r="I10" s="8" t="e">
        <f t="shared" ca="1" si="0"/>
        <v>#DIV/0!</v>
      </c>
      <c r="J10" s="8" t="e">
        <f t="shared" ca="1" si="0"/>
        <v>#DIV/0!</v>
      </c>
      <c r="K10" s="8" t="e">
        <f t="shared" ca="1" si="0"/>
        <v>#DIV/0!</v>
      </c>
      <c r="L10" s="8" t="e">
        <f t="shared" ca="1" si="0"/>
        <v>#DIV/0!</v>
      </c>
      <c r="M10" s="8" t="e">
        <f t="shared" ca="1" si="0"/>
        <v>#DIV/0!</v>
      </c>
      <c r="N10" s="8" t="e">
        <f t="shared" ca="1" si="0"/>
        <v>#DIV/0!</v>
      </c>
      <c r="O10" s="8" t="e">
        <f t="shared" ca="1" si="0"/>
        <v>#DIV/0!</v>
      </c>
      <c r="P10" s="8" t="e">
        <f t="shared" ca="1" si="0"/>
        <v>#DIV/0!</v>
      </c>
      <c r="R10" s="7">
        <v>72</v>
      </c>
      <c r="T10" s="8" t="e">
        <f ca="1">(C10/1000)*conso_py*5.1</f>
        <v>#DIV/0!</v>
      </c>
    </row>
    <row r="16" spans="1:20" customFormat="1" x14ac:dyDescent="0.25">
      <c r="A16" s="1" t="s">
        <v>0</v>
      </c>
      <c r="B16" s="1" t="s">
        <v>1</v>
      </c>
      <c r="C16" s="6" t="s">
        <v>3</v>
      </c>
      <c r="D16" s="1" t="s">
        <v>5</v>
      </c>
      <c r="E16" s="1" t="s">
        <v>9</v>
      </c>
      <c r="F16" s="1" t="s">
        <v>11</v>
      </c>
      <c r="G16" s="6" t="s">
        <v>13</v>
      </c>
      <c r="H16" s="1" t="s">
        <v>14</v>
      </c>
      <c r="I16" s="6" t="s">
        <v>15</v>
      </c>
      <c r="J16" s="1" t="s">
        <v>17</v>
      </c>
      <c r="K16" s="1" t="s">
        <v>18</v>
      </c>
      <c r="L16" s="1" t="s">
        <v>19</v>
      </c>
      <c r="M16" s="1" t="s">
        <v>21</v>
      </c>
      <c r="N16" s="6" t="s">
        <v>23</v>
      </c>
      <c r="O16" s="1" t="s">
        <v>22</v>
      </c>
      <c r="P16" s="1" t="s">
        <v>25</v>
      </c>
      <c r="T16" s="1" t="s">
        <v>61</v>
      </c>
    </row>
    <row r="17" spans="1:20" x14ac:dyDescent="0.25">
      <c r="A17" s="8" t="str">
        <f ca="1">A3</f>
        <v>o</v>
      </c>
      <c r="B17" s="8" t="str">
        <f ca="1">B3</f>
        <v>art-optimal</v>
      </c>
      <c r="C17" s="10">
        <f ca="1">C3/C$3</f>
        <v>1</v>
      </c>
      <c r="D17" s="10">
        <f t="shared" ref="D17:P17" ca="1" si="1">D3/D$3</f>
        <v>1</v>
      </c>
      <c r="E17" s="10">
        <f t="shared" ca="1" si="1"/>
        <v>1</v>
      </c>
      <c r="F17" s="10">
        <f t="shared" ca="1" si="1"/>
        <v>1</v>
      </c>
      <c r="G17" s="10">
        <f t="shared" ca="1" si="1"/>
        <v>1</v>
      </c>
      <c r="H17" s="10">
        <f t="shared" ca="1" si="1"/>
        <v>1</v>
      </c>
      <c r="I17" s="10">
        <f t="shared" ca="1" si="1"/>
        <v>1</v>
      </c>
      <c r="J17" s="10">
        <f t="shared" ca="1" si="1"/>
        <v>1</v>
      </c>
      <c r="K17" s="10">
        <f t="shared" ca="1" si="1"/>
        <v>1</v>
      </c>
      <c r="L17" s="10">
        <f t="shared" ca="1" si="1"/>
        <v>1</v>
      </c>
      <c r="M17" s="10">
        <f t="shared" ca="1" si="1"/>
        <v>1</v>
      </c>
      <c r="N17" s="10">
        <f t="shared" ca="1" si="1"/>
        <v>1</v>
      </c>
      <c r="O17" s="10">
        <f t="shared" ca="1" si="1"/>
        <v>1</v>
      </c>
      <c r="P17" s="10">
        <f t="shared" ca="1" si="1"/>
        <v>1</v>
      </c>
      <c r="T17" s="10">
        <f ca="1">T3/T$3</f>
        <v>1</v>
      </c>
    </row>
    <row r="18" spans="1:20" x14ac:dyDescent="0.25">
      <c r="A18" s="8" t="str">
        <f t="shared" ref="A18:B18" ca="1" si="2">A4</f>
        <v>class</v>
      </c>
      <c r="B18" s="8" t="str">
        <f t="shared" ca="1" si="2"/>
        <v>ArtOptimal</v>
      </c>
      <c r="C18" s="10">
        <f t="shared" ref="C18:P21" ca="1" si="3">C4/C$3</f>
        <v>5.4801626124681322</v>
      </c>
      <c r="D18" s="10">
        <f t="shared" ca="1" si="3"/>
        <v>111.79245283018868</v>
      </c>
      <c r="E18" s="10">
        <f t="shared" ca="1" si="3"/>
        <v>6.0327527169867494</v>
      </c>
      <c r="F18" s="10">
        <f t="shared" ca="1" si="3"/>
        <v>5.4909746380674713</v>
      </c>
      <c r="G18" s="10">
        <f t="shared" ca="1" si="3"/>
        <v>6.0762345173968786</v>
      </c>
      <c r="H18" s="10">
        <f t="shared" ca="1" si="3"/>
        <v>1.1096385542168676</v>
      </c>
      <c r="I18" s="10">
        <f t="shared" ca="1" si="3"/>
        <v>5.1464680238328624</v>
      </c>
      <c r="J18" s="10">
        <f t="shared" ca="1" si="3"/>
        <v>35.851245108810843</v>
      </c>
      <c r="K18" s="10">
        <f t="shared" ca="1" si="3"/>
        <v>7.1931493815413887</v>
      </c>
      <c r="L18" s="10">
        <f t="shared" ca="1" si="3"/>
        <v>1.719972469235689</v>
      </c>
      <c r="M18" s="10">
        <f t="shared" ca="1" si="3"/>
        <v>17.860167965924845</v>
      </c>
      <c r="N18" s="10">
        <f t="shared" ca="1" si="3"/>
        <v>8.9217557359524164</v>
      </c>
      <c r="O18" s="10">
        <f t="shared" ca="1" si="3"/>
        <v>10.445454545454542</v>
      </c>
      <c r="P18" s="10">
        <f t="shared" ca="1" si="3"/>
        <v>0.59950980392156883</v>
      </c>
      <c r="T18" s="10">
        <f t="shared" ref="T18:T21" ca="1" si="4">T4/T$3</f>
        <v>5.9725774384432508</v>
      </c>
    </row>
    <row r="19" spans="1:20" x14ac:dyDescent="0.25">
      <c r="A19" s="8" t="str">
        <f t="shared" ref="A19:B19" ca="1" si="5">A5</f>
        <v>js</v>
      </c>
      <c r="B19" s="8" t="str">
        <f t="shared" ca="1" si="5"/>
        <v>art-optimal</v>
      </c>
      <c r="C19" s="10">
        <f t="shared" ca="1" si="3"/>
        <v>1.3907180490677913</v>
      </c>
      <c r="D19" s="10">
        <f t="shared" ca="1" si="3"/>
        <v>49.094339622641513</v>
      </c>
      <c r="E19" s="10">
        <f t="shared" ca="1" si="3"/>
        <v>5.7198153937769831</v>
      </c>
      <c r="F19" s="10">
        <f t="shared" ca="1" si="3"/>
        <v>1.3904843645884235</v>
      </c>
      <c r="G19" s="10">
        <f t="shared" ca="1" si="3"/>
        <v>1.3838857214565787</v>
      </c>
      <c r="H19" s="10">
        <f t="shared" ca="1" si="3"/>
        <v>1</v>
      </c>
      <c r="I19" s="10">
        <f t="shared" ca="1" si="3"/>
        <v>1.1946864099165779</v>
      </c>
      <c r="J19" s="10">
        <f t="shared" ca="1" si="3"/>
        <v>8.2711434645272846</v>
      </c>
      <c r="K19" s="10">
        <f t="shared" ca="1" si="3"/>
        <v>6.9105613701236912</v>
      </c>
      <c r="L19" s="10">
        <f t="shared" ca="1" si="3"/>
        <v>0.87334612562356184</v>
      </c>
      <c r="M19" s="10">
        <f t="shared" ca="1" si="3"/>
        <v>3.9749933801091144</v>
      </c>
      <c r="N19" s="10">
        <f t="shared" ca="1" si="3"/>
        <v>2.9080921619475117</v>
      </c>
      <c r="O19" s="10">
        <f t="shared" ca="1" si="3"/>
        <v>4.5818181818181811</v>
      </c>
      <c r="P19" s="10">
        <f t="shared" ca="1" si="3"/>
        <v>1.0019607843137255</v>
      </c>
      <c r="T19" s="10">
        <f ca="1">T5/T$3</f>
        <v>1.6459351323174261</v>
      </c>
    </row>
    <row r="20" spans="1:20" x14ac:dyDescent="0.25">
      <c r="A20" s="8" t="str">
        <f t="shared" ref="A20:B20" ca="1" si="6">A6</f>
        <v>php</v>
      </c>
      <c r="B20" s="8" t="str">
        <f t="shared" ca="1" si="6"/>
        <v>art-optimal</v>
      </c>
      <c r="C20" s="10">
        <f t="shared" ca="1" si="3"/>
        <v>13.737532943447828</v>
      </c>
      <c r="D20" s="10">
        <f t="shared" ca="1" si="3"/>
        <v>10.257861635220126</v>
      </c>
      <c r="E20" s="10">
        <f t="shared" ca="1" si="3"/>
        <v>4.592973053446479</v>
      </c>
      <c r="F20" s="10">
        <f t="shared" ca="1" si="3"/>
        <v>13.776202961714262</v>
      </c>
      <c r="G20" s="10">
        <f t="shared" ca="1" si="3"/>
        <v>12.087058917874179</v>
      </c>
      <c r="H20" s="10">
        <f t="shared" ca="1" si="3"/>
        <v>0.8795180722891569</v>
      </c>
      <c r="I20" s="10">
        <f t="shared" ca="1" si="3"/>
        <v>13.23997867230956</v>
      </c>
      <c r="J20" s="10">
        <f t="shared" ca="1" si="3"/>
        <v>69.091964725660844</v>
      </c>
      <c r="K20" s="10">
        <f t="shared" ca="1" si="3"/>
        <v>5.2093244529019991</v>
      </c>
      <c r="L20" s="10">
        <f t="shared" ca="1" si="3"/>
        <v>12.513296801892801</v>
      </c>
      <c r="M20" s="10">
        <f t="shared" ca="1" si="3"/>
        <v>13.371183270710935</v>
      </c>
      <c r="N20" s="10">
        <f t="shared" ca="1" si="3"/>
        <v>10.56043060710617</v>
      </c>
      <c r="O20" s="10">
        <f t="shared" ca="1" si="3"/>
        <v>1.0727272727272728</v>
      </c>
      <c r="P20" s="10">
        <f t="shared" ca="1" si="3"/>
        <v>0.94166666666666687</v>
      </c>
      <c r="T20" s="10">
        <f t="shared" ca="1" si="4"/>
        <v>17.063630784114803</v>
      </c>
    </row>
    <row r="21" spans="1:20" x14ac:dyDescent="0.25">
      <c r="A21" s="8" t="str">
        <f t="shared" ref="A21:B21" ca="1" si="7">A7</f>
        <v>py</v>
      </c>
      <c r="B21" s="8" t="str">
        <f t="shared" ca="1" si="7"/>
        <v>art-optimal</v>
      </c>
      <c r="C21" s="10">
        <f t="shared" ca="1" si="3"/>
        <v>30.990489192344974</v>
      </c>
      <c r="D21" s="10">
        <f t="shared" ca="1" si="3"/>
        <v>22.698113207547166</v>
      </c>
      <c r="E21" s="10">
        <f t="shared" ca="1" si="3"/>
        <v>6.5093047491439631</v>
      </c>
      <c r="F21" s="10">
        <f t="shared" ca="1" si="3"/>
        <v>31.07765271665204</v>
      </c>
      <c r="G21" s="10">
        <f t="shared" ca="1" si="3"/>
        <v>24.520358372895181</v>
      </c>
      <c r="H21" s="10">
        <f t="shared" ca="1" si="3"/>
        <v>0.79277108433734966</v>
      </c>
      <c r="I21" s="10">
        <f t="shared" ca="1" si="3"/>
        <v>12.530662299264963</v>
      </c>
      <c r="J21" s="10">
        <f t="shared" ca="1" si="3"/>
        <v>321.8454929059335</v>
      </c>
      <c r="K21" s="10">
        <f t="shared" ca="1" si="3"/>
        <v>25.645099904852515</v>
      </c>
      <c r="L21" s="10">
        <f t="shared" ca="1" si="3"/>
        <v>22.499518215363963</v>
      </c>
      <c r="M21" s="10">
        <f t="shared" ca="1" si="3"/>
        <v>73.819285406088355</v>
      </c>
      <c r="N21" s="10">
        <f t="shared" ca="1" si="3"/>
        <v>41.519073576564622</v>
      </c>
      <c r="O21" s="10">
        <f t="shared" ca="1" si="3"/>
        <v>3.3090909090909086</v>
      </c>
      <c r="P21" s="10">
        <f t="shared" ca="1" si="3"/>
        <v>0.49444444444444463</v>
      </c>
      <c r="T21" s="10">
        <f t="shared" ca="1" si="4"/>
        <v>38.253033372725554</v>
      </c>
    </row>
    <row r="22" spans="1:20" x14ac:dyDescent="0.25">
      <c r="A22" s="8">
        <f t="shared" ref="A22:B22" ca="1" si="8">A8</f>
        <v>0</v>
      </c>
      <c r="B22" s="8">
        <f t="shared" ca="1" si="8"/>
        <v>0</v>
      </c>
      <c r="C22" s="10" t="e">
        <f t="shared" ref="C22:P22" ca="1" si="9">C8/C$4</f>
        <v>#DIV/0!</v>
      </c>
      <c r="D22" s="10" t="e">
        <f t="shared" ca="1" si="9"/>
        <v>#DIV/0!</v>
      </c>
      <c r="E22" s="10" t="e">
        <f t="shared" ca="1" si="9"/>
        <v>#DIV/0!</v>
      </c>
      <c r="F22" s="10" t="e">
        <f t="shared" ca="1" si="9"/>
        <v>#DIV/0!</v>
      </c>
      <c r="G22" s="10" t="e">
        <f t="shared" ca="1" si="9"/>
        <v>#DIV/0!</v>
      </c>
      <c r="H22" s="10" t="e">
        <f t="shared" ca="1" si="9"/>
        <v>#DIV/0!</v>
      </c>
      <c r="I22" s="10" t="e">
        <f t="shared" ca="1" si="9"/>
        <v>#DIV/0!</v>
      </c>
      <c r="J22" s="10" t="e">
        <f t="shared" ca="1" si="9"/>
        <v>#DIV/0!</v>
      </c>
      <c r="K22" s="10" t="e">
        <f t="shared" ca="1" si="9"/>
        <v>#DIV/0!</v>
      </c>
      <c r="L22" s="10" t="e">
        <f t="shared" ca="1" si="9"/>
        <v>#DIV/0!</v>
      </c>
      <c r="M22" s="10" t="e">
        <f t="shared" ca="1" si="9"/>
        <v>#DIV/0!</v>
      </c>
      <c r="N22" s="10" t="e">
        <f t="shared" ca="1" si="9"/>
        <v>#DIV/0!</v>
      </c>
      <c r="O22" s="10" t="e">
        <f t="shared" ca="1" si="9"/>
        <v>#DIV/0!</v>
      </c>
      <c r="P22" s="10" t="e">
        <f t="shared" ca="1" si="9"/>
        <v>#DIV/0!</v>
      </c>
      <c r="T22" s="10" t="e">
        <f t="shared" ref="T22:T24" ca="1" si="10">T8/T$4</f>
        <v>#DIV/0!</v>
      </c>
    </row>
    <row r="23" spans="1:20" x14ac:dyDescent="0.25">
      <c r="A23" s="8">
        <f t="shared" ref="A23:B23" ca="1" si="11">A9</f>
        <v>0</v>
      </c>
      <c r="B23" s="8">
        <f t="shared" ca="1" si="11"/>
        <v>0</v>
      </c>
      <c r="C23" s="10" t="e">
        <f t="shared" ref="C23:P23" ca="1" si="12">C9/C$4</f>
        <v>#DIV/0!</v>
      </c>
      <c r="D23" s="10" t="e">
        <f t="shared" ca="1" si="12"/>
        <v>#DIV/0!</v>
      </c>
      <c r="E23" s="10" t="e">
        <f t="shared" ca="1" si="12"/>
        <v>#DIV/0!</v>
      </c>
      <c r="F23" s="10" t="e">
        <f t="shared" ca="1" si="12"/>
        <v>#DIV/0!</v>
      </c>
      <c r="G23" s="10" t="e">
        <f t="shared" ca="1" si="12"/>
        <v>#DIV/0!</v>
      </c>
      <c r="H23" s="10" t="e">
        <f t="shared" ca="1" si="12"/>
        <v>#DIV/0!</v>
      </c>
      <c r="I23" s="10" t="e">
        <f t="shared" ca="1" si="12"/>
        <v>#DIV/0!</v>
      </c>
      <c r="J23" s="10" t="e">
        <f t="shared" ca="1" si="12"/>
        <v>#DIV/0!</v>
      </c>
      <c r="K23" s="10" t="e">
        <f t="shared" ca="1" si="12"/>
        <v>#DIV/0!</v>
      </c>
      <c r="L23" s="10" t="e">
        <f t="shared" ca="1" si="12"/>
        <v>#DIV/0!</v>
      </c>
      <c r="M23" s="10" t="e">
        <f t="shared" ca="1" si="12"/>
        <v>#DIV/0!</v>
      </c>
      <c r="N23" s="10" t="e">
        <f t="shared" ca="1" si="12"/>
        <v>#DIV/0!</v>
      </c>
      <c r="O23" s="10" t="e">
        <f t="shared" ca="1" si="12"/>
        <v>#DIV/0!</v>
      </c>
      <c r="P23" s="10" t="e">
        <f t="shared" ca="1" si="12"/>
        <v>#DIV/0!</v>
      </c>
      <c r="T23" s="10" t="e">
        <f t="shared" ca="1" si="10"/>
        <v>#DIV/0!</v>
      </c>
    </row>
    <row r="24" spans="1:20" x14ac:dyDescent="0.25">
      <c r="A24" s="8">
        <f t="shared" ref="A24:B24" ca="1" si="13">A10</f>
        <v>0</v>
      </c>
      <c r="B24" s="8">
        <f t="shared" ca="1" si="13"/>
        <v>0</v>
      </c>
      <c r="C24" s="10" t="e">
        <f t="shared" ref="C24:P24" ca="1" si="14">C10/C$4</f>
        <v>#DIV/0!</v>
      </c>
      <c r="D24" s="10" t="e">
        <f t="shared" ca="1" si="14"/>
        <v>#DIV/0!</v>
      </c>
      <c r="E24" s="10" t="e">
        <f t="shared" ca="1" si="14"/>
        <v>#DIV/0!</v>
      </c>
      <c r="F24" s="10" t="e">
        <f t="shared" ca="1" si="14"/>
        <v>#DIV/0!</v>
      </c>
      <c r="G24" s="10" t="e">
        <f t="shared" ca="1" si="14"/>
        <v>#DIV/0!</v>
      </c>
      <c r="H24" s="10" t="e">
        <f t="shared" ca="1" si="14"/>
        <v>#DIV/0!</v>
      </c>
      <c r="I24" s="10" t="e">
        <f t="shared" ca="1" si="14"/>
        <v>#DIV/0!</v>
      </c>
      <c r="J24" s="10" t="e">
        <f t="shared" ca="1" si="14"/>
        <v>#DIV/0!</v>
      </c>
      <c r="K24" s="10" t="e">
        <f t="shared" ca="1" si="14"/>
        <v>#DIV/0!</v>
      </c>
      <c r="L24" s="10" t="e">
        <f t="shared" ca="1" si="14"/>
        <v>#DIV/0!</v>
      </c>
      <c r="M24" s="10" t="e">
        <f t="shared" ca="1" si="14"/>
        <v>#DIV/0!</v>
      </c>
      <c r="N24" s="10" t="e">
        <f t="shared" ca="1" si="14"/>
        <v>#DIV/0!</v>
      </c>
      <c r="O24" s="10" t="e">
        <f t="shared" ca="1" si="14"/>
        <v>#DIV/0!</v>
      </c>
      <c r="P24" s="10" t="e">
        <f t="shared" ca="1" si="14"/>
        <v>#DIV/0!</v>
      </c>
      <c r="T24" s="10" t="e">
        <f t="shared" ca="1" si="10"/>
        <v>#DIV/0!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B361-9102-407E-9B71-2AE4EE2C2C6B}">
  <dimension ref="A1:J24"/>
  <sheetViews>
    <sheetView tabSelected="1" workbookViewId="0">
      <selection activeCell="C17" sqref="C17:C21"/>
    </sheetView>
  </sheetViews>
  <sheetFormatPr baseColWidth="10" defaultRowHeight="15" x14ac:dyDescent="0.25"/>
  <cols>
    <col min="1" max="1" width="7.28515625" bestFit="1" customWidth="1"/>
    <col min="2" max="2" width="20.140625" bestFit="1" customWidth="1"/>
    <col min="3" max="3" width="12.85546875" bestFit="1" customWidth="1"/>
    <col min="4" max="4" width="17.7109375" bestFit="1" customWidth="1"/>
    <col min="5" max="6" width="18.5703125" bestFit="1" customWidth="1"/>
    <col min="8" max="8" width="3" style="1" bestFit="1" customWidth="1"/>
  </cols>
  <sheetData>
    <row r="1" spans="1:10" s="1" customFormat="1" x14ac:dyDescent="0.25">
      <c r="C1" s="1" t="str">
        <f>SUBSTITUTE(ADDRESS(1,MATCH(C2, mem!1:1, 0),4),"1","")</f>
        <v>L</v>
      </c>
      <c r="D1" s="1" t="str">
        <f>SUBSTITUTE(ADDRESS(1,MATCH(D2, mem!1:1, 0),4),"1","")</f>
        <v>O</v>
      </c>
      <c r="E1" s="1" t="str">
        <f>SUBSTITUTE(ADDRESS(1,MATCH(E2, mem!1:1, 0),4),"1","")</f>
        <v>P</v>
      </c>
      <c r="F1" s="1" t="str">
        <f>SUBSTITUTE(ADDRESS(1,MATCH(F2, mem!1:1, 0),4),"1","")</f>
        <v>Q</v>
      </c>
    </row>
    <row r="2" spans="1:10" x14ac:dyDescent="0.25">
      <c r="A2" s="1" t="s">
        <v>0</v>
      </c>
      <c r="B2" s="1" t="s">
        <v>1</v>
      </c>
      <c r="C2" t="s">
        <v>43</v>
      </c>
      <c r="D2" t="s">
        <v>46</v>
      </c>
      <c r="E2" t="s">
        <v>5</v>
      </c>
      <c r="F2" t="s">
        <v>6</v>
      </c>
    </row>
    <row r="3" spans="1:10" x14ac:dyDescent="0.25">
      <c r="A3" t="str" cm="1">
        <f t="array" aca="1" ref="A3" ca="1">INDIRECT("mem!A"&amp;H3)</f>
        <v>o</v>
      </c>
      <c r="B3" t="str" cm="1">
        <f t="array" aca="1" ref="B3" ca="1">INDIRECT("mem!B"&amp;H3)</f>
        <v>art-optimal</v>
      </c>
      <c r="C3">
        <f ca="1">AVERAGE(INDIRECT("mem!"&amp;$C$1&amp;$H3&amp;":"&amp;$C$1&amp;$H3+9))</f>
        <v>5898.4</v>
      </c>
      <c r="D3">
        <f ca="1">AVERAGE(INDIRECT("mem!"&amp;$D$1&amp;$H3&amp;":"&amp;$D$1&amp;$H3+9))</f>
        <v>1375</v>
      </c>
      <c r="E3">
        <f ca="1">AVERAGE(INDIRECT("mem!"&amp;$E$1&amp;$H3&amp;":"&amp;$E$1&amp;$H3+9))</f>
        <v>1</v>
      </c>
      <c r="F3">
        <f ca="1">AVERAGE(INDIRECT("mem!"&amp;$F$1&amp;$H3&amp;":"&amp;$F$1&amp;$H3+9))</f>
        <v>17.100000000000001</v>
      </c>
      <c r="H3" s="1">
        <v>2</v>
      </c>
      <c r="J3">
        <f ca="1">C3/1024</f>
        <v>5.7601562499999996</v>
      </c>
    </row>
    <row r="4" spans="1:10" x14ac:dyDescent="0.25">
      <c r="A4" t="str" cm="1">
        <f t="array" aca="1" ref="A4" ca="1">INDIRECT("mem!A"&amp;H4)</f>
        <v>class</v>
      </c>
      <c r="B4" t="str" cm="1">
        <f t="array" aca="1" ref="B4" ca="1">INDIRECT("mem!B"&amp;H4)</f>
        <v>ArtOptimal</v>
      </c>
      <c r="C4">
        <f t="shared" ref="C4:C10" ca="1" si="0">AVERAGE(INDIRECT("mem!"&amp;$C$1&amp;$H4&amp;":"&amp;$C$1&amp;$H4+9))</f>
        <v>41854</v>
      </c>
      <c r="D4">
        <f t="shared" ref="D4:D10" ca="1" si="1">AVERAGE(INDIRECT("mem!"&amp;$D$1&amp;$H4&amp;":"&amp;$D$1&amp;$H4+9))</f>
        <v>8074.2</v>
      </c>
      <c r="E4">
        <f t="shared" ref="E4:E10" ca="1" si="2">AVERAGE(INDIRECT("mem!"&amp;$E$1&amp;$H4&amp;":"&amp;$E$1&amp;$H4+9))</f>
        <v>752.6</v>
      </c>
      <c r="F4">
        <f t="shared" ref="F4:F10" ca="1" si="3">AVERAGE(INDIRECT("mem!"&amp;$F$1&amp;$H4&amp;":"&amp;$F$1&amp;$H4+9))</f>
        <v>1018.3</v>
      </c>
      <c r="H4" s="1">
        <v>12</v>
      </c>
      <c r="J4">
        <f t="shared" ref="J4:J10" ca="1" si="4">C4/1024</f>
        <v>40.873046875</v>
      </c>
    </row>
    <row r="5" spans="1:10" x14ac:dyDescent="0.25">
      <c r="A5" t="str" cm="1">
        <f t="array" aca="1" ref="A5" ca="1">INDIRECT("mem!A"&amp;H5)</f>
        <v>js</v>
      </c>
      <c r="B5" t="str" cm="1">
        <f t="array" aca="1" ref="B5" ca="1">INDIRECT("mem!B"&amp;H5)</f>
        <v>art-optimal</v>
      </c>
      <c r="C5">
        <f t="shared" ca="1" si="0"/>
        <v>45279.199999999997</v>
      </c>
      <c r="D5">
        <f t="shared" ca="1" si="1"/>
        <v>7677.3</v>
      </c>
      <c r="E5">
        <f t="shared" ca="1" si="2"/>
        <v>367.1</v>
      </c>
      <c r="F5">
        <f t="shared" ca="1" si="3"/>
        <v>428.5</v>
      </c>
      <c r="H5" s="1">
        <v>22</v>
      </c>
      <c r="J5">
        <f t="shared" ca="1" si="4"/>
        <v>44.217968749999997</v>
      </c>
    </row>
    <row r="6" spans="1:10" x14ac:dyDescent="0.25">
      <c r="A6" t="str" cm="1">
        <f t="array" aca="1" ref="A6" ca="1">INDIRECT("mem!A"&amp;H6)</f>
        <v>php</v>
      </c>
      <c r="B6" t="str" cm="1">
        <f t="array" aca="1" ref="B6" ca="1">INDIRECT("mem!B"&amp;H6)</f>
        <v>art-optimal</v>
      </c>
      <c r="C6">
        <f t="shared" ca="1" si="0"/>
        <v>28106</v>
      </c>
      <c r="D6">
        <f t="shared" ca="1" si="1"/>
        <v>6200.5</v>
      </c>
      <c r="E6">
        <f t="shared" ca="1" si="2"/>
        <v>1</v>
      </c>
      <c r="F6">
        <f t="shared" ca="1" si="3"/>
        <v>175.7</v>
      </c>
      <c r="H6" s="1">
        <v>32</v>
      </c>
      <c r="J6">
        <f t="shared" ca="1" si="4"/>
        <v>27.447265625</v>
      </c>
    </row>
    <row r="7" spans="1:10" x14ac:dyDescent="0.25">
      <c r="A7" t="str" cm="1">
        <f t="array" aca="1" ref="A7" ca="1">INDIRECT("mem!A"&amp;H7)</f>
        <v>py</v>
      </c>
      <c r="B7" t="str" cm="1">
        <f t="array" aca="1" ref="B7" ca="1">INDIRECT("mem!B"&amp;H7)</f>
        <v>art-optimal</v>
      </c>
      <c r="C7">
        <f t="shared" ca="1" si="0"/>
        <v>25095.200000000001</v>
      </c>
      <c r="D7">
        <f t="shared" ca="1" si="1"/>
        <v>8779.4</v>
      </c>
      <c r="E7">
        <f t="shared" ca="1" si="2"/>
        <v>1</v>
      </c>
      <c r="F7">
        <f t="shared" ca="1" si="3"/>
        <v>388.2</v>
      </c>
      <c r="H7" s="1">
        <v>42</v>
      </c>
      <c r="J7">
        <f t="shared" ca="1" si="4"/>
        <v>24.507031250000001</v>
      </c>
    </row>
    <row r="8" spans="1:10" x14ac:dyDescent="0.25">
      <c r="A8" cm="1">
        <f t="array" aca="1" ref="A8" ca="1">INDIRECT("mem!A"&amp;H8)</f>
        <v>0</v>
      </c>
      <c r="B8" cm="1">
        <f t="array" aca="1" ref="B8" ca="1">INDIRECT("mem!B"&amp;H8)</f>
        <v>0</v>
      </c>
      <c r="C8" t="e">
        <f t="shared" ca="1" si="0"/>
        <v>#DIV/0!</v>
      </c>
      <c r="D8" t="e">
        <f t="shared" ca="1" si="1"/>
        <v>#DIV/0!</v>
      </c>
      <c r="E8" t="e">
        <f t="shared" ca="1" si="2"/>
        <v>#DIV/0!</v>
      </c>
      <c r="F8" t="e">
        <f t="shared" ca="1" si="3"/>
        <v>#DIV/0!</v>
      </c>
      <c r="H8" s="1">
        <v>52</v>
      </c>
      <c r="J8" t="e">
        <f t="shared" ca="1" si="4"/>
        <v>#DIV/0!</v>
      </c>
    </row>
    <row r="9" spans="1:10" x14ac:dyDescent="0.25">
      <c r="A9" cm="1">
        <f t="array" aca="1" ref="A9" ca="1">INDIRECT("mem!A"&amp;H9)</f>
        <v>0</v>
      </c>
      <c r="B9" cm="1">
        <f t="array" aca="1" ref="B9" ca="1">INDIRECT("mem!B"&amp;H9)</f>
        <v>0</v>
      </c>
      <c r="C9" t="e">
        <f t="shared" ca="1" si="0"/>
        <v>#DIV/0!</v>
      </c>
      <c r="D9" t="e">
        <f t="shared" ca="1" si="1"/>
        <v>#DIV/0!</v>
      </c>
      <c r="E9" t="e">
        <f t="shared" ca="1" si="2"/>
        <v>#DIV/0!</v>
      </c>
      <c r="F9" t="e">
        <f t="shared" ca="1" si="3"/>
        <v>#DIV/0!</v>
      </c>
      <c r="H9" s="1">
        <v>62</v>
      </c>
      <c r="J9" t="e">
        <f t="shared" ca="1" si="4"/>
        <v>#DIV/0!</v>
      </c>
    </row>
    <row r="10" spans="1:10" x14ac:dyDescent="0.25">
      <c r="A10" cm="1">
        <f t="array" aca="1" ref="A10" ca="1">INDIRECT("mem!A"&amp;H10)</f>
        <v>0</v>
      </c>
      <c r="B10" cm="1">
        <f t="array" aca="1" ref="B10" ca="1">INDIRECT("mem!B"&amp;H10)</f>
        <v>0</v>
      </c>
      <c r="C10" t="e">
        <f t="shared" ca="1" si="0"/>
        <v>#DIV/0!</v>
      </c>
      <c r="D10" t="e">
        <f t="shared" ca="1" si="1"/>
        <v>#DIV/0!</v>
      </c>
      <c r="E10" t="e">
        <f t="shared" ca="1" si="2"/>
        <v>#DIV/0!</v>
      </c>
      <c r="F10" t="e">
        <f t="shared" ca="1" si="3"/>
        <v>#DIV/0!</v>
      </c>
      <c r="H10" s="1">
        <v>72</v>
      </c>
      <c r="J10" t="e">
        <f t="shared" ca="1" si="4"/>
        <v>#DIV/0!</v>
      </c>
    </row>
    <row r="16" spans="1:10" x14ac:dyDescent="0.25">
      <c r="A16" s="1" t="s">
        <v>0</v>
      </c>
      <c r="B16" s="1" t="s">
        <v>1</v>
      </c>
      <c r="C16" t="s">
        <v>43</v>
      </c>
      <c r="D16" t="s">
        <v>46</v>
      </c>
      <c r="E16" t="s">
        <v>5</v>
      </c>
      <c r="F16" t="s">
        <v>6</v>
      </c>
    </row>
    <row r="17" spans="1:6" x14ac:dyDescent="0.25">
      <c r="A17" t="str">
        <f ca="1">A3</f>
        <v>o</v>
      </c>
      <c r="B17" t="str">
        <f ca="1">B3</f>
        <v>art-optimal</v>
      </c>
      <c r="C17" s="3">
        <f ca="1">C3/C$3</f>
        <v>1</v>
      </c>
      <c r="D17" s="3">
        <f t="shared" ref="D17:F17" ca="1" si="5">D3/D$3</f>
        <v>1</v>
      </c>
      <c r="E17" s="3">
        <f t="shared" ca="1" si="5"/>
        <v>1</v>
      </c>
      <c r="F17" s="3">
        <f t="shared" ca="1" si="5"/>
        <v>1</v>
      </c>
    </row>
    <row r="18" spans="1:6" x14ac:dyDescent="0.25">
      <c r="A18" t="str">
        <f t="shared" ref="A18:B18" ca="1" si="6">A4</f>
        <v>class</v>
      </c>
      <c r="B18" t="str">
        <f t="shared" ca="1" si="6"/>
        <v>ArtOptimal</v>
      </c>
      <c r="C18" s="3">
        <f t="shared" ref="C18:F21" ca="1" si="7">C4/C$3</f>
        <v>7.095822595958226</v>
      </c>
      <c r="D18" s="3">
        <f t="shared" ca="1" si="7"/>
        <v>5.8721454545454543</v>
      </c>
      <c r="E18" s="3">
        <f t="shared" ca="1" si="7"/>
        <v>752.6</v>
      </c>
      <c r="F18" s="3">
        <f t="shared" ca="1" si="7"/>
        <v>59.549707602339176</v>
      </c>
    </row>
    <row r="19" spans="1:6" x14ac:dyDescent="0.25">
      <c r="A19" t="str">
        <f t="shared" ref="A19:B19" ca="1" si="8">A5</f>
        <v>js</v>
      </c>
      <c r="B19" t="str">
        <f t="shared" ca="1" si="8"/>
        <v>art-optimal</v>
      </c>
      <c r="C19" s="3">
        <f t="shared" ca="1" si="7"/>
        <v>7.6765224467652242</v>
      </c>
      <c r="D19" s="3">
        <f t="shared" ca="1" si="7"/>
        <v>5.5834909090909095</v>
      </c>
      <c r="E19" s="3">
        <f t="shared" ca="1" si="7"/>
        <v>367.1</v>
      </c>
      <c r="F19" s="3">
        <f t="shared" ca="1" si="7"/>
        <v>25.058479532163741</v>
      </c>
    </row>
    <row r="20" spans="1:6" x14ac:dyDescent="0.25">
      <c r="A20" t="str">
        <f t="shared" ref="A20:B20" ca="1" si="9">A6</f>
        <v>php</v>
      </c>
      <c r="B20" t="str">
        <f t="shared" ca="1" si="9"/>
        <v>art-optimal</v>
      </c>
      <c r="C20" s="3">
        <f t="shared" ca="1" si="7"/>
        <v>4.7650210226502105</v>
      </c>
      <c r="D20" s="3">
        <f t="shared" ca="1" si="7"/>
        <v>4.5094545454545454</v>
      </c>
      <c r="E20" s="3">
        <f t="shared" ca="1" si="7"/>
        <v>1</v>
      </c>
      <c r="F20" s="3">
        <f t="shared" ca="1" si="7"/>
        <v>10.27485380116959</v>
      </c>
    </row>
    <row r="21" spans="1:6" x14ac:dyDescent="0.25">
      <c r="A21" t="str">
        <f t="shared" ref="A21:B21" ca="1" si="10">A7</f>
        <v>py</v>
      </c>
      <c r="B21" t="str">
        <f t="shared" ca="1" si="10"/>
        <v>art-optimal</v>
      </c>
      <c r="C21" s="3">
        <f t="shared" ca="1" si="7"/>
        <v>4.2545775125457759</v>
      </c>
      <c r="D21" s="3">
        <f t="shared" ca="1" si="7"/>
        <v>6.3850181818181815</v>
      </c>
      <c r="E21" s="3">
        <f t="shared" ca="1" si="7"/>
        <v>1</v>
      </c>
      <c r="F21" s="3">
        <f t="shared" ca="1" si="7"/>
        <v>22.701754385964911</v>
      </c>
    </row>
    <row r="22" spans="1:6" x14ac:dyDescent="0.25">
      <c r="A22">
        <f t="shared" ref="A22:B22" ca="1" si="11">A8</f>
        <v>0</v>
      </c>
      <c r="B22">
        <f t="shared" ca="1" si="11"/>
        <v>0</v>
      </c>
      <c r="C22" s="3" t="e">
        <f t="shared" ref="C22:F22" ca="1" si="12">C8/C$4</f>
        <v>#DIV/0!</v>
      </c>
      <c r="D22" s="3" t="e">
        <f t="shared" ca="1" si="12"/>
        <v>#DIV/0!</v>
      </c>
      <c r="E22" s="3" t="e">
        <f t="shared" ca="1" si="12"/>
        <v>#DIV/0!</v>
      </c>
      <c r="F22" s="3" t="e">
        <f t="shared" ca="1" si="12"/>
        <v>#DIV/0!</v>
      </c>
    </row>
    <row r="23" spans="1:6" x14ac:dyDescent="0.25">
      <c r="A23">
        <f t="shared" ref="A23:B23" ca="1" si="13">A9</f>
        <v>0</v>
      </c>
      <c r="B23">
        <f t="shared" ca="1" si="13"/>
        <v>0</v>
      </c>
      <c r="C23" s="3" t="e">
        <f t="shared" ref="C23:F23" ca="1" si="14">C9/C$4</f>
        <v>#DIV/0!</v>
      </c>
      <c r="D23" s="3" t="e">
        <f t="shared" ca="1" si="14"/>
        <v>#DIV/0!</v>
      </c>
      <c r="E23" s="3" t="e">
        <f t="shared" ca="1" si="14"/>
        <v>#DIV/0!</v>
      </c>
      <c r="F23" s="3" t="e">
        <f t="shared" ca="1" si="14"/>
        <v>#DIV/0!</v>
      </c>
    </row>
    <row r="24" spans="1:6" x14ac:dyDescent="0.25">
      <c r="A24">
        <f t="shared" ref="A24:B24" ca="1" si="15">A10</f>
        <v>0</v>
      </c>
      <c r="B24">
        <f t="shared" ca="1" si="15"/>
        <v>0</v>
      </c>
      <c r="C24" s="3" t="e">
        <f t="shared" ref="C24:F24" ca="1" si="16">C10/C$4</f>
        <v>#DIV/0!</v>
      </c>
      <c r="D24" s="3" t="e">
        <f t="shared" ca="1" si="16"/>
        <v>#DIV/0!</v>
      </c>
      <c r="E24" s="3" t="e">
        <f t="shared" ca="1" si="16"/>
        <v>#DIV/0!</v>
      </c>
      <c r="F24" s="3" t="e">
        <f t="shared" ca="1" si="16"/>
        <v>#DIV/0!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86457111CC4C41BB518AE6CCCDF7A4" ma:contentTypeVersion="8" ma:contentTypeDescription="Create a new document." ma:contentTypeScope="" ma:versionID="f80476cfa8aef459659f9177e27dc983">
  <xsd:schema xmlns:xsd="http://www.w3.org/2001/XMLSchema" xmlns:xs="http://www.w3.org/2001/XMLSchema" xmlns:p="http://schemas.microsoft.com/office/2006/metadata/properties" xmlns:ns2="8a961ac1-3f86-45b9-baa9-cce491f1b870" targetNamespace="http://schemas.microsoft.com/office/2006/metadata/properties" ma:root="true" ma:fieldsID="1615eca03af8903e54bb192f40e895c4" ns2:_="">
    <xsd:import namespace="8a961ac1-3f86-45b9-baa9-cce491f1b8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61ac1-3f86-45b9-baa9-cce491f1b8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08F4A1-D834-470E-94FB-4440C202DF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AE2D53-8EA3-4AC3-92F4-8D815EE908CD}"/>
</file>

<file path=customXml/itemProps3.xml><?xml version="1.0" encoding="utf-8"?>
<ds:datastoreItem xmlns:ds="http://schemas.openxmlformats.org/officeDocument/2006/customXml" ds:itemID="{FA032D3D-4B45-4785-BE27-DD613F1F98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INA260</vt:lpstr>
      <vt:lpstr>perf</vt:lpstr>
      <vt:lpstr>mem</vt:lpstr>
      <vt:lpstr>perf_moy</vt:lpstr>
      <vt:lpstr>mem_moy</vt:lpstr>
      <vt:lpstr>conso_c</vt:lpstr>
      <vt:lpstr>conso_java</vt:lpstr>
      <vt:lpstr>conso_js</vt:lpstr>
      <vt:lpstr>conso_php</vt:lpstr>
      <vt:lpstr>conso_py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 Tortevois</cp:lastModifiedBy>
  <dcterms:created xsi:type="dcterms:W3CDTF">2015-06-05T18:19:34Z</dcterms:created>
  <dcterms:modified xsi:type="dcterms:W3CDTF">2021-05-19T09:46:04Z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0x010100CF86457111CC4C41BB518AE6CCCDF7A4</vt:lpwstr>
  </property>
</Properties>
</file>