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cnam.sharepoint.com/sites/par_TeamAlex-Greencomputing/Documents partages/General/projet-smb215/algo-03/results/"/>
    </mc:Choice>
  </mc:AlternateContent>
  <xr:revisionPtr revIDLastSave="865" documentId="11_B13B838002F8E4AB59698AC2D960A0AB2FF8DF59" xr6:coauthVersionLast="46" xr6:coauthVersionMax="46" xr10:uidLastSave="{29457282-42FF-4834-9E4A-93774A75D34C}"/>
  <bookViews>
    <workbookView xWindow="555" yWindow="1290" windowWidth="18435" windowHeight="15195" activeTab="3" xr2:uid="{00000000-000D-0000-FFFF-FFFF00000000}"/>
  </bookViews>
  <sheets>
    <sheet name="INA260" sheetId="5" r:id="rId1"/>
    <sheet name="perf" sheetId="1" r:id="rId2"/>
    <sheet name="mem" sheetId="2" r:id="rId3"/>
    <sheet name="perf_moy" sheetId="3" r:id="rId4"/>
    <sheet name="mem_moy" sheetId="4" r:id="rId5"/>
  </sheets>
  <externalReferences>
    <externalReference r:id="rId6"/>
  </externalReferences>
  <definedNames>
    <definedName name="conso_c">'INA260'!$L$5</definedName>
    <definedName name="conso_c2">[1]INA260!$L$5</definedName>
    <definedName name="conso_java">'INA260'!$L$2</definedName>
    <definedName name="conso_java2">[1]INA260!$L$2</definedName>
    <definedName name="conso_js">'INA260'!$L$6</definedName>
    <definedName name="conso_js2">[1]INA260!$L$6</definedName>
    <definedName name="conso_php">'INA260'!$L$4</definedName>
    <definedName name="conso_php2">[1]INA260!$L$4</definedName>
    <definedName name="conso_py">'INA260'!$L$3</definedName>
    <definedName name="conso_py2">[1]INA260!$L$3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5" l="1"/>
  <c r="K2" i="5"/>
  <c r="K6" i="5"/>
  <c r="L6" i="5" s="1"/>
  <c r="D1" i="3"/>
  <c r="E1" i="3"/>
  <c r="F1" i="3"/>
  <c r="G1" i="3"/>
  <c r="H1" i="3"/>
  <c r="I1" i="3"/>
  <c r="J1" i="3"/>
  <c r="K1" i="3"/>
  <c r="L1" i="3"/>
  <c r="M1" i="3"/>
  <c r="N1" i="3"/>
  <c r="O1" i="3"/>
  <c r="P1" i="3"/>
  <c r="K5" i="5"/>
  <c r="L5" i="5" s="1"/>
  <c r="K4" i="5"/>
  <c r="L4" i="5" s="1"/>
  <c r="L3" i="5"/>
  <c r="L2" i="5"/>
  <c r="D1" i="4"/>
  <c r="E1" i="4"/>
  <c r="F1" i="4"/>
  <c r="C1" i="4"/>
  <c r="C1" i="3"/>
  <c r="K5" i="3"/>
  <c r="F6" i="4"/>
  <c r="P7" i="3"/>
  <c r="N5" i="3"/>
  <c r="P3" i="3"/>
  <c r="E9" i="4"/>
  <c r="C10" i="3"/>
  <c r="C3" i="3"/>
  <c r="E6" i="4"/>
  <c r="D3" i="3"/>
  <c r="L9" i="3"/>
  <c r="E3" i="3"/>
  <c r="G5" i="3"/>
  <c r="A5" i="4" a="1"/>
  <c r="E5" i="4"/>
  <c r="N4" i="3"/>
  <c r="F10" i="4"/>
  <c r="G6" i="3"/>
  <c r="I5" i="3"/>
  <c r="J5" i="3"/>
  <c r="J9" i="3"/>
  <c r="F9" i="3"/>
  <c r="F8" i="4"/>
  <c r="N9" i="3"/>
  <c r="J7" i="3"/>
  <c r="M3" i="3"/>
  <c r="F8" i="3"/>
  <c r="O4" i="3"/>
  <c r="C4" i="4"/>
  <c r="K4" i="3"/>
  <c r="P10" i="3"/>
  <c r="A10" i="4" a="1"/>
  <c r="E3" i="4"/>
  <c r="O3" i="3"/>
  <c r="G3" i="3"/>
  <c r="L8" i="3"/>
  <c r="E9" i="3"/>
  <c r="D7" i="3"/>
  <c r="B6" i="3" a="1"/>
  <c r="A7" i="3" a="1"/>
  <c r="D10" i="4"/>
  <c r="D4" i="4"/>
  <c r="J8" i="3"/>
  <c r="D9" i="4"/>
  <c r="P8" i="3"/>
  <c r="C10" i="4"/>
  <c r="G4" i="3"/>
  <c r="L10" i="3"/>
  <c r="A5" i="3" a="1"/>
  <c r="C5" i="3"/>
  <c r="O6" i="3"/>
  <c r="C7" i="4"/>
  <c r="C6" i="4"/>
  <c r="A4" i="4" a="1"/>
  <c r="I4" i="3"/>
  <c r="E8" i="3"/>
  <c r="D5" i="3"/>
  <c r="L7" i="3"/>
  <c r="M7" i="3"/>
  <c r="C7" i="3"/>
  <c r="F7" i="3"/>
  <c r="M4" i="3"/>
  <c r="P4" i="3"/>
  <c r="A9" i="3" a="1"/>
  <c r="A3" i="4" a="1"/>
  <c r="K9" i="3"/>
  <c r="B5" i="3" a="1"/>
  <c r="B4" i="3" a="1"/>
  <c r="H6" i="3"/>
  <c r="J3" i="3"/>
  <c r="J4" i="3"/>
  <c r="P5" i="3"/>
  <c r="H10" i="3"/>
  <c r="D9" i="3"/>
  <c r="D8" i="3"/>
  <c r="O8" i="3"/>
  <c r="D8" i="4"/>
  <c r="N10" i="3"/>
  <c r="A6" i="3" a="1"/>
  <c r="B7" i="3" a="1"/>
  <c r="C8" i="4"/>
  <c r="O7" i="3"/>
  <c r="A9" i="4" a="1"/>
  <c r="A6" i="4" a="1"/>
  <c r="E4" i="4"/>
  <c r="A8" i="4" a="1"/>
  <c r="I9" i="3"/>
  <c r="F4" i="4"/>
  <c r="A8" i="3" a="1"/>
  <c r="B8" i="3" a="1"/>
  <c r="D4" i="3"/>
  <c r="I3" i="3"/>
  <c r="H9" i="3"/>
  <c r="K6" i="3"/>
  <c r="B3" i="3" a="1"/>
  <c r="M8" i="3"/>
  <c r="G10" i="3"/>
  <c r="K8" i="3"/>
  <c r="A3" i="3" a="1"/>
  <c r="H7" i="3"/>
  <c r="A7" i="4" a="1"/>
  <c r="B9" i="4" a="1"/>
  <c r="B9" i="3" a="1"/>
  <c r="O5" i="3"/>
  <c r="F5" i="3"/>
  <c r="H3" i="3"/>
  <c r="F9" i="4"/>
  <c r="E10" i="4"/>
  <c r="K3" i="3"/>
  <c r="D6" i="4"/>
  <c r="N7" i="3"/>
  <c r="M9" i="3"/>
  <c r="G8" i="3"/>
  <c r="F10" i="3"/>
  <c r="I10" i="3"/>
  <c r="E7" i="3"/>
  <c r="L5" i="3"/>
  <c r="C3" i="4"/>
  <c r="F4" i="3"/>
  <c r="C9" i="4"/>
  <c r="J10" i="3"/>
  <c r="M5" i="3"/>
  <c r="L4" i="3"/>
  <c r="H4" i="3"/>
  <c r="I6" i="3"/>
  <c r="F3" i="3"/>
  <c r="P9" i="3"/>
  <c r="E4" i="3"/>
  <c r="I8" i="3"/>
  <c r="D7" i="4"/>
  <c r="O9" i="3"/>
  <c r="C5" i="4"/>
  <c r="D6" i="3"/>
  <c r="G9" i="3"/>
  <c r="B10" i="4" a="1"/>
  <c r="L6" i="3"/>
  <c r="H8" i="3"/>
  <c r="F5" i="4"/>
  <c r="B3" i="4" a="1"/>
  <c r="E7" i="4"/>
  <c r="C9" i="3"/>
  <c r="E5" i="3"/>
  <c r="E6" i="3"/>
  <c r="N3" i="3"/>
  <c r="D3" i="4"/>
  <c r="B7" i="4" a="1"/>
  <c r="B5" i="4" a="1"/>
  <c r="I7" i="3"/>
  <c r="M10" i="3"/>
  <c r="A4" i="3" a="1"/>
  <c r="D10" i="3"/>
  <c r="F6" i="3"/>
  <c r="E8" i="4"/>
  <c r="L3" i="3"/>
  <c r="O10" i="3"/>
  <c r="N6" i="3"/>
  <c r="D5" i="4"/>
  <c r="K10" i="3"/>
  <c r="G7" i="3"/>
  <c r="M6" i="3"/>
  <c r="B4" i="4" a="1"/>
  <c r="A10" i="3" a="1"/>
  <c r="H5" i="3"/>
  <c r="B8" i="4" a="1"/>
  <c r="B6" i="4" a="1"/>
  <c r="F7" i="4"/>
  <c r="N8" i="3"/>
  <c r="K7" i="3"/>
  <c r="C6" i="3"/>
  <c r="J6" i="3"/>
  <c r="P6" i="3"/>
  <c r="F3" i="4"/>
  <c r="E10" i="3"/>
  <c r="C8" i="3"/>
  <c r="B10" i="3" a="1"/>
  <c r="C4" i="3"/>
  <c r="S4" i="3" l="1"/>
  <c r="S8" i="3"/>
  <c r="S6" i="3"/>
  <c r="S9" i="3"/>
  <c r="S7" i="3"/>
  <c r="S5" i="3"/>
  <c r="S10" i="3"/>
  <c r="S3" i="3"/>
  <c r="J7" i="4"/>
  <c r="J4" i="4"/>
  <c r="J5" i="4"/>
  <c r="J8" i="4"/>
  <c r="J10" i="4"/>
  <c r="J6" i="4"/>
  <c r="J9" i="4"/>
  <c r="J3" i="4"/>
  <c r="F23" i="4"/>
  <c r="E23" i="4"/>
  <c r="D23" i="4"/>
  <c r="C23" i="4"/>
  <c r="F24" i="4"/>
  <c r="E24" i="4"/>
  <c r="D24" i="4"/>
  <c r="C24" i="4"/>
  <c r="B10" i="4"/>
  <c r="B24" i="4" s="1"/>
  <c r="A10" i="4"/>
  <c r="A24" i="4" s="1"/>
  <c r="B9" i="4"/>
  <c r="B23" i="4" s="1"/>
  <c r="A9" i="4"/>
  <c r="A23" i="4" s="1"/>
  <c r="T10" i="3"/>
  <c r="T9" i="3"/>
  <c r="T8" i="3"/>
  <c r="L24" i="3"/>
  <c r="D24" i="3"/>
  <c r="J23" i="3"/>
  <c r="O24" i="3"/>
  <c r="C24" i="3"/>
  <c r="E23" i="3"/>
  <c r="L23" i="3"/>
  <c r="H23" i="3"/>
  <c r="D23" i="3"/>
  <c r="P24" i="3"/>
  <c r="H24" i="3"/>
  <c r="N23" i="3"/>
  <c r="F23" i="3"/>
  <c r="K24" i="3"/>
  <c r="G24" i="3"/>
  <c r="M23" i="3"/>
  <c r="I23" i="3"/>
  <c r="N24" i="3"/>
  <c r="J24" i="3"/>
  <c r="F24" i="3"/>
  <c r="P23" i="3"/>
  <c r="M24" i="3"/>
  <c r="I24" i="3"/>
  <c r="E24" i="3"/>
  <c r="O23" i="3"/>
  <c r="K23" i="3"/>
  <c r="G23" i="3"/>
  <c r="C23" i="3"/>
  <c r="A10" i="3"/>
  <c r="A24" i="3" s="1"/>
  <c r="B9" i="3"/>
  <c r="B23" i="3" s="1"/>
  <c r="B10" i="3"/>
  <c r="B24" i="3" s="1"/>
  <c r="A9" i="3"/>
  <c r="A23" i="3" s="1"/>
  <c r="T7" i="3"/>
  <c r="T6" i="3"/>
  <c r="T5" i="3"/>
  <c r="E21" i="4"/>
  <c r="F19" i="4"/>
  <c r="E19" i="4"/>
  <c r="F17" i="4"/>
  <c r="F18" i="4"/>
  <c r="D17" i="4"/>
  <c r="E20" i="4"/>
  <c r="D18" i="4"/>
  <c r="D20" i="4"/>
  <c r="D21" i="4"/>
  <c r="F21" i="4"/>
  <c r="F20" i="4"/>
  <c r="E18" i="4"/>
  <c r="E17" i="4"/>
  <c r="D19" i="4"/>
  <c r="E22" i="4"/>
  <c r="D22" i="4"/>
  <c r="F22" i="4"/>
  <c r="C18" i="4"/>
  <c r="C21" i="4"/>
  <c r="C19" i="4"/>
  <c r="C20" i="4"/>
  <c r="C22" i="4"/>
  <c r="C17" i="4"/>
  <c r="B8" i="4"/>
  <c r="B22" i="4" s="1"/>
  <c r="A8" i="4"/>
  <c r="A22" i="4" s="1"/>
  <c r="T4" i="3"/>
  <c r="T18" i="3" s="1"/>
  <c r="I20" i="3"/>
  <c r="D17" i="3"/>
  <c r="J20" i="3"/>
  <c r="I18" i="3"/>
  <c r="E20" i="3"/>
  <c r="E18" i="3"/>
  <c r="O17" i="3"/>
  <c r="J21" i="3"/>
  <c r="D19" i="3"/>
  <c r="G20" i="3"/>
  <c r="E17" i="3"/>
  <c r="F18" i="3"/>
  <c r="N18" i="3"/>
  <c r="O19" i="3"/>
  <c r="O18" i="3"/>
  <c r="F21" i="3"/>
  <c r="E21" i="3"/>
  <c r="G21" i="3"/>
  <c r="M17" i="3"/>
  <c r="F20" i="3"/>
  <c r="H20" i="3"/>
  <c r="P18" i="3"/>
  <c r="E19" i="3"/>
  <c r="G17" i="3"/>
  <c r="K19" i="3"/>
  <c r="L18" i="3"/>
  <c r="G18" i="3"/>
  <c r="I19" i="3"/>
  <c r="K20" i="3"/>
  <c r="P20" i="3"/>
  <c r="D20" i="3"/>
  <c r="P19" i="3"/>
  <c r="J17" i="3"/>
  <c r="G19" i="3"/>
  <c r="F17" i="3"/>
  <c r="O21" i="3"/>
  <c r="K17" i="3"/>
  <c r="O20" i="3"/>
  <c r="D18" i="3"/>
  <c r="P21" i="3"/>
  <c r="L17" i="3"/>
  <c r="H17" i="3"/>
  <c r="N17" i="3"/>
  <c r="I21" i="3"/>
  <c r="M20" i="3"/>
  <c r="L19" i="3"/>
  <c r="H19" i="3"/>
  <c r="H21" i="3"/>
  <c r="D21" i="3"/>
  <c r="I17" i="3"/>
  <c r="L20" i="3"/>
  <c r="M19" i="3"/>
  <c r="L21" i="3"/>
  <c r="N20" i="3"/>
  <c r="K18" i="3"/>
  <c r="N21" i="3"/>
  <c r="J18" i="3"/>
  <c r="J19" i="3"/>
  <c r="N19" i="3"/>
  <c r="P17" i="3"/>
  <c r="M21" i="3"/>
  <c r="F19" i="3"/>
  <c r="H18" i="3"/>
  <c r="M18" i="3"/>
  <c r="K21" i="3"/>
  <c r="N22" i="3"/>
  <c r="L22" i="3"/>
  <c r="J22" i="3"/>
  <c r="F22" i="3"/>
  <c r="M22" i="3"/>
  <c r="I22" i="3"/>
  <c r="E22" i="3"/>
  <c r="P22" i="3"/>
  <c r="H22" i="3"/>
  <c r="D22" i="3"/>
  <c r="O22" i="3"/>
  <c r="K22" i="3"/>
  <c r="G22" i="3"/>
  <c r="C21" i="3"/>
  <c r="C18" i="3"/>
  <c r="C19" i="3"/>
  <c r="C20" i="3"/>
  <c r="C22" i="3"/>
  <c r="C17" i="3"/>
  <c r="B8" i="3"/>
  <c r="B22" i="3" s="1"/>
  <c r="A8" i="3"/>
  <c r="A22" i="3" s="1"/>
  <c r="A7" i="4"/>
  <c r="A21" i="4" s="1"/>
  <c r="A6" i="4"/>
  <c r="A20" i="4" s="1"/>
  <c r="A5" i="4"/>
  <c r="A19" i="4" s="1"/>
  <c r="A4" i="4"/>
  <c r="A18" i="4" s="1"/>
  <c r="B7" i="4"/>
  <c r="B21" i="4" s="1"/>
  <c r="B6" i="4"/>
  <c r="B20" i="4" s="1"/>
  <c r="B5" i="4"/>
  <c r="B19" i="4" s="1"/>
  <c r="B4" i="4"/>
  <c r="B18" i="4" s="1"/>
  <c r="B3" i="4"/>
  <c r="B17" i="4" s="1"/>
  <c r="A3" i="4"/>
  <c r="A17" i="4" s="1"/>
  <c r="B5" i="3"/>
  <c r="B19" i="3" s="1"/>
  <c r="B6" i="3"/>
  <c r="B20" i="3" s="1"/>
  <c r="B7" i="3"/>
  <c r="B21" i="3" s="1"/>
  <c r="B4" i="3"/>
  <c r="B18" i="3" s="1"/>
  <c r="B3" i="3"/>
  <c r="B17" i="3" s="1"/>
  <c r="A6" i="3"/>
  <c r="A20" i="3" s="1"/>
  <c r="A4" i="3"/>
  <c r="A18" i="3" s="1"/>
  <c r="A7" i="3"/>
  <c r="A21" i="3" s="1"/>
  <c r="A5" i="3"/>
  <c r="A19" i="3" s="1"/>
  <c r="A3" i="3"/>
  <c r="A17" i="3" s="1"/>
  <c r="T3" i="3"/>
  <c r="T23" i="3" l="1"/>
  <c r="T24" i="3"/>
  <c r="T20" i="3"/>
  <c r="T21" i="3"/>
  <c r="T17" i="3"/>
  <c r="T22" i="3"/>
  <c r="T1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<sst xmlns="http://schemas.openxmlformats.org/spreadsheetml/2006/main" count="588" uniqueCount="66">
  <si>
    <t>lang</t>
  </si>
  <si>
    <t>filename</t>
  </si>
  <si>
    <t>i</t>
  </si>
  <si>
    <t>task_clock_1</t>
  </si>
  <si>
    <t>task_clock_2</t>
  </si>
  <si>
    <t>context_switches_1</t>
  </si>
  <si>
    <t>context_switches_2</t>
  </si>
  <si>
    <t>cpu_migrations_1</t>
  </si>
  <si>
    <t>cpu_migrations_2</t>
  </si>
  <si>
    <t>page_faults_1</t>
  </si>
  <si>
    <t>page_faults_2</t>
  </si>
  <si>
    <t>cycles_1</t>
  </si>
  <si>
    <t>cycles_2</t>
  </si>
  <si>
    <t>instructions_1</t>
  </si>
  <si>
    <t>instructions_2</t>
  </si>
  <si>
    <t>branches_1</t>
  </si>
  <si>
    <t>branches_2</t>
  </si>
  <si>
    <t>branch_misses_1</t>
  </si>
  <si>
    <t>branch_misses_2</t>
  </si>
  <si>
    <t>L1_dcache_loads_1</t>
  </si>
  <si>
    <t>L1_dcache_loads_2</t>
  </si>
  <si>
    <t>L1_dcache_load_misses_1</t>
  </si>
  <si>
    <t>L1_dcache_load_misses_2</t>
  </si>
  <si>
    <t>LLC_loads_1</t>
  </si>
  <si>
    <t>LLC_loads_2</t>
  </si>
  <si>
    <t>LLC_load_misses_1</t>
  </si>
  <si>
    <t>LLC_load_misses_2</t>
  </si>
  <si>
    <t>time</t>
  </si>
  <si>
    <t>class</t>
  </si>
  <si>
    <t>ArtOptimal</t>
  </si>
  <si>
    <t>py</t>
  </si>
  <si>
    <t>php</t>
  </si>
  <si>
    <t>art-optimal</t>
  </si>
  <si>
    <t>o</t>
  </si>
  <si>
    <t>js</t>
  </si>
  <si>
    <t>user_time</t>
  </si>
  <si>
    <t>system_time</t>
  </si>
  <si>
    <t>cpu</t>
  </si>
  <si>
    <t>clock_time</t>
  </si>
  <si>
    <t>size_1</t>
  </si>
  <si>
    <t>size_2</t>
  </si>
  <si>
    <t>size_3</t>
  </si>
  <si>
    <t>size_4</t>
  </si>
  <si>
    <t>max_set_size</t>
  </si>
  <si>
    <t>avg_set_size</t>
  </si>
  <si>
    <t>major_page_faults</t>
  </si>
  <si>
    <t>minor_page_faults</t>
  </si>
  <si>
    <t>swaps</t>
  </si>
  <si>
    <t>fs_inputs</t>
  </si>
  <si>
    <t>fs_outputs</t>
  </si>
  <si>
    <t>socket_sent</t>
  </si>
  <si>
    <t>socket_received</t>
  </si>
  <si>
    <t>signals</t>
  </si>
  <si>
    <t>page_size</t>
  </si>
  <si>
    <t>exit_status</t>
  </si>
  <si>
    <t>C</t>
  </si>
  <si>
    <t>Java</t>
  </si>
  <si>
    <t>Python</t>
  </si>
  <si>
    <t>Javascript</t>
  </si>
  <si>
    <t>PHP</t>
  </si>
  <si>
    <t>current</t>
  </si>
  <si>
    <t>conso</t>
  </si>
  <si>
    <t>IDLE</t>
  </si>
  <si>
    <t>art-optimal-origin</t>
  </si>
  <si>
    <t>art-optimal-linkedlist</t>
  </si>
  <si>
    <t>art-optimal-optim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</si>
</sst>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47" fontId="0" fillId="0" borderId="0" xfId="0" applyNumberFormat="1"/>
    <xf numFmtId="2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" fontId="0" fillId="0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66E9C"/>
      <color rgb="FF8892BF"/>
      <color rgb="FFF5DE19"/>
      <color rgb="FFE66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lexandre.tortevois\LECNAM\par_Team%20Alex%20-%20Green%20computing%20-%20General\projet-smb215\algo-02\results\results-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A260"/>
      <sheetName val="perf"/>
      <sheetName val="mem"/>
      <sheetName val="perf_moy"/>
      <sheetName val="mem_moy"/>
      <sheetName val="results"/>
      <sheetName val="results (2)"/>
    </sheetNames>
    <sheetDataSet>
      <sheetData sheetId="0">
        <row r="2">
          <cell r="L2">
            <v>0.19608791064671438</v>
          </cell>
        </row>
        <row r="3">
          <cell r="L3">
            <v>0.17137512371945363</v>
          </cell>
        </row>
        <row r="4">
          <cell r="L4">
            <v>0.17171944373134096</v>
          </cell>
        </row>
        <row r="5">
          <cell r="L5">
            <v>0.1716520894599185</v>
          </cell>
        </row>
        <row r="6">
          <cell r="L6">
            <v>0.1915780776515148</v>
          </cell>
        </row>
      </sheetData>
      <sheetData sheetId="1"/>
      <sheetData sheetId="2"/>
      <sheetData sheetId="3"/>
      <sheetData sheetId="4"/>
      <sheetData sheetId="5"/>
      <sheetData sheetId="6">
        <row r="2">
          <cell r="B2" t="str">
            <v>conso_1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64A65-7BD5-44A0-800A-BDBD9974B599}">
  <dimension ref="A1:L161"/>
  <sheetViews>
    <sheetView workbookViewId="0">
      <selection activeCell="K7" sqref="K7"/>
    </sheetView>
  </sheetViews>
  <sheetFormatPr baseColWidth="10" defaultRowHeight="15" x14ac:dyDescent="0.25"/>
  <cols>
    <col min="6" max="6" width="11.42578125" style="5"/>
    <col min="7" max="9" width="12.5703125" bestFit="1" customWidth="1"/>
    <col min="11" max="11" width="12.5703125" bestFit="1" customWidth="1"/>
  </cols>
  <sheetData>
    <row r="1" spans="1:12" x14ac:dyDescent="0.25">
      <c r="A1" s="1" t="s">
        <v>0</v>
      </c>
      <c r="B1" s="1" t="s">
        <v>27</v>
      </c>
      <c r="C1" s="1" t="s">
        <v>60</v>
      </c>
      <c r="J1" s="5" t="s">
        <v>62</v>
      </c>
      <c r="K1">
        <v>0.36708770396270601</v>
      </c>
    </row>
    <row r="2" spans="1:12" x14ac:dyDescent="0.25">
      <c r="A2" t="s">
        <v>55</v>
      </c>
      <c r="B2">
        <v>45300</v>
      </c>
      <c r="C2">
        <v>0.37567063053097499</v>
      </c>
      <c r="H2" s="4"/>
      <c r="I2" s="4"/>
      <c r="J2" s="5" t="s">
        <v>56</v>
      </c>
      <c r="K2" s="4">
        <f>AVERAGE(C42:C61)</f>
        <v>0.56700891167870615</v>
      </c>
      <c r="L2" s="4">
        <f>K2-K$1</f>
        <v>0.19992120771600014</v>
      </c>
    </row>
    <row r="3" spans="1:12" x14ac:dyDescent="0.25">
      <c r="A3" t="s">
        <v>55</v>
      </c>
      <c r="B3">
        <v>46308</v>
      </c>
      <c r="C3">
        <v>0.53832446808510603</v>
      </c>
      <c r="G3" s="4"/>
      <c r="H3" s="4"/>
      <c r="I3" s="4"/>
      <c r="J3" s="5" t="s">
        <v>57</v>
      </c>
      <c r="K3" s="4">
        <f>AVERAGE(C102:C161)</f>
        <v>0.53718913034216953</v>
      </c>
      <c r="L3" s="4">
        <f t="shared" ref="L3:L6" si="0">K3-K$1</f>
        <v>0.17010142637946352</v>
      </c>
    </row>
    <row r="4" spans="1:12" x14ac:dyDescent="0.25">
      <c r="A4" t="s">
        <v>55</v>
      </c>
      <c r="B4">
        <v>45300</v>
      </c>
      <c r="C4">
        <v>0.53804347826086896</v>
      </c>
      <c r="H4" s="4"/>
      <c r="I4" s="4"/>
      <c r="J4" s="5" t="s">
        <v>59</v>
      </c>
      <c r="K4" s="4">
        <f>AVERAGE(C82:C101)</f>
        <v>0.5396402176075894</v>
      </c>
      <c r="L4" s="4">
        <f t="shared" si="0"/>
        <v>0.17255251364488339</v>
      </c>
    </row>
    <row r="5" spans="1:12" x14ac:dyDescent="0.25">
      <c r="A5" t="s">
        <v>55</v>
      </c>
      <c r="B5">
        <v>45302</v>
      </c>
      <c r="C5">
        <v>0.54279891304347805</v>
      </c>
      <c r="G5" s="4"/>
      <c r="H5" s="4"/>
      <c r="I5" s="4"/>
      <c r="J5" s="5" t="s">
        <v>55</v>
      </c>
      <c r="K5" s="4">
        <f>AVERAGE(C2:C41)</f>
        <v>0.53785715048330462</v>
      </c>
      <c r="L5" s="4">
        <f t="shared" si="0"/>
        <v>0.17076944652059861</v>
      </c>
    </row>
    <row r="6" spans="1:12" x14ac:dyDescent="0.25">
      <c r="A6" t="s">
        <v>55</v>
      </c>
      <c r="B6">
        <v>45302</v>
      </c>
      <c r="C6">
        <v>0.53929347826086904</v>
      </c>
      <c r="H6" s="4"/>
      <c r="I6" s="4"/>
      <c r="J6" s="5" t="s">
        <v>58</v>
      </c>
      <c r="K6" s="4">
        <f>AVERAGE(C62:C81)</f>
        <v>0.55138358879492544</v>
      </c>
      <c r="L6" s="4">
        <f t="shared" si="0"/>
        <v>0.18429588483221943</v>
      </c>
    </row>
    <row r="7" spans="1:12" x14ac:dyDescent="0.25">
      <c r="A7" t="s">
        <v>55</v>
      </c>
      <c r="B7">
        <v>46308</v>
      </c>
      <c r="C7">
        <v>0.53896276595744597</v>
      </c>
    </row>
    <row r="8" spans="1:12" x14ac:dyDescent="0.25">
      <c r="A8" t="s">
        <v>55</v>
      </c>
      <c r="B8">
        <v>45301</v>
      </c>
      <c r="C8">
        <v>0.53869565217391202</v>
      </c>
    </row>
    <row r="9" spans="1:12" x14ac:dyDescent="0.25">
      <c r="A9" t="s">
        <v>55</v>
      </c>
      <c r="B9">
        <v>45303</v>
      </c>
      <c r="C9">
        <v>0.53975543478260801</v>
      </c>
    </row>
    <row r="10" spans="1:12" x14ac:dyDescent="0.25">
      <c r="A10" t="s">
        <v>55</v>
      </c>
      <c r="B10">
        <v>45300</v>
      </c>
      <c r="C10">
        <v>0.54008152173913004</v>
      </c>
    </row>
    <row r="11" spans="1:12" x14ac:dyDescent="0.25">
      <c r="A11" t="s">
        <v>55</v>
      </c>
      <c r="B11">
        <v>46308</v>
      </c>
      <c r="C11">
        <v>0.54249999999999998</v>
      </c>
    </row>
    <row r="12" spans="1:12" x14ac:dyDescent="0.25">
      <c r="A12" t="s">
        <v>55</v>
      </c>
      <c r="B12">
        <v>45299</v>
      </c>
      <c r="C12">
        <v>0.54312499999999997</v>
      </c>
    </row>
    <row r="13" spans="1:12" x14ac:dyDescent="0.25">
      <c r="A13" t="s">
        <v>55</v>
      </c>
      <c r="B13">
        <v>45299</v>
      </c>
      <c r="C13">
        <v>0.54054347826086901</v>
      </c>
    </row>
    <row r="14" spans="1:12" x14ac:dyDescent="0.25">
      <c r="A14" t="s">
        <v>55</v>
      </c>
      <c r="B14">
        <v>45299</v>
      </c>
      <c r="C14">
        <v>0.54149456521739103</v>
      </c>
    </row>
    <row r="15" spans="1:12" x14ac:dyDescent="0.25">
      <c r="A15" t="s">
        <v>55</v>
      </c>
      <c r="B15">
        <v>45296</v>
      </c>
      <c r="C15">
        <v>0.54233695652173897</v>
      </c>
    </row>
    <row r="16" spans="1:12" x14ac:dyDescent="0.25">
      <c r="A16" t="s">
        <v>55</v>
      </c>
      <c r="B16">
        <v>45297</v>
      </c>
      <c r="C16">
        <v>0.53975543478260801</v>
      </c>
    </row>
    <row r="17" spans="1:3" x14ac:dyDescent="0.25">
      <c r="A17" t="s">
        <v>55</v>
      </c>
      <c r="B17">
        <v>46302</v>
      </c>
      <c r="C17">
        <v>0.54226063829787197</v>
      </c>
    </row>
    <row r="18" spans="1:3" x14ac:dyDescent="0.25">
      <c r="A18" t="s">
        <v>55</v>
      </c>
      <c r="B18">
        <v>45296</v>
      </c>
      <c r="C18">
        <v>0.54271739130434704</v>
      </c>
    </row>
    <row r="19" spans="1:3" x14ac:dyDescent="0.25">
      <c r="A19" t="s">
        <v>55</v>
      </c>
      <c r="B19">
        <v>45296</v>
      </c>
      <c r="C19">
        <v>0.54125000000000001</v>
      </c>
    </row>
    <row r="20" spans="1:3" x14ac:dyDescent="0.25">
      <c r="A20" t="s">
        <v>55</v>
      </c>
      <c r="B20">
        <v>45298</v>
      </c>
      <c r="C20">
        <v>0.543451086956521</v>
      </c>
    </row>
    <row r="21" spans="1:3" x14ac:dyDescent="0.25">
      <c r="A21" t="s">
        <v>55</v>
      </c>
      <c r="B21">
        <v>46301</v>
      </c>
      <c r="C21">
        <v>0.54252659574467998</v>
      </c>
    </row>
    <row r="22" spans="1:3" x14ac:dyDescent="0.25">
      <c r="A22" t="s">
        <v>55</v>
      </c>
      <c r="B22">
        <v>15099</v>
      </c>
      <c r="C22">
        <v>0.54437499999999905</v>
      </c>
    </row>
    <row r="23" spans="1:3" x14ac:dyDescent="0.25">
      <c r="A23" t="s">
        <v>55</v>
      </c>
      <c r="B23">
        <v>16105</v>
      </c>
      <c r="C23">
        <v>0.54345588235294096</v>
      </c>
    </row>
    <row r="24" spans="1:3" x14ac:dyDescent="0.25">
      <c r="A24" t="s">
        <v>55</v>
      </c>
      <c r="B24">
        <v>15097</v>
      </c>
      <c r="C24">
        <v>0.54031249999999997</v>
      </c>
    </row>
    <row r="25" spans="1:3" x14ac:dyDescent="0.25">
      <c r="A25" t="s">
        <v>55</v>
      </c>
      <c r="B25">
        <v>16104</v>
      </c>
      <c r="C25">
        <v>0.53955882352941098</v>
      </c>
    </row>
    <row r="26" spans="1:3" x14ac:dyDescent="0.25">
      <c r="A26" t="s">
        <v>55</v>
      </c>
      <c r="B26">
        <v>16107</v>
      </c>
      <c r="C26">
        <v>0.54213235294117601</v>
      </c>
    </row>
    <row r="27" spans="1:3" x14ac:dyDescent="0.25">
      <c r="A27" t="s">
        <v>55</v>
      </c>
      <c r="B27">
        <v>15100</v>
      </c>
      <c r="C27">
        <v>0.54445312499999998</v>
      </c>
    </row>
    <row r="28" spans="1:3" x14ac:dyDescent="0.25">
      <c r="A28" t="s">
        <v>55</v>
      </c>
      <c r="B28">
        <v>16106</v>
      </c>
      <c r="C28">
        <v>0.54573529411764699</v>
      </c>
    </row>
    <row r="29" spans="1:3" x14ac:dyDescent="0.25">
      <c r="A29" t="s">
        <v>55</v>
      </c>
      <c r="B29">
        <v>15100</v>
      </c>
      <c r="C29">
        <v>0.54625000000000001</v>
      </c>
    </row>
    <row r="30" spans="1:3" x14ac:dyDescent="0.25">
      <c r="A30" t="s">
        <v>55</v>
      </c>
      <c r="B30">
        <v>16105</v>
      </c>
      <c r="C30">
        <v>0.53889705882352901</v>
      </c>
    </row>
    <row r="31" spans="1:3" x14ac:dyDescent="0.25">
      <c r="A31" t="s">
        <v>55</v>
      </c>
      <c r="B31">
        <v>16105</v>
      </c>
      <c r="C31">
        <v>0.54544117647058799</v>
      </c>
    </row>
    <row r="32" spans="1:3" x14ac:dyDescent="0.25">
      <c r="A32" t="s">
        <v>55</v>
      </c>
      <c r="B32">
        <v>15099</v>
      </c>
      <c r="C32">
        <v>0.54265624999999995</v>
      </c>
    </row>
    <row r="33" spans="1:3" x14ac:dyDescent="0.25">
      <c r="A33" t="s">
        <v>55</v>
      </c>
      <c r="B33">
        <v>16105</v>
      </c>
      <c r="C33">
        <v>0.54330882352941101</v>
      </c>
    </row>
    <row r="34" spans="1:3" x14ac:dyDescent="0.25">
      <c r="A34" t="s">
        <v>55</v>
      </c>
      <c r="B34">
        <v>15099</v>
      </c>
      <c r="C34">
        <v>0.54265624999999995</v>
      </c>
    </row>
    <row r="35" spans="1:3" x14ac:dyDescent="0.25">
      <c r="A35" t="s">
        <v>55</v>
      </c>
      <c r="B35">
        <v>16105</v>
      </c>
      <c r="C35">
        <v>0.54330882352941101</v>
      </c>
    </row>
    <row r="36" spans="1:3" x14ac:dyDescent="0.25">
      <c r="A36" t="s">
        <v>55</v>
      </c>
      <c r="B36">
        <v>15098</v>
      </c>
      <c r="C36">
        <v>0.54515625000000001</v>
      </c>
    </row>
    <row r="37" spans="1:3" x14ac:dyDescent="0.25">
      <c r="A37" t="s">
        <v>55</v>
      </c>
      <c r="B37">
        <v>16105</v>
      </c>
      <c r="C37">
        <v>0.54455882352941098</v>
      </c>
    </row>
    <row r="38" spans="1:3" x14ac:dyDescent="0.25">
      <c r="A38" t="s">
        <v>55</v>
      </c>
      <c r="B38">
        <v>15099</v>
      </c>
      <c r="C38">
        <v>0.54398437499999996</v>
      </c>
    </row>
    <row r="39" spans="1:3" x14ac:dyDescent="0.25">
      <c r="A39" t="s">
        <v>55</v>
      </c>
      <c r="B39">
        <v>16107</v>
      </c>
      <c r="C39">
        <v>0.54654411764705801</v>
      </c>
    </row>
    <row r="40" spans="1:3" x14ac:dyDescent="0.25">
      <c r="A40" t="s">
        <v>55</v>
      </c>
      <c r="B40">
        <v>15100</v>
      </c>
      <c r="C40">
        <v>0.54203124999999996</v>
      </c>
    </row>
    <row r="41" spans="1:3" x14ac:dyDescent="0.25">
      <c r="A41" t="s">
        <v>55</v>
      </c>
      <c r="B41">
        <v>16108</v>
      </c>
      <c r="C41">
        <v>0.53588235294117603</v>
      </c>
    </row>
    <row r="42" spans="1:3" x14ac:dyDescent="0.25">
      <c r="A42" t="s">
        <v>56</v>
      </c>
      <c r="B42">
        <v>17114</v>
      </c>
      <c r="C42">
        <v>0.56805555555555498</v>
      </c>
    </row>
    <row r="43" spans="1:3" x14ac:dyDescent="0.25">
      <c r="A43" t="s">
        <v>56</v>
      </c>
      <c r="B43">
        <v>17114</v>
      </c>
      <c r="C43">
        <v>0.56798611111111097</v>
      </c>
    </row>
    <row r="44" spans="1:3" x14ac:dyDescent="0.25">
      <c r="A44" t="s">
        <v>56</v>
      </c>
      <c r="B44">
        <v>17114</v>
      </c>
      <c r="C44">
        <v>0.56541666666666601</v>
      </c>
    </row>
    <row r="45" spans="1:3" x14ac:dyDescent="0.25">
      <c r="A45" t="s">
        <v>56</v>
      </c>
      <c r="B45">
        <v>18121</v>
      </c>
      <c r="C45">
        <v>0.57125000000000004</v>
      </c>
    </row>
    <row r="46" spans="1:3" x14ac:dyDescent="0.25">
      <c r="A46" t="s">
        <v>56</v>
      </c>
      <c r="B46">
        <v>17115</v>
      </c>
      <c r="C46">
        <v>0.56243055555555499</v>
      </c>
    </row>
    <row r="47" spans="1:3" x14ac:dyDescent="0.25">
      <c r="A47" t="s">
        <v>56</v>
      </c>
      <c r="B47">
        <v>18120</v>
      </c>
      <c r="C47">
        <v>0.557697368421052</v>
      </c>
    </row>
    <row r="48" spans="1:3" x14ac:dyDescent="0.25">
      <c r="A48" t="s">
        <v>56</v>
      </c>
      <c r="B48">
        <v>17117</v>
      </c>
      <c r="C48">
        <v>0.57020833333333298</v>
      </c>
    </row>
    <row r="49" spans="1:3" x14ac:dyDescent="0.25">
      <c r="A49" t="s">
        <v>56</v>
      </c>
      <c r="B49">
        <v>17114</v>
      </c>
      <c r="C49">
        <v>0.56937499999999996</v>
      </c>
    </row>
    <row r="50" spans="1:3" x14ac:dyDescent="0.25">
      <c r="A50" t="s">
        <v>56</v>
      </c>
      <c r="B50">
        <v>18120</v>
      </c>
      <c r="C50">
        <v>0.56453947368420998</v>
      </c>
    </row>
    <row r="51" spans="1:3" x14ac:dyDescent="0.25">
      <c r="A51" t="s">
        <v>56</v>
      </c>
      <c r="B51">
        <v>17114</v>
      </c>
      <c r="C51">
        <v>0.56576388888888796</v>
      </c>
    </row>
    <row r="52" spans="1:3" x14ac:dyDescent="0.25">
      <c r="A52" t="s">
        <v>56</v>
      </c>
      <c r="B52">
        <v>17114</v>
      </c>
      <c r="C52">
        <v>0.56548611111111102</v>
      </c>
    </row>
    <row r="53" spans="1:3" x14ac:dyDescent="0.25">
      <c r="A53" t="s">
        <v>56</v>
      </c>
      <c r="B53">
        <v>18121</v>
      </c>
      <c r="C53">
        <v>0.562302631578947</v>
      </c>
    </row>
    <row r="54" spans="1:3" x14ac:dyDescent="0.25">
      <c r="A54" t="s">
        <v>56</v>
      </c>
      <c r="B54">
        <v>17114</v>
      </c>
      <c r="C54">
        <v>0.566736111111111</v>
      </c>
    </row>
    <row r="55" spans="1:3" x14ac:dyDescent="0.25">
      <c r="A55" t="s">
        <v>56</v>
      </c>
      <c r="B55">
        <v>16108</v>
      </c>
      <c r="C55">
        <v>0.56235294117646994</v>
      </c>
    </row>
    <row r="56" spans="1:3" x14ac:dyDescent="0.25">
      <c r="A56" t="s">
        <v>56</v>
      </c>
      <c r="B56">
        <v>17116</v>
      </c>
      <c r="C56">
        <v>0.56611111111111101</v>
      </c>
    </row>
    <row r="57" spans="1:3" x14ac:dyDescent="0.25">
      <c r="A57" t="s">
        <v>56</v>
      </c>
      <c r="B57">
        <v>17113</v>
      </c>
      <c r="C57">
        <v>0.57263888888888803</v>
      </c>
    </row>
    <row r="58" spans="1:3" x14ac:dyDescent="0.25">
      <c r="A58" t="s">
        <v>56</v>
      </c>
      <c r="B58">
        <v>17114</v>
      </c>
      <c r="C58">
        <v>0.56729166666666597</v>
      </c>
    </row>
    <row r="59" spans="1:3" x14ac:dyDescent="0.25">
      <c r="A59" t="s">
        <v>56</v>
      </c>
      <c r="B59">
        <v>17114</v>
      </c>
      <c r="C59">
        <v>0.57208333333333306</v>
      </c>
    </row>
    <row r="60" spans="1:3" x14ac:dyDescent="0.25">
      <c r="A60" t="s">
        <v>56</v>
      </c>
      <c r="B60">
        <v>18121</v>
      </c>
      <c r="C60">
        <v>0.57460526315789395</v>
      </c>
    </row>
    <row r="61" spans="1:3" x14ac:dyDescent="0.25">
      <c r="A61" t="s">
        <v>56</v>
      </c>
      <c r="B61">
        <v>17114</v>
      </c>
      <c r="C61">
        <v>0.56784722222222195</v>
      </c>
    </row>
    <row r="62" spans="1:3" x14ac:dyDescent="0.25">
      <c r="A62" t="s">
        <v>58</v>
      </c>
      <c r="B62">
        <v>43290</v>
      </c>
      <c r="C62">
        <v>0.55048295454545404</v>
      </c>
    </row>
    <row r="63" spans="1:3" x14ac:dyDescent="0.25">
      <c r="A63" t="s">
        <v>58</v>
      </c>
      <c r="B63">
        <v>43288</v>
      </c>
      <c r="C63">
        <v>0.54951704545454505</v>
      </c>
    </row>
    <row r="64" spans="1:3" x14ac:dyDescent="0.25">
      <c r="A64" t="s">
        <v>58</v>
      </c>
      <c r="B64">
        <v>42281</v>
      </c>
      <c r="C64">
        <v>0.553226744186046</v>
      </c>
    </row>
    <row r="65" spans="1:3" x14ac:dyDescent="0.25">
      <c r="A65" t="s">
        <v>58</v>
      </c>
      <c r="B65">
        <v>43289</v>
      </c>
      <c r="C65">
        <v>0.55139204545454501</v>
      </c>
    </row>
    <row r="66" spans="1:3" x14ac:dyDescent="0.25">
      <c r="A66" t="s">
        <v>58</v>
      </c>
      <c r="B66">
        <v>43289</v>
      </c>
      <c r="C66">
        <v>0.55144886363636303</v>
      </c>
    </row>
    <row r="67" spans="1:3" x14ac:dyDescent="0.25">
      <c r="A67" t="s">
        <v>58</v>
      </c>
      <c r="B67">
        <v>43287</v>
      </c>
      <c r="C67">
        <v>0.55073863636363596</v>
      </c>
    </row>
    <row r="68" spans="1:3" x14ac:dyDescent="0.25">
      <c r="A68" t="s">
        <v>58</v>
      </c>
      <c r="B68">
        <v>43287</v>
      </c>
      <c r="C68">
        <v>0.55125000000000002</v>
      </c>
    </row>
    <row r="69" spans="1:3" x14ac:dyDescent="0.25">
      <c r="A69" t="s">
        <v>58</v>
      </c>
      <c r="B69">
        <v>43290</v>
      </c>
      <c r="C69">
        <v>0.55161931818181797</v>
      </c>
    </row>
    <row r="70" spans="1:3" x14ac:dyDescent="0.25">
      <c r="A70" t="s">
        <v>58</v>
      </c>
      <c r="B70">
        <v>43289</v>
      </c>
      <c r="C70">
        <v>0.55136363636363594</v>
      </c>
    </row>
    <row r="71" spans="1:3" x14ac:dyDescent="0.25">
      <c r="A71" t="s">
        <v>58</v>
      </c>
      <c r="B71">
        <v>43287</v>
      </c>
      <c r="C71">
        <v>0.55122159090909095</v>
      </c>
    </row>
    <row r="72" spans="1:3" x14ac:dyDescent="0.25">
      <c r="A72" t="s">
        <v>58</v>
      </c>
      <c r="B72">
        <v>42281</v>
      </c>
      <c r="C72">
        <v>0.55154069767441805</v>
      </c>
    </row>
    <row r="73" spans="1:3" x14ac:dyDescent="0.25">
      <c r="A73" t="s">
        <v>58</v>
      </c>
      <c r="B73">
        <v>43286</v>
      </c>
      <c r="C73">
        <v>0.550369318181818</v>
      </c>
    </row>
    <row r="74" spans="1:3" x14ac:dyDescent="0.25">
      <c r="A74" t="s">
        <v>58</v>
      </c>
      <c r="B74">
        <v>43289</v>
      </c>
      <c r="C74">
        <v>0.55170454545454495</v>
      </c>
    </row>
    <row r="75" spans="1:3" x14ac:dyDescent="0.25">
      <c r="A75" t="s">
        <v>58</v>
      </c>
      <c r="B75">
        <v>42279</v>
      </c>
      <c r="C75">
        <v>0.55098837209302298</v>
      </c>
    </row>
    <row r="76" spans="1:3" x14ac:dyDescent="0.25">
      <c r="A76" t="s">
        <v>58</v>
      </c>
      <c r="B76">
        <v>43286</v>
      </c>
      <c r="C76">
        <v>0.55159090909090902</v>
      </c>
    </row>
    <row r="77" spans="1:3" x14ac:dyDescent="0.25">
      <c r="A77" t="s">
        <v>58</v>
      </c>
      <c r="B77">
        <v>42280</v>
      </c>
      <c r="C77">
        <v>0.55188953488371995</v>
      </c>
    </row>
    <row r="78" spans="1:3" x14ac:dyDescent="0.25">
      <c r="A78" t="s">
        <v>58</v>
      </c>
      <c r="B78">
        <v>43286</v>
      </c>
      <c r="C78">
        <v>0.55184659090909005</v>
      </c>
    </row>
    <row r="79" spans="1:3" x14ac:dyDescent="0.25">
      <c r="A79" t="s">
        <v>58</v>
      </c>
      <c r="B79">
        <v>42279</v>
      </c>
      <c r="C79">
        <v>0.55159883720930203</v>
      </c>
    </row>
    <row r="80" spans="1:3" x14ac:dyDescent="0.25">
      <c r="A80" t="s">
        <v>58</v>
      </c>
      <c r="B80">
        <v>43289</v>
      </c>
      <c r="C80">
        <v>0.55181818181818099</v>
      </c>
    </row>
    <row r="81" spans="1:3" x14ac:dyDescent="0.25">
      <c r="A81" t="s">
        <v>58</v>
      </c>
      <c r="B81">
        <v>42281</v>
      </c>
      <c r="C81">
        <v>0.55206395348837201</v>
      </c>
    </row>
    <row r="82" spans="1:3" x14ac:dyDescent="0.25">
      <c r="A82" t="s">
        <v>59</v>
      </c>
      <c r="B82">
        <v>282881</v>
      </c>
      <c r="C82">
        <v>0.54023492907801296</v>
      </c>
    </row>
    <row r="83" spans="1:3" x14ac:dyDescent="0.25">
      <c r="A83" t="s">
        <v>59</v>
      </c>
      <c r="B83">
        <v>282882</v>
      </c>
      <c r="C83">
        <v>0.54037677304964404</v>
      </c>
    </row>
    <row r="84" spans="1:3" x14ac:dyDescent="0.25">
      <c r="A84" t="s">
        <v>59</v>
      </c>
      <c r="B84">
        <v>281871</v>
      </c>
      <c r="C84">
        <v>0.54011120996441198</v>
      </c>
    </row>
    <row r="85" spans="1:3" x14ac:dyDescent="0.25">
      <c r="A85" t="s">
        <v>59</v>
      </c>
      <c r="B85">
        <v>282876</v>
      </c>
      <c r="C85">
        <v>0.53996453900709096</v>
      </c>
    </row>
    <row r="86" spans="1:3" x14ac:dyDescent="0.25">
      <c r="A86" t="s">
        <v>59</v>
      </c>
      <c r="B86">
        <v>281874</v>
      </c>
      <c r="C86">
        <v>0.54076512455515902</v>
      </c>
    </row>
    <row r="87" spans="1:3" x14ac:dyDescent="0.25">
      <c r="A87" t="s">
        <v>59</v>
      </c>
      <c r="B87">
        <v>282888</v>
      </c>
      <c r="C87">
        <v>0.53969858156028205</v>
      </c>
    </row>
    <row r="88" spans="1:3" x14ac:dyDescent="0.25">
      <c r="A88" t="s">
        <v>59</v>
      </c>
      <c r="B88">
        <v>282884</v>
      </c>
      <c r="C88">
        <v>0.54005319148936004</v>
      </c>
    </row>
    <row r="89" spans="1:3" x14ac:dyDescent="0.25">
      <c r="A89" t="s">
        <v>59</v>
      </c>
      <c r="B89">
        <v>282882</v>
      </c>
      <c r="C89">
        <v>0.53966755319148796</v>
      </c>
    </row>
    <row r="90" spans="1:3" x14ac:dyDescent="0.25">
      <c r="A90" t="s">
        <v>59</v>
      </c>
      <c r="B90">
        <v>281869</v>
      </c>
      <c r="C90">
        <v>0.53996441281138696</v>
      </c>
    </row>
    <row r="91" spans="1:3" x14ac:dyDescent="0.25">
      <c r="A91" t="s">
        <v>59</v>
      </c>
      <c r="B91">
        <v>282883</v>
      </c>
      <c r="C91">
        <v>0.539468085106382</v>
      </c>
    </row>
    <row r="92" spans="1:3" x14ac:dyDescent="0.25">
      <c r="A92" t="s">
        <v>59</v>
      </c>
      <c r="B92">
        <v>281873</v>
      </c>
      <c r="C92">
        <v>0.53919928825622598</v>
      </c>
    </row>
    <row r="93" spans="1:3" x14ac:dyDescent="0.25">
      <c r="A93" t="s">
        <v>59</v>
      </c>
      <c r="B93">
        <v>281868</v>
      </c>
      <c r="C93">
        <v>0.54011565836298803</v>
      </c>
    </row>
    <row r="94" spans="1:3" x14ac:dyDescent="0.25">
      <c r="A94" t="s">
        <v>59</v>
      </c>
      <c r="B94">
        <v>280868</v>
      </c>
      <c r="C94">
        <v>0.53932589285714105</v>
      </c>
    </row>
    <row r="95" spans="1:3" x14ac:dyDescent="0.25">
      <c r="A95" t="s">
        <v>59</v>
      </c>
      <c r="B95">
        <v>281875</v>
      </c>
      <c r="C95">
        <v>0.53930604982206298</v>
      </c>
    </row>
    <row r="96" spans="1:3" x14ac:dyDescent="0.25">
      <c r="A96" t="s">
        <v>59</v>
      </c>
      <c r="B96">
        <v>280859</v>
      </c>
      <c r="C96">
        <v>0.53927232142856996</v>
      </c>
    </row>
    <row r="97" spans="1:3" x14ac:dyDescent="0.25">
      <c r="A97" t="s">
        <v>59</v>
      </c>
      <c r="B97">
        <v>281874</v>
      </c>
      <c r="C97">
        <v>0.53932384341636896</v>
      </c>
    </row>
    <row r="98" spans="1:3" x14ac:dyDescent="0.25">
      <c r="A98" t="s">
        <v>59</v>
      </c>
      <c r="B98">
        <v>280867</v>
      </c>
      <c r="C98">
        <v>0.53888839285714096</v>
      </c>
    </row>
    <row r="99" spans="1:3" x14ac:dyDescent="0.25">
      <c r="A99" t="s">
        <v>59</v>
      </c>
      <c r="B99">
        <v>281875</v>
      </c>
      <c r="C99">
        <v>0.539608540925265</v>
      </c>
    </row>
    <row r="100" spans="1:3" x14ac:dyDescent="0.25">
      <c r="A100" t="s">
        <v>59</v>
      </c>
      <c r="B100">
        <v>281876</v>
      </c>
      <c r="C100">
        <v>0.53879448398576302</v>
      </c>
    </row>
    <row r="101" spans="1:3" x14ac:dyDescent="0.25">
      <c r="A101" t="s">
        <v>59</v>
      </c>
      <c r="B101">
        <v>281877</v>
      </c>
      <c r="C101">
        <v>0.53866548042704399</v>
      </c>
    </row>
    <row r="102" spans="1:3" x14ac:dyDescent="0.25">
      <c r="A102" t="s">
        <v>57</v>
      </c>
      <c r="B102">
        <v>467108</v>
      </c>
      <c r="C102">
        <v>0.54057795698924405</v>
      </c>
    </row>
    <row r="103" spans="1:3" x14ac:dyDescent="0.25">
      <c r="A103" t="s">
        <v>57</v>
      </c>
      <c r="B103">
        <v>466101</v>
      </c>
      <c r="C103">
        <v>0.53978178879310101</v>
      </c>
    </row>
    <row r="104" spans="1:3" x14ac:dyDescent="0.25">
      <c r="A104" t="s">
        <v>57</v>
      </c>
      <c r="B104">
        <v>478185</v>
      </c>
      <c r="C104">
        <v>0.53867121848739197</v>
      </c>
    </row>
    <row r="105" spans="1:3" x14ac:dyDescent="0.25">
      <c r="A105" t="s">
        <v>57</v>
      </c>
      <c r="B105">
        <v>467103</v>
      </c>
      <c r="C105">
        <v>0.53807526881720102</v>
      </c>
    </row>
    <row r="106" spans="1:3" x14ac:dyDescent="0.25">
      <c r="A106" t="s">
        <v>57</v>
      </c>
      <c r="B106">
        <v>470116</v>
      </c>
      <c r="C106">
        <v>0.53882478632478303</v>
      </c>
    </row>
    <row r="107" spans="1:3" x14ac:dyDescent="0.25">
      <c r="A107" t="s">
        <v>57</v>
      </c>
      <c r="B107">
        <v>483211</v>
      </c>
      <c r="C107">
        <v>0.53828742203741997</v>
      </c>
    </row>
    <row r="108" spans="1:3" x14ac:dyDescent="0.25">
      <c r="A108" t="s">
        <v>57</v>
      </c>
      <c r="B108">
        <v>469115</v>
      </c>
      <c r="C108">
        <v>0.53856798715203202</v>
      </c>
    </row>
    <row r="109" spans="1:3" x14ac:dyDescent="0.25">
      <c r="A109" t="s">
        <v>57</v>
      </c>
      <c r="B109">
        <v>467108</v>
      </c>
      <c r="C109">
        <v>0.538564516129029</v>
      </c>
    </row>
    <row r="110" spans="1:3" x14ac:dyDescent="0.25">
      <c r="A110" t="s">
        <v>57</v>
      </c>
      <c r="B110">
        <v>468111</v>
      </c>
      <c r="C110">
        <v>0.53899409871244297</v>
      </c>
    </row>
    <row r="111" spans="1:3" x14ac:dyDescent="0.25">
      <c r="A111" t="s">
        <v>57</v>
      </c>
      <c r="B111">
        <v>466103</v>
      </c>
      <c r="C111">
        <v>0.53873653017241097</v>
      </c>
    </row>
    <row r="112" spans="1:3" x14ac:dyDescent="0.25">
      <c r="A112" t="s">
        <v>57</v>
      </c>
      <c r="B112">
        <v>465090</v>
      </c>
      <c r="C112">
        <v>0.53813714902807497</v>
      </c>
    </row>
    <row r="113" spans="1:3" x14ac:dyDescent="0.25">
      <c r="A113" t="s">
        <v>57</v>
      </c>
      <c r="B113">
        <v>468114</v>
      </c>
      <c r="C113">
        <v>0.53640557939913902</v>
      </c>
    </row>
    <row r="114" spans="1:3" x14ac:dyDescent="0.25">
      <c r="A114" t="s">
        <v>57</v>
      </c>
      <c r="B114">
        <v>471135</v>
      </c>
      <c r="C114">
        <v>0.53800373134328106</v>
      </c>
    </row>
    <row r="115" spans="1:3" x14ac:dyDescent="0.25">
      <c r="A115" t="s">
        <v>57</v>
      </c>
      <c r="B115">
        <v>467102</v>
      </c>
      <c r="C115">
        <v>0.53632526881720199</v>
      </c>
    </row>
    <row r="116" spans="1:3" x14ac:dyDescent="0.25">
      <c r="A116" t="s">
        <v>57</v>
      </c>
      <c r="B116">
        <v>470111</v>
      </c>
      <c r="C116">
        <v>0.53676816239316005</v>
      </c>
    </row>
    <row r="117" spans="1:3" x14ac:dyDescent="0.25">
      <c r="A117" t="s">
        <v>57</v>
      </c>
      <c r="B117">
        <v>464084</v>
      </c>
      <c r="C117">
        <v>0.53808712121211899</v>
      </c>
    </row>
    <row r="118" spans="1:3" x14ac:dyDescent="0.25">
      <c r="A118" t="s">
        <v>57</v>
      </c>
      <c r="B118">
        <v>473141</v>
      </c>
      <c r="C118">
        <v>0.53988853503184497</v>
      </c>
    </row>
    <row r="119" spans="1:3" x14ac:dyDescent="0.25">
      <c r="A119" t="s">
        <v>57</v>
      </c>
      <c r="B119">
        <v>464081</v>
      </c>
      <c r="C119">
        <v>0.53946699134198906</v>
      </c>
    </row>
    <row r="120" spans="1:3" x14ac:dyDescent="0.25">
      <c r="A120" t="s">
        <v>57</v>
      </c>
      <c r="B120">
        <v>465083</v>
      </c>
      <c r="C120">
        <v>0.53828293736500799</v>
      </c>
    </row>
    <row r="121" spans="1:3" x14ac:dyDescent="0.25">
      <c r="A121" t="s">
        <v>57</v>
      </c>
      <c r="B121">
        <v>469122</v>
      </c>
      <c r="C121">
        <v>0.53861081370449404</v>
      </c>
    </row>
    <row r="122" spans="1:3" x14ac:dyDescent="0.25">
      <c r="A122" t="s">
        <v>57</v>
      </c>
      <c r="B122">
        <v>483210</v>
      </c>
      <c r="C122">
        <v>0.53916580041579798</v>
      </c>
    </row>
    <row r="123" spans="1:3" x14ac:dyDescent="0.25">
      <c r="A123" t="s">
        <v>57</v>
      </c>
      <c r="B123">
        <v>465088</v>
      </c>
      <c r="C123">
        <v>0.538309935205181</v>
      </c>
    </row>
    <row r="124" spans="1:3" x14ac:dyDescent="0.25">
      <c r="A124" t="s">
        <v>57</v>
      </c>
      <c r="B124">
        <v>469110</v>
      </c>
      <c r="C124">
        <v>0.53801927194860599</v>
      </c>
    </row>
    <row r="125" spans="1:3" x14ac:dyDescent="0.25">
      <c r="A125" t="s">
        <v>57</v>
      </c>
      <c r="B125">
        <v>468106</v>
      </c>
      <c r="C125">
        <v>0.53725321888411703</v>
      </c>
    </row>
    <row r="126" spans="1:3" x14ac:dyDescent="0.25">
      <c r="A126" t="s">
        <v>57</v>
      </c>
      <c r="B126">
        <v>468106</v>
      </c>
      <c r="C126">
        <v>0.539452789699568</v>
      </c>
    </row>
    <row r="127" spans="1:3" x14ac:dyDescent="0.25">
      <c r="A127" t="s">
        <v>57</v>
      </c>
      <c r="B127">
        <v>466099</v>
      </c>
      <c r="C127">
        <v>0.538453663793101</v>
      </c>
    </row>
    <row r="128" spans="1:3" x14ac:dyDescent="0.25">
      <c r="A128" t="s">
        <v>57</v>
      </c>
      <c r="B128">
        <v>480189</v>
      </c>
      <c r="C128">
        <v>0.53912133891213099</v>
      </c>
    </row>
    <row r="129" spans="1:3" x14ac:dyDescent="0.25">
      <c r="A129" t="s">
        <v>57</v>
      </c>
      <c r="B129">
        <v>468107</v>
      </c>
      <c r="C129">
        <v>0.53865879828325902</v>
      </c>
    </row>
    <row r="130" spans="1:3" x14ac:dyDescent="0.25">
      <c r="A130" t="s">
        <v>57</v>
      </c>
      <c r="B130">
        <v>465077</v>
      </c>
      <c r="C130">
        <v>0.53826133909286999</v>
      </c>
    </row>
    <row r="131" spans="1:3" x14ac:dyDescent="0.25">
      <c r="A131" t="s">
        <v>57</v>
      </c>
      <c r="B131">
        <v>470125</v>
      </c>
      <c r="C131">
        <v>0.53832264957264697</v>
      </c>
    </row>
    <row r="132" spans="1:3" x14ac:dyDescent="0.25">
      <c r="A132" t="s">
        <v>57</v>
      </c>
      <c r="B132">
        <v>463074</v>
      </c>
      <c r="C132">
        <v>0.53798535791756796</v>
      </c>
    </row>
    <row r="133" spans="1:3" x14ac:dyDescent="0.25">
      <c r="A133" t="s">
        <v>57</v>
      </c>
      <c r="B133">
        <v>467100</v>
      </c>
      <c r="C133">
        <v>0.53798655913978299</v>
      </c>
    </row>
    <row r="134" spans="1:3" x14ac:dyDescent="0.25">
      <c r="A134" t="s">
        <v>57</v>
      </c>
      <c r="B134">
        <v>471131</v>
      </c>
      <c r="C134">
        <v>0.53728944562899605</v>
      </c>
    </row>
    <row r="135" spans="1:3" x14ac:dyDescent="0.25">
      <c r="A135" t="s">
        <v>57</v>
      </c>
      <c r="B135">
        <v>463077</v>
      </c>
      <c r="C135">
        <v>0.53770607375270896</v>
      </c>
    </row>
    <row r="136" spans="1:3" x14ac:dyDescent="0.25">
      <c r="A136" t="s">
        <v>57</v>
      </c>
      <c r="B136">
        <v>463072</v>
      </c>
      <c r="C136">
        <v>0.53786334056398899</v>
      </c>
    </row>
    <row r="137" spans="1:3" x14ac:dyDescent="0.25">
      <c r="A137" t="s">
        <v>57</v>
      </c>
      <c r="B137">
        <v>464085</v>
      </c>
      <c r="C137">
        <v>0.53826028138527904</v>
      </c>
    </row>
    <row r="138" spans="1:3" x14ac:dyDescent="0.25">
      <c r="A138" t="s">
        <v>57</v>
      </c>
      <c r="B138">
        <v>467104</v>
      </c>
      <c r="C138">
        <v>0.53818010752687895</v>
      </c>
    </row>
    <row r="139" spans="1:3" x14ac:dyDescent="0.25">
      <c r="A139" t="s">
        <v>57</v>
      </c>
      <c r="B139">
        <v>463072</v>
      </c>
      <c r="C139">
        <v>0.53726409978307799</v>
      </c>
    </row>
    <row r="140" spans="1:3" x14ac:dyDescent="0.25">
      <c r="A140" t="s">
        <v>57</v>
      </c>
      <c r="B140">
        <v>467096</v>
      </c>
      <c r="C140">
        <v>0.53752150537634102</v>
      </c>
    </row>
    <row r="141" spans="1:3" x14ac:dyDescent="0.25">
      <c r="A141" t="s">
        <v>57</v>
      </c>
      <c r="B141">
        <v>470121</v>
      </c>
      <c r="C141">
        <v>0.53706463675213401</v>
      </c>
    </row>
    <row r="142" spans="1:3" x14ac:dyDescent="0.25">
      <c r="A142" t="s">
        <v>57</v>
      </c>
      <c r="B142">
        <v>626147</v>
      </c>
      <c r="C142">
        <v>0.53503009630818599</v>
      </c>
    </row>
    <row r="143" spans="1:3" x14ac:dyDescent="0.25">
      <c r="A143" t="s">
        <v>57</v>
      </c>
      <c r="B143">
        <v>616085</v>
      </c>
      <c r="C143">
        <v>0.53577691680260897</v>
      </c>
    </row>
    <row r="144" spans="1:3" x14ac:dyDescent="0.25">
      <c r="A144" t="s">
        <v>57</v>
      </c>
      <c r="B144">
        <v>614073</v>
      </c>
      <c r="C144">
        <v>0.53581219312602202</v>
      </c>
    </row>
    <row r="145" spans="1:3" x14ac:dyDescent="0.25">
      <c r="A145" t="s">
        <v>57</v>
      </c>
      <c r="B145">
        <v>613068</v>
      </c>
      <c r="C145">
        <v>0.53536475409836004</v>
      </c>
    </row>
    <row r="146" spans="1:3" x14ac:dyDescent="0.25">
      <c r="A146" t="s">
        <v>57</v>
      </c>
      <c r="B146">
        <v>623139</v>
      </c>
      <c r="C146">
        <v>0.53565524193548397</v>
      </c>
    </row>
    <row r="147" spans="1:3" x14ac:dyDescent="0.25">
      <c r="A147" t="s">
        <v>57</v>
      </c>
      <c r="B147">
        <v>611059</v>
      </c>
      <c r="C147">
        <v>0.53590460526315697</v>
      </c>
    </row>
    <row r="148" spans="1:3" x14ac:dyDescent="0.25">
      <c r="A148" t="s">
        <v>57</v>
      </c>
      <c r="B148">
        <v>609039</v>
      </c>
      <c r="C148">
        <v>0.53621493399339804</v>
      </c>
    </row>
    <row r="149" spans="1:3" x14ac:dyDescent="0.25">
      <c r="A149" t="s">
        <v>57</v>
      </c>
      <c r="B149">
        <v>621127</v>
      </c>
      <c r="C149">
        <v>0.53519619741100299</v>
      </c>
    </row>
    <row r="150" spans="1:3" x14ac:dyDescent="0.25">
      <c r="A150" t="s">
        <v>57</v>
      </c>
      <c r="B150">
        <v>649310</v>
      </c>
      <c r="C150">
        <v>0.53267995356037201</v>
      </c>
    </row>
    <row r="151" spans="1:3" x14ac:dyDescent="0.25">
      <c r="A151" t="s">
        <v>57</v>
      </c>
      <c r="B151">
        <v>621121</v>
      </c>
      <c r="C151">
        <v>0.53499797734627796</v>
      </c>
    </row>
    <row r="152" spans="1:3" x14ac:dyDescent="0.25">
      <c r="A152" t="s">
        <v>57</v>
      </c>
      <c r="B152">
        <v>611063</v>
      </c>
      <c r="C152">
        <v>0.53531866776315695</v>
      </c>
    </row>
    <row r="153" spans="1:3" x14ac:dyDescent="0.25">
      <c r="A153" t="s">
        <v>57</v>
      </c>
      <c r="B153">
        <v>633201</v>
      </c>
      <c r="C153">
        <v>0.53442261904761801</v>
      </c>
    </row>
    <row r="154" spans="1:3" x14ac:dyDescent="0.25">
      <c r="A154" t="s">
        <v>57</v>
      </c>
      <c r="B154">
        <v>612062</v>
      </c>
      <c r="C154">
        <v>0.53496715927750305</v>
      </c>
    </row>
    <row r="155" spans="1:3" x14ac:dyDescent="0.25">
      <c r="A155" t="s">
        <v>57</v>
      </c>
      <c r="B155">
        <v>634205</v>
      </c>
      <c r="C155">
        <v>0.53410855784469102</v>
      </c>
    </row>
    <row r="156" spans="1:3" x14ac:dyDescent="0.25">
      <c r="A156" t="s">
        <v>57</v>
      </c>
      <c r="B156">
        <v>613065</v>
      </c>
      <c r="C156">
        <v>0.53467418032786795</v>
      </c>
    </row>
    <row r="157" spans="1:3" x14ac:dyDescent="0.25">
      <c r="A157" t="s">
        <v>57</v>
      </c>
      <c r="B157">
        <v>629179</v>
      </c>
      <c r="C157">
        <v>0.53480031948881801</v>
      </c>
    </row>
    <row r="158" spans="1:3" x14ac:dyDescent="0.25">
      <c r="A158" t="s">
        <v>57</v>
      </c>
      <c r="B158">
        <v>646287</v>
      </c>
      <c r="C158">
        <v>0.53398911353032696</v>
      </c>
    </row>
    <row r="159" spans="1:3" x14ac:dyDescent="0.25">
      <c r="A159" t="s">
        <v>57</v>
      </c>
      <c r="B159">
        <v>616097</v>
      </c>
      <c r="C159">
        <v>0.53527120717781396</v>
      </c>
    </row>
    <row r="160" spans="1:3" x14ac:dyDescent="0.25">
      <c r="A160" t="s">
        <v>57</v>
      </c>
      <c r="B160">
        <v>613062</v>
      </c>
      <c r="C160">
        <v>0.53437500000000004</v>
      </c>
    </row>
    <row r="161" spans="1:3" x14ac:dyDescent="0.25">
      <c r="A161" t="s">
        <v>57</v>
      </c>
      <c r="B161">
        <v>611052</v>
      </c>
      <c r="C161">
        <v>0.53559004934210497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1"/>
  <sheetViews>
    <sheetView topLeftCell="A26" zoomScale="80" zoomScaleNormal="80" workbookViewId="0">
      <selection sqref="A1:AB82"/>
    </sheetView>
  </sheetViews>
  <sheetFormatPr baseColWidth="10" defaultColWidth="9.140625" defaultRowHeight="15" x14ac:dyDescent="0.25"/>
  <cols>
    <col min="1" max="1" width="6.85546875" bestFit="1" customWidth="1"/>
    <col min="2" max="2" width="21.85546875" bestFit="1" customWidth="1"/>
    <col min="3" max="3" width="4" bestFit="1" customWidth="1"/>
    <col min="4" max="4" width="16.28515625" bestFit="1" customWidth="1"/>
    <col min="5" max="5" width="14.85546875" bestFit="1" customWidth="1"/>
    <col min="6" max="6" width="20.85546875" bestFit="1" customWidth="1"/>
    <col min="7" max="7" width="21.28515625" bestFit="1" customWidth="1"/>
    <col min="8" max="8" width="18.7109375" bestFit="1" customWidth="1"/>
    <col min="9" max="9" width="19.140625" bestFit="1" customWidth="1"/>
    <col min="10" max="10" width="14.85546875" bestFit="1" customWidth="1"/>
    <col min="11" max="11" width="15.42578125" bestFit="1" customWidth="1"/>
    <col min="12" max="12" width="14.7109375" bestFit="1" customWidth="1"/>
    <col min="13" max="13" width="10.140625" bestFit="1" customWidth="1"/>
    <col min="14" max="14" width="15.140625" bestFit="1" customWidth="1"/>
    <col min="15" max="15" width="15.5703125" bestFit="1" customWidth="1"/>
    <col min="16" max="16" width="14.7109375" bestFit="1" customWidth="1"/>
    <col min="17" max="17" width="13" bestFit="1" customWidth="1"/>
    <col min="18" max="18" width="18.42578125" bestFit="1" customWidth="1"/>
    <col min="19" max="19" width="19" bestFit="1" customWidth="1"/>
    <col min="20" max="20" width="20.5703125" bestFit="1" customWidth="1"/>
    <col min="21" max="21" width="21.140625" bestFit="1" customWidth="1"/>
    <col min="22" max="22" width="28" bestFit="1" customWidth="1"/>
    <col min="23" max="23" width="28.42578125" bestFit="1" customWidth="1"/>
    <col min="24" max="24" width="14.140625" bestFit="1" customWidth="1"/>
    <col min="25" max="25" width="14.7109375" bestFit="1" customWidth="1"/>
    <col min="26" max="26" width="21.5703125" bestFit="1" customWidth="1"/>
    <col min="27" max="27" width="22" bestFit="1" customWidth="1"/>
    <col min="28" max="28" width="16.2851562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33</v>
      </c>
      <c r="B2" t="s">
        <v>63</v>
      </c>
      <c r="C2">
        <v>1</v>
      </c>
      <c r="D2">
        <v>46390.145142000001</v>
      </c>
      <c r="E2">
        <v>0.999</v>
      </c>
      <c r="F2">
        <v>204</v>
      </c>
      <c r="G2">
        <v>4.0000000000000001E-3</v>
      </c>
      <c r="H2">
        <v>0</v>
      </c>
      <c r="I2">
        <v>0</v>
      </c>
      <c r="J2">
        <v>2560</v>
      </c>
      <c r="K2">
        <v>5.5E-2</v>
      </c>
      <c r="L2">
        <v>64777058828</v>
      </c>
      <c r="M2">
        <v>1.3959999999999999</v>
      </c>
      <c r="N2">
        <v>50965026806</v>
      </c>
      <c r="O2">
        <v>0.79</v>
      </c>
      <c r="P2">
        <v>6135854188</v>
      </c>
      <c r="Q2">
        <v>132.26599999999999</v>
      </c>
      <c r="R2">
        <v>44890953</v>
      </c>
      <c r="S2">
        <v>0.73</v>
      </c>
      <c r="T2">
        <v>22328758864</v>
      </c>
      <c r="U2">
        <v>481.32499999999999</v>
      </c>
      <c r="V2">
        <v>17290675</v>
      </c>
      <c r="W2">
        <v>0.08</v>
      </c>
      <c r="X2">
        <v>938980864</v>
      </c>
      <c r="Y2">
        <v>20.241</v>
      </c>
      <c r="Z2">
        <v>468364607</v>
      </c>
      <c r="AA2">
        <v>49.88</v>
      </c>
      <c r="AB2">
        <v>46.415995909000003</v>
      </c>
    </row>
    <row r="3" spans="1:28" x14ac:dyDescent="0.25">
      <c r="A3" t="s">
        <v>33</v>
      </c>
      <c r="B3" t="s">
        <v>63</v>
      </c>
      <c r="C3">
        <v>2</v>
      </c>
      <c r="D3">
        <v>46484.868371999997</v>
      </c>
      <c r="E3">
        <v>0.999</v>
      </c>
      <c r="F3">
        <v>197</v>
      </c>
      <c r="G3">
        <v>4.0000000000000001E-3</v>
      </c>
      <c r="H3">
        <v>0</v>
      </c>
      <c r="I3">
        <v>0</v>
      </c>
      <c r="J3">
        <v>2557</v>
      </c>
      <c r="K3">
        <v>5.5E-2</v>
      </c>
      <c r="L3">
        <v>64901036207</v>
      </c>
      <c r="M3">
        <v>1.3959999999999999</v>
      </c>
      <c r="N3">
        <v>50955634047</v>
      </c>
      <c r="O3">
        <v>0.79</v>
      </c>
      <c r="P3">
        <v>6135033867</v>
      </c>
      <c r="Q3">
        <v>131.97900000000001</v>
      </c>
      <c r="R3">
        <v>44898595</v>
      </c>
      <c r="S3">
        <v>0.73</v>
      </c>
      <c r="T3">
        <v>22331518803</v>
      </c>
      <c r="U3">
        <v>480.404</v>
      </c>
      <c r="V3">
        <v>18121066</v>
      </c>
      <c r="W3">
        <v>0.08</v>
      </c>
      <c r="X3">
        <v>938460597</v>
      </c>
      <c r="Y3">
        <v>20.189</v>
      </c>
      <c r="Z3">
        <v>468271311</v>
      </c>
      <c r="AA3">
        <v>49.9</v>
      </c>
      <c r="AB3">
        <v>46.516891303999998</v>
      </c>
    </row>
    <row r="4" spans="1:28" x14ac:dyDescent="0.25">
      <c r="A4" t="s">
        <v>33</v>
      </c>
      <c r="B4" t="s">
        <v>63</v>
      </c>
      <c r="C4">
        <v>3</v>
      </c>
      <c r="D4">
        <v>46391.041702000002</v>
      </c>
      <c r="E4">
        <v>0.999</v>
      </c>
      <c r="F4">
        <v>314</v>
      </c>
      <c r="G4">
        <v>7.0000000000000001E-3</v>
      </c>
      <c r="H4">
        <v>0</v>
      </c>
      <c r="I4">
        <v>0</v>
      </c>
      <c r="J4">
        <v>2555</v>
      </c>
      <c r="K4">
        <v>5.5E-2</v>
      </c>
      <c r="L4">
        <v>64727896083</v>
      </c>
      <c r="M4">
        <v>1.395</v>
      </c>
      <c r="N4">
        <v>50991792048</v>
      </c>
      <c r="O4">
        <v>0.79</v>
      </c>
      <c r="P4">
        <v>6136191334</v>
      </c>
      <c r="Q4">
        <v>132.27099999999999</v>
      </c>
      <c r="R4">
        <v>44978698</v>
      </c>
      <c r="S4">
        <v>0.73</v>
      </c>
      <c r="T4">
        <v>22333246647</v>
      </c>
      <c r="U4">
        <v>481.41300000000001</v>
      </c>
      <c r="V4">
        <v>17062245</v>
      </c>
      <c r="W4">
        <v>0.08</v>
      </c>
      <c r="X4">
        <v>938832474</v>
      </c>
      <c r="Y4">
        <v>20.236999999999998</v>
      </c>
      <c r="Z4">
        <v>468137737</v>
      </c>
      <c r="AA4">
        <v>49.86</v>
      </c>
      <c r="AB4">
        <v>46.457467891999997</v>
      </c>
    </row>
    <row r="5" spans="1:28" x14ac:dyDescent="0.25">
      <c r="A5" t="s">
        <v>33</v>
      </c>
      <c r="B5" t="s">
        <v>63</v>
      </c>
      <c r="C5">
        <v>4</v>
      </c>
      <c r="D5">
        <v>46520.327857999997</v>
      </c>
      <c r="E5">
        <v>0.999</v>
      </c>
      <c r="F5">
        <v>255</v>
      </c>
      <c r="G5">
        <v>5.0000000000000001E-3</v>
      </c>
      <c r="H5">
        <v>0</v>
      </c>
      <c r="I5">
        <v>0</v>
      </c>
      <c r="J5">
        <v>2557</v>
      </c>
      <c r="K5">
        <v>5.5E-2</v>
      </c>
      <c r="L5">
        <v>64953889091</v>
      </c>
      <c r="M5">
        <v>1.3959999999999999</v>
      </c>
      <c r="N5">
        <v>50969933322</v>
      </c>
      <c r="O5">
        <v>0.78</v>
      </c>
      <c r="P5">
        <v>6134992069</v>
      </c>
      <c r="Q5">
        <v>131.87799999999999</v>
      </c>
      <c r="R5">
        <v>44906687</v>
      </c>
      <c r="S5">
        <v>0.73</v>
      </c>
      <c r="T5">
        <v>22323203480</v>
      </c>
      <c r="U5">
        <v>479.85899999999998</v>
      </c>
      <c r="V5">
        <v>18601318</v>
      </c>
      <c r="W5">
        <v>0.08</v>
      </c>
      <c r="X5">
        <v>939269772</v>
      </c>
      <c r="Y5">
        <v>20.190999999999999</v>
      </c>
      <c r="Z5">
        <v>469114798</v>
      </c>
      <c r="AA5">
        <v>49.94</v>
      </c>
      <c r="AB5">
        <v>46.572479096000002</v>
      </c>
    </row>
    <row r="6" spans="1:28" x14ac:dyDescent="0.25">
      <c r="A6" t="s">
        <v>33</v>
      </c>
      <c r="B6" t="s">
        <v>63</v>
      </c>
      <c r="C6">
        <v>5</v>
      </c>
      <c r="D6">
        <v>46525.445146999999</v>
      </c>
      <c r="E6">
        <v>0.998</v>
      </c>
      <c r="F6">
        <v>301</v>
      </c>
      <c r="G6">
        <v>6.0000000000000001E-3</v>
      </c>
      <c r="H6">
        <v>0</v>
      </c>
      <c r="I6">
        <v>0</v>
      </c>
      <c r="J6">
        <v>2556</v>
      </c>
      <c r="K6">
        <v>5.5E-2</v>
      </c>
      <c r="L6">
        <v>64962081841</v>
      </c>
      <c r="M6">
        <v>1.3959999999999999</v>
      </c>
      <c r="N6">
        <v>50984381399</v>
      </c>
      <c r="O6">
        <v>0.78</v>
      </c>
      <c r="P6">
        <v>6139577986</v>
      </c>
      <c r="Q6">
        <v>131.96199999999999</v>
      </c>
      <c r="R6">
        <v>44906587</v>
      </c>
      <c r="S6">
        <v>0.73</v>
      </c>
      <c r="T6">
        <v>22327604149</v>
      </c>
      <c r="U6">
        <v>479.90100000000001</v>
      </c>
      <c r="V6">
        <v>18628880</v>
      </c>
      <c r="W6">
        <v>0.08</v>
      </c>
      <c r="X6">
        <v>939159752</v>
      </c>
      <c r="Y6">
        <v>20.186</v>
      </c>
      <c r="Z6">
        <v>468631187</v>
      </c>
      <c r="AA6">
        <v>49.9</v>
      </c>
      <c r="AB6">
        <v>46.598750821000003</v>
      </c>
    </row>
    <row r="7" spans="1:28" x14ac:dyDescent="0.25">
      <c r="A7" t="s">
        <v>33</v>
      </c>
      <c r="B7" t="s">
        <v>63</v>
      </c>
      <c r="C7">
        <v>6</v>
      </c>
      <c r="D7">
        <v>46405.737116999997</v>
      </c>
      <c r="E7">
        <v>0.999</v>
      </c>
      <c r="F7">
        <v>261</v>
      </c>
      <c r="G7">
        <v>6.0000000000000001E-3</v>
      </c>
      <c r="H7">
        <v>0</v>
      </c>
      <c r="I7">
        <v>0</v>
      </c>
      <c r="J7">
        <v>2556</v>
      </c>
      <c r="K7">
        <v>5.5E-2</v>
      </c>
      <c r="L7">
        <v>64794120418</v>
      </c>
      <c r="M7">
        <v>1.3959999999999999</v>
      </c>
      <c r="N7">
        <v>50991364240</v>
      </c>
      <c r="O7">
        <v>0.79</v>
      </c>
      <c r="P7">
        <v>6133262967</v>
      </c>
      <c r="Q7">
        <v>132.166</v>
      </c>
      <c r="R7">
        <v>44917197</v>
      </c>
      <c r="S7">
        <v>0.73</v>
      </c>
      <c r="T7">
        <v>22336493824</v>
      </c>
      <c r="U7">
        <v>481.33</v>
      </c>
      <c r="V7">
        <v>17542600</v>
      </c>
      <c r="W7">
        <v>0.08</v>
      </c>
      <c r="X7">
        <v>938437256</v>
      </c>
      <c r="Y7">
        <v>20.222000000000001</v>
      </c>
      <c r="Z7">
        <v>468936012</v>
      </c>
      <c r="AA7">
        <v>49.97</v>
      </c>
      <c r="AB7">
        <v>46.461926789000003</v>
      </c>
    </row>
    <row r="8" spans="1:28" x14ac:dyDescent="0.25">
      <c r="A8" t="s">
        <v>33</v>
      </c>
      <c r="B8" t="s">
        <v>63</v>
      </c>
      <c r="C8">
        <v>7</v>
      </c>
      <c r="D8">
        <v>46300.232395999999</v>
      </c>
      <c r="E8">
        <v>0.998</v>
      </c>
      <c r="F8">
        <v>309</v>
      </c>
      <c r="G8">
        <v>7.0000000000000001E-3</v>
      </c>
      <c r="H8">
        <v>0</v>
      </c>
      <c r="I8">
        <v>0</v>
      </c>
      <c r="J8">
        <v>2558</v>
      </c>
      <c r="K8">
        <v>5.5E-2</v>
      </c>
      <c r="L8">
        <v>64651946550</v>
      </c>
      <c r="M8">
        <v>1.3959999999999999</v>
      </c>
      <c r="N8">
        <v>50961484436</v>
      </c>
      <c r="O8">
        <v>0.79</v>
      </c>
      <c r="P8">
        <v>6131395230</v>
      </c>
      <c r="Q8">
        <v>132.42699999999999</v>
      </c>
      <c r="R8">
        <v>44917905</v>
      </c>
      <c r="S8">
        <v>0.73</v>
      </c>
      <c r="T8">
        <v>22337126563</v>
      </c>
      <c r="U8">
        <v>482.44099999999997</v>
      </c>
      <c r="V8">
        <v>16470653</v>
      </c>
      <c r="W8">
        <v>7.0000000000000007E-2</v>
      </c>
      <c r="X8">
        <v>938457489</v>
      </c>
      <c r="Y8">
        <v>20.268999999999998</v>
      </c>
      <c r="Z8">
        <v>468794533</v>
      </c>
      <c r="AA8">
        <v>49.95</v>
      </c>
      <c r="AB8">
        <v>46.377655812</v>
      </c>
    </row>
    <row r="9" spans="1:28" x14ac:dyDescent="0.25">
      <c r="A9" t="s">
        <v>33</v>
      </c>
      <c r="B9" t="s">
        <v>63</v>
      </c>
      <c r="C9">
        <v>8</v>
      </c>
      <c r="D9">
        <v>46405.901810000003</v>
      </c>
      <c r="E9">
        <v>1</v>
      </c>
      <c r="F9">
        <v>164</v>
      </c>
      <c r="G9">
        <v>4.0000000000000001E-3</v>
      </c>
      <c r="H9">
        <v>0</v>
      </c>
      <c r="I9">
        <v>0</v>
      </c>
      <c r="J9">
        <v>2558</v>
      </c>
      <c r="K9">
        <v>5.5E-2</v>
      </c>
      <c r="L9">
        <v>64795314982</v>
      </c>
      <c r="M9">
        <v>1.3959999999999999</v>
      </c>
      <c r="N9">
        <v>50970324065</v>
      </c>
      <c r="O9">
        <v>0.79</v>
      </c>
      <c r="P9">
        <v>6135196831</v>
      </c>
      <c r="Q9">
        <v>132.20699999999999</v>
      </c>
      <c r="R9">
        <v>44850935</v>
      </c>
      <c r="S9">
        <v>0.73</v>
      </c>
      <c r="T9">
        <v>22326122316</v>
      </c>
      <c r="U9">
        <v>481.10500000000002</v>
      </c>
      <c r="V9">
        <v>17466691</v>
      </c>
      <c r="W9">
        <v>0.08</v>
      </c>
      <c r="X9">
        <v>938682292</v>
      </c>
      <c r="Y9">
        <v>20.228000000000002</v>
      </c>
      <c r="Z9">
        <v>468671064</v>
      </c>
      <c r="AA9">
        <v>49.93</v>
      </c>
      <c r="AB9">
        <v>46.419974699000001</v>
      </c>
    </row>
    <row r="10" spans="1:28" x14ac:dyDescent="0.25">
      <c r="A10" t="s">
        <v>33</v>
      </c>
      <c r="B10" t="s">
        <v>63</v>
      </c>
      <c r="C10">
        <v>9</v>
      </c>
      <c r="D10">
        <v>46437.201172000001</v>
      </c>
      <c r="E10">
        <v>0.999</v>
      </c>
      <c r="F10">
        <v>240</v>
      </c>
      <c r="G10">
        <v>5.0000000000000001E-3</v>
      </c>
      <c r="H10">
        <v>0</v>
      </c>
      <c r="I10">
        <v>0</v>
      </c>
      <c r="J10">
        <v>2557</v>
      </c>
      <c r="K10">
        <v>5.5E-2</v>
      </c>
      <c r="L10">
        <v>64826283645</v>
      </c>
      <c r="M10">
        <v>1.3959999999999999</v>
      </c>
      <c r="N10">
        <v>50955025196</v>
      </c>
      <c r="O10">
        <v>0.79</v>
      </c>
      <c r="P10">
        <v>6133732606</v>
      </c>
      <c r="Q10">
        <v>132.08699999999999</v>
      </c>
      <c r="R10">
        <v>44861826</v>
      </c>
      <c r="S10">
        <v>0.73</v>
      </c>
      <c r="T10">
        <v>22340792659</v>
      </c>
      <c r="U10">
        <v>481.09699999999998</v>
      </c>
      <c r="V10">
        <v>17630239</v>
      </c>
      <c r="W10">
        <v>0.08</v>
      </c>
      <c r="X10">
        <v>939028062</v>
      </c>
      <c r="Y10">
        <v>20.221</v>
      </c>
      <c r="Z10">
        <v>468456576</v>
      </c>
      <c r="AA10">
        <v>49.89</v>
      </c>
      <c r="AB10">
        <v>46.480201416</v>
      </c>
    </row>
    <row r="11" spans="1:28" x14ac:dyDescent="0.25">
      <c r="A11" t="s">
        <v>33</v>
      </c>
      <c r="B11" t="s">
        <v>63</v>
      </c>
      <c r="C11">
        <v>10</v>
      </c>
      <c r="D11">
        <v>46566.616074999998</v>
      </c>
      <c r="E11">
        <v>0.999</v>
      </c>
      <c r="F11">
        <v>218</v>
      </c>
      <c r="G11">
        <v>5.0000000000000001E-3</v>
      </c>
      <c r="H11">
        <v>0</v>
      </c>
      <c r="I11">
        <v>0</v>
      </c>
      <c r="J11">
        <v>2557</v>
      </c>
      <c r="K11">
        <v>5.5E-2</v>
      </c>
      <c r="L11">
        <v>65020654655</v>
      </c>
      <c r="M11">
        <v>1.3959999999999999</v>
      </c>
      <c r="N11">
        <v>50963214311</v>
      </c>
      <c r="O11">
        <v>0.78</v>
      </c>
      <c r="P11">
        <v>6132977481</v>
      </c>
      <c r="Q11">
        <v>131.703</v>
      </c>
      <c r="R11">
        <v>44877906</v>
      </c>
      <c r="S11">
        <v>0.73</v>
      </c>
      <c r="T11">
        <v>22331738752</v>
      </c>
      <c r="U11">
        <v>479.565</v>
      </c>
      <c r="V11">
        <v>18868535</v>
      </c>
      <c r="W11">
        <v>0.08</v>
      </c>
      <c r="X11">
        <v>938041820</v>
      </c>
      <c r="Y11">
        <v>20.143999999999998</v>
      </c>
      <c r="Z11">
        <v>469193730</v>
      </c>
      <c r="AA11">
        <v>50.02</v>
      </c>
      <c r="AB11">
        <v>46.605987024999997</v>
      </c>
    </row>
    <row r="12" spans="1:28" x14ac:dyDescent="0.25">
      <c r="A12" t="s">
        <v>33</v>
      </c>
      <c r="B12" t="s">
        <v>64</v>
      </c>
      <c r="C12">
        <v>1</v>
      </c>
      <c r="D12">
        <v>16609.754219999999</v>
      </c>
      <c r="E12">
        <v>0.998</v>
      </c>
      <c r="F12">
        <v>78</v>
      </c>
      <c r="G12">
        <v>5.0000000000000001E-3</v>
      </c>
      <c r="H12">
        <v>0</v>
      </c>
      <c r="I12">
        <v>0</v>
      </c>
      <c r="J12">
        <v>874</v>
      </c>
      <c r="K12">
        <v>5.2999999999999999E-2</v>
      </c>
      <c r="L12">
        <v>23185109707</v>
      </c>
      <c r="M12">
        <v>1.3959999999999999</v>
      </c>
      <c r="N12">
        <v>20680359993</v>
      </c>
      <c r="O12">
        <v>0.89</v>
      </c>
      <c r="P12">
        <v>2435472406</v>
      </c>
      <c r="Q12">
        <v>146.62899999999999</v>
      </c>
      <c r="R12">
        <v>7734257</v>
      </c>
      <c r="S12">
        <v>0.32</v>
      </c>
      <c r="T12">
        <v>10056782424</v>
      </c>
      <c r="U12">
        <v>605.47400000000005</v>
      </c>
      <c r="V12">
        <v>4965454</v>
      </c>
      <c r="W12">
        <v>0.05</v>
      </c>
      <c r="X12">
        <v>267759299</v>
      </c>
      <c r="Y12">
        <v>16.120999999999999</v>
      </c>
      <c r="Z12">
        <v>132700639</v>
      </c>
      <c r="AA12">
        <v>49.56</v>
      </c>
      <c r="AB12">
        <v>16.637829185000001</v>
      </c>
    </row>
    <row r="13" spans="1:28" x14ac:dyDescent="0.25">
      <c r="A13" t="s">
        <v>33</v>
      </c>
      <c r="B13" t="s">
        <v>64</v>
      </c>
      <c r="C13">
        <v>2</v>
      </c>
      <c r="D13">
        <v>16608.520472</v>
      </c>
      <c r="E13">
        <v>0.995</v>
      </c>
      <c r="F13">
        <v>62</v>
      </c>
      <c r="G13">
        <v>4.0000000000000001E-3</v>
      </c>
      <c r="H13">
        <v>0</v>
      </c>
      <c r="I13">
        <v>0</v>
      </c>
      <c r="J13">
        <v>875</v>
      </c>
      <c r="K13">
        <v>5.2999999999999999E-2</v>
      </c>
      <c r="L13">
        <v>23175268727</v>
      </c>
      <c r="M13">
        <v>1.395</v>
      </c>
      <c r="N13">
        <v>20687903936</v>
      </c>
      <c r="O13">
        <v>0.89</v>
      </c>
      <c r="P13">
        <v>2434708683</v>
      </c>
      <c r="Q13">
        <v>146.59399999999999</v>
      </c>
      <c r="R13">
        <v>7611620</v>
      </c>
      <c r="S13">
        <v>0.31</v>
      </c>
      <c r="T13">
        <v>10053886424</v>
      </c>
      <c r="U13">
        <v>605.34500000000003</v>
      </c>
      <c r="V13">
        <v>4919063</v>
      </c>
      <c r="W13">
        <v>0.05</v>
      </c>
      <c r="X13">
        <v>267676135</v>
      </c>
      <c r="Y13">
        <v>16.117000000000001</v>
      </c>
      <c r="Z13">
        <v>133134605</v>
      </c>
      <c r="AA13">
        <v>49.74</v>
      </c>
      <c r="AB13">
        <v>16.690566398000001</v>
      </c>
    </row>
    <row r="14" spans="1:28" x14ac:dyDescent="0.25">
      <c r="A14" t="s">
        <v>33</v>
      </c>
      <c r="B14" t="s">
        <v>64</v>
      </c>
      <c r="C14">
        <v>3</v>
      </c>
      <c r="D14">
        <v>16603.168279000001</v>
      </c>
      <c r="E14">
        <v>0.998</v>
      </c>
      <c r="F14">
        <v>87</v>
      </c>
      <c r="G14">
        <v>5.0000000000000001E-3</v>
      </c>
      <c r="H14">
        <v>0</v>
      </c>
      <c r="I14">
        <v>0</v>
      </c>
      <c r="J14">
        <v>875</v>
      </c>
      <c r="K14">
        <v>5.2999999999999999E-2</v>
      </c>
      <c r="L14">
        <v>23180286500</v>
      </c>
      <c r="M14">
        <v>1.3959999999999999</v>
      </c>
      <c r="N14">
        <v>20680772929</v>
      </c>
      <c r="O14">
        <v>0.89</v>
      </c>
      <c r="P14">
        <v>2435995315</v>
      </c>
      <c r="Q14">
        <v>146.71899999999999</v>
      </c>
      <c r="R14">
        <v>7714187</v>
      </c>
      <c r="S14">
        <v>0.32</v>
      </c>
      <c r="T14">
        <v>10061057857</v>
      </c>
      <c r="U14">
        <v>605.97199999999998</v>
      </c>
      <c r="V14">
        <v>4943079</v>
      </c>
      <c r="W14">
        <v>0.05</v>
      </c>
      <c r="X14">
        <v>267928286</v>
      </c>
      <c r="Y14">
        <v>16.137</v>
      </c>
      <c r="Z14">
        <v>133332361</v>
      </c>
      <c r="AA14">
        <v>49.76</v>
      </c>
      <c r="AB14">
        <v>16.632308016</v>
      </c>
    </row>
    <row r="15" spans="1:28" x14ac:dyDescent="0.25">
      <c r="A15" t="s">
        <v>33</v>
      </c>
      <c r="B15" t="s">
        <v>64</v>
      </c>
      <c r="C15">
        <v>4</v>
      </c>
      <c r="D15">
        <v>16628.401608</v>
      </c>
      <c r="E15">
        <v>0.998</v>
      </c>
      <c r="F15">
        <v>110</v>
      </c>
      <c r="G15">
        <v>7.0000000000000001E-3</v>
      </c>
      <c r="H15">
        <v>0</v>
      </c>
      <c r="I15">
        <v>0</v>
      </c>
      <c r="J15">
        <v>875</v>
      </c>
      <c r="K15">
        <v>5.2999999999999999E-2</v>
      </c>
      <c r="L15">
        <v>23176803168</v>
      </c>
      <c r="M15">
        <v>1.3939999999999999</v>
      </c>
      <c r="N15">
        <v>20675312633</v>
      </c>
      <c r="O15">
        <v>0.89</v>
      </c>
      <c r="P15">
        <v>2435155786</v>
      </c>
      <c r="Q15">
        <v>146.446</v>
      </c>
      <c r="R15">
        <v>7736351</v>
      </c>
      <c r="S15">
        <v>0.32</v>
      </c>
      <c r="T15">
        <v>10054943349</v>
      </c>
      <c r="U15">
        <v>604.68499999999995</v>
      </c>
      <c r="V15">
        <v>4864503</v>
      </c>
      <c r="W15">
        <v>0.05</v>
      </c>
      <c r="X15">
        <v>267928776</v>
      </c>
      <c r="Y15">
        <v>16.113</v>
      </c>
      <c r="Z15">
        <v>132834349</v>
      </c>
      <c r="AA15">
        <v>49.58</v>
      </c>
      <c r="AB15">
        <v>16.666269745000001</v>
      </c>
    </row>
    <row r="16" spans="1:28" x14ac:dyDescent="0.25">
      <c r="A16" t="s">
        <v>33</v>
      </c>
      <c r="B16" t="s">
        <v>64</v>
      </c>
      <c r="C16">
        <v>5</v>
      </c>
      <c r="D16">
        <v>16602.962499000001</v>
      </c>
      <c r="E16">
        <v>0.997</v>
      </c>
      <c r="F16">
        <v>98</v>
      </c>
      <c r="G16">
        <v>6.0000000000000001E-3</v>
      </c>
      <c r="H16">
        <v>0</v>
      </c>
      <c r="I16">
        <v>0</v>
      </c>
      <c r="J16">
        <v>873</v>
      </c>
      <c r="K16">
        <v>5.2999999999999999E-2</v>
      </c>
      <c r="L16">
        <v>23181343130</v>
      </c>
      <c r="M16">
        <v>1.3959999999999999</v>
      </c>
      <c r="N16">
        <v>20676572931</v>
      </c>
      <c r="O16">
        <v>0.89</v>
      </c>
      <c r="P16">
        <v>2435959346</v>
      </c>
      <c r="Q16">
        <v>146.71799999999999</v>
      </c>
      <c r="R16">
        <v>7624775</v>
      </c>
      <c r="S16">
        <v>0.31</v>
      </c>
      <c r="T16">
        <v>10058380315</v>
      </c>
      <c r="U16">
        <v>605.81799999999998</v>
      </c>
      <c r="V16">
        <v>4969843</v>
      </c>
      <c r="W16">
        <v>0.05</v>
      </c>
      <c r="X16">
        <v>267938965</v>
      </c>
      <c r="Y16">
        <v>16.138000000000002</v>
      </c>
      <c r="Z16">
        <v>133079875</v>
      </c>
      <c r="AA16">
        <v>49.67</v>
      </c>
      <c r="AB16">
        <v>16.647430005</v>
      </c>
    </row>
    <row r="17" spans="1:28" x14ac:dyDescent="0.25">
      <c r="A17" t="s">
        <v>33</v>
      </c>
      <c r="B17" t="s">
        <v>64</v>
      </c>
      <c r="C17">
        <v>6</v>
      </c>
      <c r="D17">
        <v>16598.463642999999</v>
      </c>
      <c r="E17">
        <v>0.996</v>
      </c>
      <c r="F17">
        <v>151</v>
      </c>
      <c r="G17">
        <v>8.9999999999999993E-3</v>
      </c>
      <c r="H17">
        <v>0</v>
      </c>
      <c r="I17">
        <v>0</v>
      </c>
      <c r="J17">
        <v>878</v>
      </c>
      <c r="K17">
        <v>5.2999999999999999E-2</v>
      </c>
      <c r="L17">
        <v>23172390744</v>
      </c>
      <c r="M17">
        <v>1.3959999999999999</v>
      </c>
      <c r="N17">
        <v>20680226732</v>
      </c>
      <c r="O17">
        <v>0.89</v>
      </c>
      <c r="P17">
        <v>2435603671</v>
      </c>
      <c r="Q17">
        <v>146.73699999999999</v>
      </c>
      <c r="R17">
        <v>7746456</v>
      </c>
      <c r="S17">
        <v>0.32</v>
      </c>
      <c r="T17">
        <v>10059840110</v>
      </c>
      <c r="U17">
        <v>606.07100000000003</v>
      </c>
      <c r="V17">
        <v>4861315</v>
      </c>
      <c r="W17">
        <v>0.05</v>
      </c>
      <c r="X17">
        <v>267975443</v>
      </c>
      <c r="Y17">
        <v>16.145</v>
      </c>
      <c r="Z17">
        <v>132968465</v>
      </c>
      <c r="AA17">
        <v>49.62</v>
      </c>
      <c r="AB17">
        <v>16.658681327</v>
      </c>
    </row>
    <row r="18" spans="1:28" x14ac:dyDescent="0.25">
      <c r="A18" t="s">
        <v>33</v>
      </c>
      <c r="B18" t="s">
        <v>64</v>
      </c>
      <c r="C18">
        <v>7</v>
      </c>
      <c r="D18">
        <v>16584.835147999998</v>
      </c>
      <c r="E18">
        <v>0.998</v>
      </c>
      <c r="F18">
        <v>100</v>
      </c>
      <c r="G18">
        <v>6.0000000000000001E-3</v>
      </c>
      <c r="H18">
        <v>0</v>
      </c>
      <c r="I18">
        <v>0</v>
      </c>
      <c r="J18">
        <v>873</v>
      </c>
      <c r="K18">
        <v>5.2999999999999999E-2</v>
      </c>
      <c r="L18">
        <v>23151423029</v>
      </c>
      <c r="M18">
        <v>1.3959999999999999</v>
      </c>
      <c r="N18">
        <v>20678256607</v>
      </c>
      <c r="O18">
        <v>0.89</v>
      </c>
      <c r="P18">
        <v>2435761108</v>
      </c>
      <c r="Q18">
        <v>146.86699999999999</v>
      </c>
      <c r="R18">
        <v>7632801</v>
      </c>
      <c r="S18">
        <v>0.31</v>
      </c>
      <c r="T18">
        <v>10056958625</v>
      </c>
      <c r="U18">
        <v>606.39499999999998</v>
      </c>
      <c r="V18">
        <v>4739683</v>
      </c>
      <c r="W18">
        <v>0.05</v>
      </c>
      <c r="X18">
        <v>267589208</v>
      </c>
      <c r="Y18">
        <v>16.135000000000002</v>
      </c>
      <c r="Z18">
        <v>133274705</v>
      </c>
      <c r="AA18">
        <v>49.81</v>
      </c>
      <c r="AB18">
        <v>16.616610140999999</v>
      </c>
    </row>
    <row r="19" spans="1:28" x14ac:dyDescent="0.25">
      <c r="A19" t="s">
        <v>33</v>
      </c>
      <c r="B19" t="s">
        <v>64</v>
      </c>
      <c r="C19">
        <v>8</v>
      </c>
      <c r="D19">
        <v>16614.250726999999</v>
      </c>
      <c r="E19">
        <v>0.999</v>
      </c>
      <c r="F19">
        <v>79</v>
      </c>
      <c r="G19">
        <v>5.0000000000000001E-3</v>
      </c>
      <c r="H19">
        <v>0</v>
      </c>
      <c r="I19">
        <v>0</v>
      </c>
      <c r="J19">
        <v>876</v>
      </c>
      <c r="K19">
        <v>5.2999999999999999E-2</v>
      </c>
      <c r="L19">
        <v>23195895562</v>
      </c>
      <c r="M19">
        <v>1.3959999999999999</v>
      </c>
      <c r="N19">
        <v>20684975926</v>
      </c>
      <c r="O19">
        <v>0.89</v>
      </c>
      <c r="P19">
        <v>2434129406</v>
      </c>
      <c r="Q19">
        <v>146.50899999999999</v>
      </c>
      <c r="R19">
        <v>7720271</v>
      </c>
      <c r="S19">
        <v>0.32</v>
      </c>
      <c r="T19">
        <v>10057283522</v>
      </c>
      <c r="U19">
        <v>605.34100000000001</v>
      </c>
      <c r="V19">
        <v>5063607</v>
      </c>
      <c r="W19">
        <v>0.05</v>
      </c>
      <c r="X19">
        <v>267739460</v>
      </c>
      <c r="Y19">
        <v>16.114999999999998</v>
      </c>
      <c r="Z19">
        <v>132902413</v>
      </c>
      <c r="AA19">
        <v>49.64</v>
      </c>
      <c r="AB19">
        <v>16.638605328000001</v>
      </c>
    </row>
    <row r="20" spans="1:28" x14ac:dyDescent="0.25">
      <c r="A20" t="s">
        <v>33</v>
      </c>
      <c r="B20" t="s">
        <v>64</v>
      </c>
      <c r="C20">
        <v>9</v>
      </c>
      <c r="D20">
        <v>16569.534271</v>
      </c>
      <c r="E20">
        <v>0.998</v>
      </c>
      <c r="F20">
        <v>61</v>
      </c>
      <c r="G20">
        <v>4.0000000000000001E-3</v>
      </c>
      <c r="H20">
        <v>0</v>
      </c>
      <c r="I20">
        <v>0</v>
      </c>
      <c r="J20">
        <v>877</v>
      </c>
      <c r="K20">
        <v>5.2999999999999999E-2</v>
      </c>
      <c r="L20">
        <v>23133646118</v>
      </c>
      <c r="M20">
        <v>1.3959999999999999</v>
      </c>
      <c r="N20">
        <v>20678860156</v>
      </c>
      <c r="O20">
        <v>0.89</v>
      </c>
      <c r="P20">
        <v>2435778919</v>
      </c>
      <c r="Q20">
        <v>147.00299999999999</v>
      </c>
      <c r="R20">
        <v>7705696</v>
      </c>
      <c r="S20">
        <v>0.32</v>
      </c>
      <c r="T20">
        <v>10056821683</v>
      </c>
      <c r="U20">
        <v>606.947</v>
      </c>
      <c r="V20">
        <v>4671021</v>
      </c>
      <c r="W20">
        <v>0.05</v>
      </c>
      <c r="X20">
        <v>268135155</v>
      </c>
      <c r="Y20">
        <v>16.181999999999999</v>
      </c>
      <c r="Z20">
        <v>132951877</v>
      </c>
      <c r="AA20">
        <v>49.58</v>
      </c>
      <c r="AB20">
        <v>16.598584757000001</v>
      </c>
    </row>
    <row r="21" spans="1:28" x14ac:dyDescent="0.25">
      <c r="A21" t="s">
        <v>33</v>
      </c>
      <c r="B21" t="s">
        <v>64</v>
      </c>
      <c r="C21">
        <v>10</v>
      </c>
      <c r="D21">
        <v>16611.525986000001</v>
      </c>
      <c r="E21">
        <v>0.999</v>
      </c>
      <c r="F21">
        <v>69</v>
      </c>
      <c r="G21">
        <v>4.0000000000000001E-3</v>
      </c>
      <c r="H21">
        <v>0</v>
      </c>
      <c r="I21">
        <v>0</v>
      </c>
      <c r="J21">
        <v>876</v>
      </c>
      <c r="K21">
        <v>5.2999999999999999E-2</v>
      </c>
      <c r="L21">
        <v>23191635431</v>
      </c>
      <c r="M21">
        <v>1.3959999999999999</v>
      </c>
      <c r="N21">
        <v>20689794366</v>
      </c>
      <c r="O21">
        <v>0.89</v>
      </c>
      <c r="P21">
        <v>2434210024</v>
      </c>
      <c r="Q21">
        <v>146.53700000000001</v>
      </c>
      <c r="R21">
        <v>7637792</v>
      </c>
      <c r="S21">
        <v>0.31</v>
      </c>
      <c r="T21">
        <v>10062646536</v>
      </c>
      <c r="U21">
        <v>605.76300000000003</v>
      </c>
      <c r="V21">
        <v>5033635</v>
      </c>
      <c r="W21">
        <v>0.05</v>
      </c>
      <c r="X21">
        <v>267545180</v>
      </c>
      <c r="Y21">
        <v>16.106000000000002</v>
      </c>
      <c r="Z21">
        <v>133078484</v>
      </c>
      <c r="AA21">
        <v>49.74</v>
      </c>
      <c r="AB21">
        <v>16.63641526</v>
      </c>
    </row>
    <row r="22" spans="1:28" x14ac:dyDescent="0.25">
      <c r="A22" t="s">
        <v>28</v>
      </c>
      <c r="B22" t="s">
        <v>29</v>
      </c>
      <c r="C22">
        <v>1</v>
      </c>
      <c r="D22">
        <v>18507.696983999998</v>
      </c>
      <c r="E22">
        <v>0.99399999999999999</v>
      </c>
      <c r="F22">
        <v>1705</v>
      </c>
      <c r="G22">
        <v>9.1999999999999998E-2</v>
      </c>
      <c r="H22">
        <v>0</v>
      </c>
      <c r="I22">
        <v>0</v>
      </c>
      <c r="J22">
        <v>8364</v>
      </c>
      <c r="K22">
        <v>0.45200000000000001</v>
      </c>
      <c r="L22">
        <v>25825376148</v>
      </c>
      <c r="M22">
        <v>1.395</v>
      </c>
      <c r="N22">
        <v>24368729034</v>
      </c>
      <c r="O22">
        <v>0.94</v>
      </c>
      <c r="P22">
        <v>2170734132</v>
      </c>
      <c r="Q22">
        <v>117.288</v>
      </c>
      <c r="R22">
        <v>138307753</v>
      </c>
      <c r="S22">
        <v>6.37</v>
      </c>
      <c r="T22">
        <v>6889862668</v>
      </c>
      <c r="U22">
        <v>372.27</v>
      </c>
      <c r="V22">
        <v>61612925</v>
      </c>
      <c r="W22">
        <v>0.89</v>
      </c>
      <c r="X22">
        <v>565283068</v>
      </c>
      <c r="Y22">
        <v>30.542999999999999</v>
      </c>
      <c r="Z22">
        <v>215341364</v>
      </c>
      <c r="AA22">
        <v>38.090000000000003</v>
      </c>
      <c r="AB22">
        <v>18.621810481000001</v>
      </c>
    </row>
    <row r="23" spans="1:28" x14ac:dyDescent="0.25">
      <c r="A23" t="s">
        <v>28</v>
      </c>
      <c r="B23" t="s">
        <v>29</v>
      </c>
      <c r="C23">
        <v>2</v>
      </c>
      <c r="D23">
        <v>17697.635055999999</v>
      </c>
      <c r="E23">
        <v>0.997</v>
      </c>
      <c r="F23">
        <v>1740</v>
      </c>
      <c r="G23">
        <v>9.8000000000000004E-2</v>
      </c>
      <c r="H23">
        <v>0</v>
      </c>
      <c r="I23">
        <v>0</v>
      </c>
      <c r="J23">
        <v>8051</v>
      </c>
      <c r="K23">
        <v>0.45500000000000002</v>
      </c>
      <c r="L23">
        <v>24688963393</v>
      </c>
      <c r="M23">
        <v>1.395</v>
      </c>
      <c r="N23">
        <v>21403685799</v>
      </c>
      <c r="O23">
        <v>0.87</v>
      </c>
      <c r="P23">
        <v>2051709819</v>
      </c>
      <c r="Q23">
        <v>115.931</v>
      </c>
      <c r="R23">
        <v>146055840</v>
      </c>
      <c r="S23">
        <v>7.12</v>
      </c>
      <c r="T23">
        <v>6946141646</v>
      </c>
      <c r="U23">
        <v>392.49</v>
      </c>
      <c r="V23">
        <v>61879024</v>
      </c>
      <c r="W23">
        <v>0.89</v>
      </c>
      <c r="X23">
        <v>564150924</v>
      </c>
      <c r="Y23">
        <v>31.876999999999999</v>
      </c>
      <c r="Z23">
        <v>215717945</v>
      </c>
      <c r="AA23">
        <v>38.24</v>
      </c>
      <c r="AB23">
        <v>17.744869249000001</v>
      </c>
    </row>
    <row r="24" spans="1:28" x14ac:dyDescent="0.25">
      <c r="A24" t="s">
        <v>28</v>
      </c>
      <c r="B24" t="s">
        <v>29</v>
      </c>
      <c r="C24">
        <v>3</v>
      </c>
      <c r="D24">
        <v>18431.146357000001</v>
      </c>
      <c r="E24">
        <v>0.999</v>
      </c>
      <c r="F24">
        <v>1660</v>
      </c>
      <c r="G24">
        <v>0.09</v>
      </c>
      <c r="H24">
        <v>0</v>
      </c>
      <c r="I24">
        <v>0</v>
      </c>
      <c r="J24">
        <v>8418</v>
      </c>
      <c r="K24">
        <v>0.45700000000000002</v>
      </c>
      <c r="L24">
        <v>25653510492</v>
      </c>
      <c r="M24">
        <v>1.3919999999999999</v>
      </c>
      <c r="N24">
        <v>24262256714</v>
      </c>
      <c r="O24">
        <v>0.95</v>
      </c>
      <c r="P24">
        <v>2160456727</v>
      </c>
      <c r="Q24">
        <v>117.218</v>
      </c>
      <c r="R24">
        <v>137077857</v>
      </c>
      <c r="S24">
        <v>6.34</v>
      </c>
      <c r="T24">
        <v>6871338581</v>
      </c>
      <c r="U24">
        <v>372.81099999999998</v>
      </c>
      <c r="V24">
        <v>61974868</v>
      </c>
      <c r="W24">
        <v>0.9</v>
      </c>
      <c r="X24">
        <v>561948793</v>
      </c>
      <c r="Y24">
        <v>30.489000000000001</v>
      </c>
      <c r="Z24">
        <v>215216293</v>
      </c>
      <c r="AA24">
        <v>38.299999999999997</v>
      </c>
      <c r="AB24">
        <v>18.451034462999999</v>
      </c>
    </row>
    <row r="25" spans="1:28" x14ac:dyDescent="0.25">
      <c r="A25" t="s">
        <v>28</v>
      </c>
      <c r="B25" t="s">
        <v>29</v>
      </c>
      <c r="C25">
        <v>4</v>
      </c>
      <c r="D25">
        <v>18530.115942</v>
      </c>
      <c r="E25">
        <v>0.998</v>
      </c>
      <c r="F25">
        <v>1747</v>
      </c>
      <c r="G25">
        <v>9.4E-2</v>
      </c>
      <c r="H25">
        <v>0</v>
      </c>
      <c r="I25">
        <v>0</v>
      </c>
      <c r="J25">
        <v>7893</v>
      </c>
      <c r="K25">
        <v>0.42599999999999999</v>
      </c>
      <c r="L25">
        <v>25855604760</v>
      </c>
      <c r="M25">
        <v>1.395</v>
      </c>
      <c r="N25">
        <v>24435137521</v>
      </c>
      <c r="O25">
        <v>0.95</v>
      </c>
      <c r="P25">
        <v>2052628112</v>
      </c>
      <c r="Q25">
        <v>110.773</v>
      </c>
      <c r="R25">
        <v>142430492</v>
      </c>
      <c r="S25">
        <v>6.94</v>
      </c>
      <c r="T25">
        <v>6915793642</v>
      </c>
      <c r="U25">
        <v>373.21899999999999</v>
      </c>
      <c r="V25">
        <v>63921320</v>
      </c>
      <c r="W25">
        <v>0.92</v>
      </c>
      <c r="X25">
        <v>560862536</v>
      </c>
      <c r="Y25">
        <v>30.268000000000001</v>
      </c>
      <c r="Z25">
        <v>214383697</v>
      </c>
      <c r="AA25">
        <v>38.22</v>
      </c>
      <c r="AB25">
        <v>18.566723510999999</v>
      </c>
    </row>
    <row r="26" spans="1:28" x14ac:dyDescent="0.25">
      <c r="A26" t="s">
        <v>28</v>
      </c>
      <c r="B26" t="s">
        <v>29</v>
      </c>
      <c r="C26">
        <v>5</v>
      </c>
      <c r="D26">
        <v>18615.005945000001</v>
      </c>
      <c r="E26">
        <v>0.998</v>
      </c>
      <c r="F26">
        <v>1708</v>
      </c>
      <c r="G26">
        <v>9.1999999999999998E-2</v>
      </c>
      <c r="H26">
        <v>0</v>
      </c>
      <c r="I26">
        <v>0</v>
      </c>
      <c r="J26">
        <v>8168</v>
      </c>
      <c r="K26">
        <v>0.439</v>
      </c>
      <c r="L26">
        <v>25972887340</v>
      </c>
      <c r="M26">
        <v>1.395</v>
      </c>
      <c r="N26">
        <v>24421558756</v>
      </c>
      <c r="O26">
        <v>0.94</v>
      </c>
      <c r="P26">
        <v>2173859317</v>
      </c>
      <c r="Q26">
        <v>116.78</v>
      </c>
      <c r="R26">
        <v>136606806</v>
      </c>
      <c r="S26">
        <v>6.28</v>
      </c>
      <c r="T26">
        <v>6983214267</v>
      </c>
      <c r="U26">
        <v>375.13900000000001</v>
      </c>
      <c r="V26">
        <v>63405452</v>
      </c>
      <c r="W26">
        <v>0.91</v>
      </c>
      <c r="X26">
        <v>565944751</v>
      </c>
      <c r="Y26">
        <v>30.402999999999999</v>
      </c>
      <c r="Z26">
        <v>215252694</v>
      </c>
      <c r="AA26">
        <v>38.03</v>
      </c>
      <c r="AB26">
        <v>18.651857802999999</v>
      </c>
    </row>
    <row r="27" spans="1:28" x14ac:dyDescent="0.25">
      <c r="A27" t="s">
        <v>28</v>
      </c>
      <c r="B27" t="s">
        <v>29</v>
      </c>
      <c r="C27">
        <v>6</v>
      </c>
      <c r="D27">
        <v>18415.724329000001</v>
      </c>
      <c r="E27">
        <v>0.999</v>
      </c>
      <c r="F27">
        <v>1662</v>
      </c>
      <c r="G27">
        <v>0.09</v>
      </c>
      <c r="H27">
        <v>0</v>
      </c>
      <c r="I27">
        <v>0</v>
      </c>
      <c r="J27">
        <v>8200</v>
      </c>
      <c r="K27">
        <v>0.44500000000000001</v>
      </c>
      <c r="L27">
        <v>25697486647</v>
      </c>
      <c r="M27">
        <v>1.395</v>
      </c>
      <c r="N27">
        <v>24279347771</v>
      </c>
      <c r="O27">
        <v>0.94</v>
      </c>
      <c r="P27">
        <v>2165637337</v>
      </c>
      <c r="Q27">
        <v>117.59699999999999</v>
      </c>
      <c r="R27">
        <v>138272355</v>
      </c>
      <c r="S27">
        <v>6.38</v>
      </c>
      <c r="T27">
        <v>6854188409</v>
      </c>
      <c r="U27">
        <v>372.19200000000001</v>
      </c>
      <c r="V27">
        <v>62399887</v>
      </c>
      <c r="W27">
        <v>0.91</v>
      </c>
      <c r="X27">
        <v>560004080</v>
      </c>
      <c r="Y27">
        <v>30.408999999999999</v>
      </c>
      <c r="Z27">
        <v>215950264</v>
      </c>
      <c r="AA27">
        <v>38.56</v>
      </c>
      <c r="AB27">
        <v>18.433542988999999</v>
      </c>
    </row>
    <row r="28" spans="1:28" x14ac:dyDescent="0.25">
      <c r="A28" t="s">
        <v>28</v>
      </c>
      <c r="B28" t="s">
        <v>29</v>
      </c>
      <c r="C28">
        <v>7</v>
      </c>
      <c r="D28">
        <v>18451.548293</v>
      </c>
      <c r="E28">
        <v>0.996</v>
      </c>
      <c r="F28">
        <v>1695</v>
      </c>
      <c r="G28">
        <v>9.1999999999999998E-2</v>
      </c>
      <c r="H28">
        <v>0</v>
      </c>
      <c r="I28">
        <v>0</v>
      </c>
      <c r="J28">
        <v>7891</v>
      </c>
      <c r="K28">
        <v>0.42799999999999999</v>
      </c>
      <c r="L28">
        <v>25746856329</v>
      </c>
      <c r="M28">
        <v>1.395</v>
      </c>
      <c r="N28">
        <v>24381149896</v>
      </c>
      <c r="O28">
        <v>0.95</v>
      </c>
      <c r="P28">
        <v>2045769940</v>
      </c>
      <c r="Q28">
        <v>110.873</v>
      </c>
      <c r="R28">
        <v>142055265</v>
      </c>
      <c r="S28">
        <v>6.94</v>
      </c>
      <c r="T28">
        <v>6882895750</v>
      </c>
      <c r="U28">
        <v>373.02499999999998</v>
      </c>
      <c r="V28">
        <v>61056894</v>
      </c>
      <c r="W28">
        <v>0.89</v>
      </c>
      <c r="X28">
        <v>558317096</v>
      </c>
      <c r="Y28">
        <v>30.259</v>
      </c>
      <c r="Z28">
        <v>215802331</v>
      </c>
      <c r="AA28">
        <v>38.65</v>
      </c>
      <c r="AB28">
        <v>18.521859715000002</v>
      </c>
    </row>
    <row r="29" spans="1:28" x14ac:dyDescent="0.25">
      <c r="A29" t="s">
        <v>28</v>
      </c>
      <c r="B29" t="s">
        <v>29</v>
      </c>
      <c r="C29">
        <v>8</v>
      </c>
      <c r="D29">
        <v>17653.150048</v>
      </c>
      <c r="E29">
        <v>0.999</v>
      </c>
      <c r="F29">
        <v>1630</v>
      </c>
      <c r="G29">
        <v>9.1999999999999998E-2</v>
      </c>
      <c r="H29">
        <v>0</v>
      </c>
      <c r="I29">
        <v>0</v>
      </c>
      <c r="J29">
        <v>8003</v>
      </c>
      <c r="K29">
        <v>0.45300000000000001</v>
      </c>
      <c r="L29">
        <v>24624547305</v>
      </c>
      <c r="M29">
        <v>1.395</v>
      </c>
      <c r="N29">
        <v>21365400392</v>
      </c>
      <c r="O29">
        <v>0.87</v>
      </c>
      <c r="P29">
        <v>2049653821</v>
      </c>
      <c r="Q29">
        <v>116.107</v>
      </c>
      <c r="R29">
        <v>144822123</v>
      </c>
      <c r="S29">
        <v>7.07</v>
      </c>
      <c r="T29">
        <v>6933429827</v>
      </c>
      <c r="U29">
        <v>392.75900000000001</v>
      </c>
      <c r="V29">
        <v>62630605</v>
      </c>
      <c r="W29">
        <v>0.9</v>
      </c>
      <c r="X29">
        <v>563102946</v>
      </c>
      <c r="Y29">
        <v>31.898</v>
      </c>
      <c r="Z29">
        <v>214947356</v>
      </c>
      <c r="AA29">
        <v>38.17</v>
      </c>
      <c r="AB29">
        <v>17.673641175</v>
      </c>
    </row>
    <row r="30" spans="1:28" x14ac:dyDescent="0.25">
      <c r="A30" t="s">
        <v>28</v>
      </c>
      <c r="B30" t="s">
        <v>29</v>
      </c>
      <c r="C30">
        <v>9</v>
      </c>
      <c r="D30">
        <v>18609.689536000002</v>
      </c>
      <c r="E30">
        <v>0.999</v>
      </c>
      <c r="F30">
        <v>1706</v>
      </c>
      <c r="G30">
        <v>9.1999999999999998E-2</v>
      </c>
      <c r="H30">
        <v>0</v>
      </c>
      <c r="I30">
        <v>0</v>
      </c>
      <c r="J30">
        <v>8208</v>
      </c>
      <c r="K30">
        <v>0.441</v>
      </c>
      <c r="L30">
        <v>25967859323</v>
      </c>
      <c r="M30">
        <v>1.395</v>
      </c>
      <c r="N30">
        <v>24455016592</v>
      </c>
      <c r="O30">
        <v>0.94</v>
      </c>
      <c r="P30">
        <v>2182591733</v>
      </c>
      <c r="Q30">
        <v>117.283</v>
      </c>
      <c r="R30">
        <v>141360841</v>
      </c>
      <c r="S30">
        <v>6.48</v>
      </c>
      <c r="T30">
        <v>6937710336</v>
      </c>
      <c r="U30">
        <v>372.80099999999999</v>
      </c>
      <c r="V30">
        <v>63261253</v>
      </c>
      <c r="W30">
        <v>0.91</v>
      </c>
      <c r="X30">
        <v>562642494</v>
      </c>
      <c r="Y30">
        <v>30.234000000000002</v>
      </c>
      <c r="Z30">
        <v>214830601</v>
      </c>
      <c r="AA30">
        <v>38.18</v>
      </c>
      <c r="AB30">
        <v>18.633175589</v>
      </c>
    </row>
    <row r="31" spans="1:28" x14ac:dyDescent="0.25">
      <c r="A31" t="s">
        <v>28</v>
      </c>
      <c r="B31" t="s">
        <v>29</v>
      </c>
      <c r="C31">
        <v>10</v>
      </c>
      <c r="D31">
        <v>18609.740057999999</v>
      </c>
      <c r="E31">
        <v>0.996</v>
      </c>
      <c r="F31">
        <v>1717</v>
      </c>
      <c r="G31">
        <v>9.1999999999999998E-2</v>
      </c>
      <c r="H31">
        <v>0</v>
      </c>
      <c r="I31">
        <v>0</v>
      </c>
      <c r="J31">
        <v>7889</v>
      </c>
      <c r="K31">
        <v>0.42399999999999999</v>
      </c>
      <c r="L31">
        <v>25963323679</v>
      </c>
      <c r="M31">
        <v>1.395</v>
      </c>
      <c r="N31">
        <v>24460355855</v>
      </c>
      <c r="O31">
        <v>0.94</v>
      </c>
      <c r="P31">
        <v>2053342118</v>
      </c>
      <c r="Q31">
        <v>110.337</v>
      </c>
      <c r="R31">
        <v>143393040</v>
      </c>
      <c r="S31">
        <v>6.98</v>
      </c>
      <c r="T31">
        <v>6939920006</v>
      </c>
      <c r="U31">
        <v>372.91899999999998</v>
      </c>
      <c r="V31">
        <v>63094360</v>
      </c>
      <c r="W31">
        <v>0.91</v>
      </c>
      <c r="X31">
        <v>562478657</v>
      </c>
      <c r="Y31">
        <v>30.225000000000001</v>
      </c>
      <c r="Z31">
        <v>215884053</v>
      </c>
      <c r="AA31">
        <v>38.380000000000003</v>
      </c>
      <c r="AB31">
        <v>18.691637656000001</v>
      </c>
    </row>
    <row r="32" spans="1:28" x14ac:dyDescent="0.25">
      <c r="A32" t="s">
        <v>34</v>
      </c>
      <c r="B32" t="s">
        <v>32</v>
      </c>
      <c r="C32">
        <v>1</v>
      </c>
      <c r="D32">
        <v>43951.425031999999</v>
      </c>
      <c r="E32">
        <v>1</v>
      </c>
      <c r="F32">
        <v>1192</v>
      </c>
      <c r="G32">
        <v>2.7E-2</v>
      </c>
      <c r="H32">
        <v>0</v>
      </c>
      <c r="I32">
        <v>0</v>
      </c>
      <c r="J32">
        <v>12864</v>
      </c>
      <c r="K32">
        <v>0.29299999999999998</v>
      </c>
      <c r="L32">
        <v>61347971927</v>
      </c>
      <c r="M32">
        <v>1.3959999999999999</v>
      </c>
      <c r="N32">
        <v>59556961418</v>
      </c>
      <c r="O32">
        <v>0.97</v>
      </c>
      <c r="P32">
        <v>4031828154</v>
      </c>
      <c r="Q32">
        <v>91.733999999999995</v>
      </c>
      <c r="R32">
        <v>88700677</v>
      </c>
      <c r="S32">
        <v>2.2000000000000002</v>
      </c>
      <c r="T32">
        <v>24614108428</v>
      </c>
      <c r="U32">
        <v>560.03</v>
      </c>
      <c r="V32">
        <v>29208714</v>
      </c>
      <c r="W32">
        <v>0.12</v>
      </c>
      <c r="X32">
        <v>480935998</v>
      </c>
      <c r="Y32">
        <v>10.942</v>
      </c>
      <c r="Z32">
        <v>217316670</v>
      </c>
      <c r="AA32">
        <v>45.19</v>
      </c>
      <c r="AB32">
        <v>43.972015485999997</v>
      </c>
    </row>
    <row r="33" spans="1:28" x14ac:dyDescent="0.25">
      <c r="A33" t="s">
        <v>34</v>
      </c>
      <c r="B33" t="s">
        <v>32</v>
      </c>
      <c r="C33">
        <v>2</v>
      </c>
      <c r="D33">
        <v>44021.215553000002</v>
      </c>
      <c r="E33">
        <v>0.999</v>
      </c>
      <c r="F33">
        <v>1236</v>
      </c>
      <c r="G33">
        <v>2.8000000000000001E-2</v>
      </c>
      <c r="H33">
        <v>0</v>
      </c>
      <c r="I33">
        <v>0</v>
      </c>
      <c r="J33">
        <v>13022</v>
      </c>
      <c r="K33">
        <v>0.29599999999999999</v>
      </c>
      <c r="L33">
        <v>61422409997</v>
      </c>
      <c r="M33">
        <v>1.395</v>
      </c>
      <c r="N33">
        <v>59577732405</v>
      </c>
      <c r="O33">
        <v>0.97</v>
      </c>
      <c r="P33">
        <v>4033171714</v>
      </c>
      <c r="Q33">
        <v>91.619</v>
      </c>
      <c r="R33">
        <v>92789938</v>
      </c>
      <c r="S33">
        <v>2.2999999999999998</v>
      </c>
      <c r="T33">
        <v>24620463681</v>
      </c>
      <c r="U33">
        <v>559.28599999999994</v>
      </c>
      <c r="V33">
        <v>29191782</v>
      </c>
      <c r="W33">
        <v>0.12</v>
      </c>
      <c r="X33">
        <v>480355447</v>
      </c>
      <c r="Y33">
        <v>10.912000000000001</v>
      </c>
      <c r="Z33">
        <v>217543397</v>
      </c>
      <c r="AA33">
        <v>45.29</v>
      </c>
      <c r="AB33">
        <v>44.051514613000002</v>
      </c>
    </row>
    <row r="34" spans="1:28" x14ac:dyDescent="0.25">
      <c r="A34" t="s">
        <v>34</v>
      </c>
      <c r="B34" t="s">
        <v>32</v>
      </c>
      <c r="C34">
        <v>3</v>
      </c>
      <c r="D34">
        <v>43959.462060999998</v>
      </c>
      <c r="E34">
        <v>0.999</v>
      </c>
      <c r="F34">
        <v>1220</v>
      </c>
      <c r="G34">
        <v>2.8000000000000001E-2</v>
      </c>
      <c r="H34">
        <v>0</v>
      </c>
      <c r="I34">
        <v>0</v>
      </c>
      <c r="J34">
        <v>12915</v>
      </c>
      <c r="K34">
        <v>0.29399999999999998</v>
      </c>
      <c r="L34">
        <v>61336024765</v>
      </c>
      <c r="M34">
        <v>1.395</v>
      </c>
      <c r="N34">
        <v>59549546833</v>
      </c>
      <c r="O34">
        <v>0.97</v>
      </c>
      <c r="P34">
        <v>4032212884</v>
      </c>
      <c r="Q34">
        <v>91.725999999999999</v>
      </c>
      <c r="R34">
        <v>87208131</v>
      </c>
      <c r="S34">
        <v>2.16</v>
      </c>
      <c r="T34">
        <v>24617768692</v>
      </c>
      <c r="U34">
        <v>560.01099999999997</v>
      </c>
      <c r="V34">
        <v>28433941</v>
      </c>
      <c r="W34">
        <v>0.12</v>
      </c>
      <c r="X34">
        <v>479354726</v>
      </c>
      <c r="Y34">
        <v>10.904</v>
      </c>
      <c r="Z34">
        <v>217625223</v>
      </c>
      <c r="AA34">
        <v>45.4</v>
      </c>
      <c r="AB34">
        <v>43.987962527999997</v>
      </c>
    </row>
    <row r="35" spans="1:28" x14ac:dyDescent="0.25">
      <c r="A35" t="s">
        <v>34</v>
      </c>
      <c r="B35" t="s">
        <v>32</v>
      </c>
      <c r="C35">
        <v>4</v>
      </c>
      <c r="D35">
        <v>43964.473477</v>
      </c>
      <c r="E35">
        <v>1</v>
      </c>
      <c r="F35">
        <v>1208</v>
      </c>
      <c r="G35">
        <v>2.7E-2</v>
      </c>
      <c r="H35">
        <v>0</v>
      </c>
      <c r="I35">
        <v>0</v>
      </c>
      <c r="J35">
        <v>12903</v>
      </c>
      <c r="K35">
        <v>0.29299999999999998</v>
      </c>
      <c r="L35">
        <v>61367146634</v>
      </c>
      <c r="M35">
        <v>1.3959999999999999</v>
      </c>
      <c r="N35">
        <v>59538127705</v>
      </c>
      <c r="O35">
        <v>0.97</v>
      </c>
      <c r="P35">
        <v>4032986959</v>
      </c>
      <c r="Q35">
        <v>91.733000000000004</v>
      </c>
      <c r="R35">
        <v>88907063</v>
      </c>
      <c r="S35">
        <v>2.2000000000000002</v>
      </c>
      <c r="T35">
        <v>24618472300</v>
      </c>
      <c r="U35">
        <v>559.96299999999997</v>
      </c>
      <c r="V35">
        <v>28590107</v>
      </c>
      <c r="W35">
        <v>0.12</v>
      </c>
      <c r="X35">
        <v>479605494</v>
      </c>
      <c r="Y35">
        <v>10.909000000000001</v>
      </c>
      <c r="Z35">
        <v>217669037</v>
      </c>
      <c r="AA35">
        <v>45.39</v>
      </c>
      <c r="AB35">
        <v>43.980454905000002</v>
      </c>
    </row>
    <row r="36" spans="1:28" x14ac:dyDescent="0.25">
      <c r="A36" t="s">
        <v>34</v>
      </c>
      <c r="B36" t="s">
        <v>32</v>
      </c>
      <c r="C36">
        <v>5</v>
      </c>
      <c r="D36">
        <v>43978.855389999997</v>
      </c>
      <c r="E36">
        <v>1</v>
      </c>
      <c r="F36">
        <v>1181</v>
      </c>
      <c r="G36">
        <v>2.7E-2</v>
      </c>
      <c r="H36">
        <v>0</v>
      </c>
      <c r="I36">
        <v>0</v>
      </c>
      <c r="J36">
        <v>12872</v>
      </c>
      <c r="K36">
        <v>0.29299999999999998</v>
      </c>
      <c r="L36">
        <v>61391444962</v>
      </c>
      <c r="M36">
        <v>1.3959999999999999</v>
      </c>
      <c r="N36">
        <v>59562165323</v>
      </c>
      <c r="O36">
        <v>0.97</v>
      </c>
      <c r="P36">
        <v>4033219978</v>
      </c>
      <c r="Q36">
        <v>91.707999999999998</v>
      </c>
      <c r="R36">
        <v>92991473</v>
      </c>
      <c r="S36">
        <v>2.31</v>
      </c>
      <c r="T36">
        <v>24620975996</v>
      </c>
      <c r="U36">
        <v>559.83699999999999</v>
      </c>
      <c r="V36">
        <v>28661072</v>
      </c>
      <c r="W36">
        <v>0.12</v>
      </c>
      <c r="X36">
        <v>479415081</v>
      </c>
      <c r="Y36">
        <v>10.901</v>
      </c>
      <c r="Z36">
        <v>217856684</v>
      </c>
      <c r="AA36">
        <v>45.44</v>
      </c>
      <c r="AB36">
        <v>43.992061225999997</v>
      </c>
    </row>
    <row r="37" spans="1:28" x14ac:dyDescent="0.25">
      <c r="A37" t="s">
        <v>34</v>
      </c>
      <c r="B37" t="s">
        <v>32</v>
      </c>
      <c r="C37">
        <v>6</v>
      </c>
      <c r="D37">
        <v>44204.175917</v>
      </c>
      <c r="E37">
        <v>0.999</v>
      </c>
      <c r="F37">
        <v>1259</v>
      </c>
      <c r="G37">
        <v>2.8000000000000001E-2</v>
      </c>
      <c r="H37">
        <v>0</v>
      </c>
      <c r="I37">
        <v>0</v>
      </c>
      <c r="J37">
        <v>12897</v>
      </c>
      <c r="K37">
        <v>0.29199999999999998</v>
      </c>
      <c r="L37">
        <v>61694592256</v>
      </c>
      <c r="M37">
        <v>1.3959999999999999</v>
      </c>
      <c r="N37">
        <v>59822847281</v>
      </c>
      <c r="O37">
        <v>0.97</v>
      </c>
      <c r="P37">
        <v>4053814517</v>
      </c>
      <c r="Q37">
        <v>91.706999999999994</v>
      </c>
      <c r="R37">
        <v>92006964</v>
      </c>
      <c r="S37">
        <v>2.27</v>
      </c>
      <c r="T37">
        <v>24715618470</v>
      </c>
      <c r="U37">
        <v>559.12400000000002</v>
      </c>
      <c r="V37">
        <v>29073560</v>
      </c>
      <c r="W37">
        <v>0.12</v>
      </c>
      <c r="X37">
        <v>479305954</v>
      </c>
      <c r="Y37">
        <v>10.843</v>
      </c>
      <c r="Z37">
        <v>217765172</v>
      </c>
      <c r="AA37">
        <v>45.43</v>
      </c>
      <c r="AB37">
        <v>44.251651660999997</v>
      </c>
    </row>
    <row r="38" spans="1:28" x14ac:dyDescent="0.25">
      <c r="A38" t="s">
        <v>34</v>
      </c>
      <c r="B38" t="s">
        <v>32</v>
      </c>
      <c r="C38">
        <v>7</v>
      </c>
      <c r="D38">
        <v>44392.300129000003</v>
      </c>
      <c r="E38">
        <v>1</v>
      </c>
      <c r="F38">
        <v>1188</v>
      </c>
      <c r="G38">
        <v>2.7E-2</v>
      </c>
      <c r="H38">
        <v>0</v>
      </c>
      <c r="I38">
        <v>0</v>
      </c>
      <c r="J38">
        <v>13439</v>
      </c>
      <c r="K38">
        <v>0.30299999999999999</v>
      </c>
      <c r="L38">
        <v>61962743434</v>
      </c>
      <c r="M38">
        <v>1.3959999999999999</v>
      </c>
      <c r="N38">
        <v>59651021078</v>
      </c>
      <c r="O38">
        <v>0.96</v>
      </c>
      <c r="P38">
        <v>4043251544</v>
      </c>
      <c r="Q38">
        <v>91.08</v>
      </c>
      <c r="R38">
        <v>97728036</v>
      </c>
      <c r="S38">
        <v>2.42</v>
      </c>
      <c r="T38">
        <v>24641148342</v>
      </c>
      <c r="U38">
        <v>555.077</v>
      </c>
      <c r="V38">
        <v>29331693</v>
      </c>
      <c r="W38">
        <v>0.12</v>
      </c>
      <c r="X38">
        <v>482075956</v>
      </c>
      <c r="Y38">
        <v>10.859</v>
      </c>
      <c r="Z38">
        <v>218177895</v>
      </c>
      <c r="AA38">
        <v>45.26</v>
      </c>
      <c r="AB38">
        <v>44.401002149</v>
      </c>
    </row>
    <row r="39" spans="1:28" x14ac:dyDescent="0.25">
      <c r="A39" t="s">
        <v>34</v>
      </c>
      <c r="B39" t="s">
        <v>32</v>
      </c>
      <c r="C39">
        <v>8</v>
      </c>
      <c r="D39">
        <v>43993.461541999997</v>
      </c>
      <c r="E39">
        <v>0.999</v>
      </c>
      <c r="F39">
        <v>1222</v>
      </c>
      <c r="G39">
        <v>2.8000000000000001E-2</v>
      </c>
      <c r="H39">
        <v>0</v>
      </c>
      <c r="I39">
        <v>0</v>
      </c>
      <c r="J39">
        <v>12885</v>
      </c>
      <c r="K39">
        <v>0.29299999999999998</v>
      </c>
      <c r="L39">
        <v>61388752255</v>
      </c>
      <c r="M39">
        <v>1.395</v>
      </c>
      <c r="N39">
        <v>59546469498</v>
      </c>
      <c r="O39">
        <v>0.97</v>
      </c>
      <c r="P39">
        <v>4033700999</v>
      </c>
      <c r="Q39">
        <v>91.688999999999993</v>
      </c>
      <c r="R39">
        <v>93204483</v>
      </c>
      <c r="S39">
        <v>2.31</v>
      </c>
      <c r="T39">
        <v>24612212764</v>
      </c>
      <c r="U39">
        <v>559.452</v>
      </c>
      <c r="V39">
        <v>28753042</v>
      </c>
      <c r="W39">
        <v>0.12</v>
      </c>
      <c r="X39">
        <v>479713580</v>
      </c>
      <c r="Y39">
        <v>10.904</v>
      </c>
      <c r="Z39">
        <v>217775383</v>
      </c>
      <c r="AA39">
        <v>45.4</v>
      </c>
      <c r="AB39">
        <v>44.024350820000002</v>
      </c>
    </row>
    <row r="40" spans="1:28" x14ac:dyDescent="0.25">
      <c r="A40" t="s">
        <v>34</v>
      </c>
      <c r="B40" t="s">
        <v>32</v>
      </c>
      <c r="C40">
        <v>9</v>
      </c>
      <c r="D40">
        <v>44000.83597</v>
      </c>
      <c r="E40">
        <v>0.999</v>
      </c>
      <c r="F40">
        <v>1253</v>
      </c>
      <c r="G40">
        <v>2.8000000000000001E-2</v>
      </c>
      <c r="H40">
        <v>0</v>
      </c>
      <c r="I40">
        <v>0</v>
      </c>
      <c r="J40">
        <v>12895</v>
      </c>
      <c r="K40">
        <v>0.29299999999999998</v>
      </c>
      <c r="L40">
        <v>61409344481</v>
      </c>
      <c r="M40">
        <v>1.3959999999999999</v>
      </c>
      <c r="N40">
        <v>59536588597</v>
      </c>
      <c r="O40">
        <v>0.97</v>
      </c>
      <c r="P40">
        <v>4032966545</v>
      </c>
      <c r="Q40">
        <v>91.656999999999996</v>
      </c>
      <c r="R40">
        <v>93762242</v>
      </c>
      <c r="S40">
        <v>2.3199999999999998</v>
      </c>
      <c r="T40">
        <v>24618440714</v>
      </c>
      <c r="U40">
        <v>559.49900000000002</v>
      </c>
      <c r="V40">
        <v>28566673</v>
      </c>
      <c r="W40">
        <v>0.12</v>
      </c>
      <c r="X40">
        <v>478421671</v>
      </c>
      <c r="Y40">
        <v>10.872999999999999</v>
      </c>
      <c r="Z40">
        <v>217765358</v>
      </c>
      <c r="AA40">
        <v>45.52</v>
      </c>
      <c r="AB40">
        <v>44.045798329999997</v>
      </c>
    </row>
    <row r="41" spans="1:28" x14ac:dyDescent="0.25">
      <c r="A41" t="s">
        <v>34</v>
      </c>
      <c r="B41" t="s">
        <v>32</v>
      </c>
      <c r="C41">
        <v>10</v>
      </c>
      <c r="D41">
        <v>44386.329141000002</v>
      </c>
      <c r="E41">
        <v>0.999</v>
      </c>
      <c r="F41">
        <v>1266</v>
      </c>
      <c r="G41">
        <v>2.9000000000000001E-2</v>
      </c>
      <c r="H41">
        <v>0</v>
      </c>
      <c r="I41">
        <v>0</v>
      </c>
      <c r="J41">
        <v>13442</v>
      </c>
      <c r="K41">
        <v>0.30299999999999999</v>
      </c>
      <c r="L41">
        <v>61938622076</v>
      </c>
      <c r="M41">
        <v>1.395</v>
      </c>
      <c r="N41">
        <v>59633659630</v>
      </c>
      <c r="O41">
        <v>0.96</v>
      </c>
      <c r="P41">
        <v>4044963335</v>
      </c>
      <c r="Q41">
        <v>91.131</v>
      </c>
      <c r="R41">
        <v>93921323</v>
      </c>
      <c r="S41">
        <v>2.3199999999999998</v>
      </c>
      <c r="T41">
        <v>24669399844</v>
      </c>
      <c r="U41">
        <v>555.78800000000001</v>
      </c>
      <c r="V41">
        <v>29632192</v>
      </c>
      <c r="W41">
        <v>0.12</v>
      </c>
      <c r="X41">
        <v>484275606</v>
      </c>
      <c r="Y41">
        <v>10.91</v>
      </c>
      <c r="Z41">
        <v>217870937</v>
      </c>
      <c r="AA41">
        <v>44.99</v>
      </c>
      <c r="AB41">
        <v>44.424650943000003</v>
      </c>
    </row>
    <row r="42" spans="1:28" x14ac:dyDescent="0.25">
      <c r="A42" t="s">
        <v>31</v>
      </c>
      <c r="B42" t="s">
        <v>32</v>
      </c>
      <c r="C42">
        <v>1</v>
      </c>
      <c r="D42">
        <v>283406.07857000001</v>
      </c>
      <c r="E42">
        <v>0.999</v>
      </c>
      <c r="F42">
        <v>1082</v>
      </c>
      <c r="G42">
        <v>4.0000000000000001E-3</v>
      </c>
      <c r="H42">
        <v>0</v>
      </c>
      <c r="I42">
        <v>0</v>
      </c>
      <c r="J42">
        <v>6169</v>
      </c>
      <c r="K42">
        <v>2.1999999999999999E-2</v>
      </c>
      <c r="L42">
        <v>395745974757</v>
      </c>
      <c r="M42">
        <v>1.3959999999999999</v>
      </c>
      <c r="N42">
        <v>291231917197</v>
      </c>
      <c r="O42">
        <v>0.74</v>
      </c>
      <c r="P42">
        <v>31584437604</v>
      </c>
      <c r="Q42">
        <v>111.446</v>
      </c>
      <c r="R42">
        <v>752832404</v>
      </c>
      <c r="S42">
        <v>2.38</v>
      </c>
      <c r="T42">
        <v>178858231915</v>
      </c>
      <c r="U42">
        <v>631.10199999999998</v>
      </c>
      <c r="V42">
        <v>134043163</v>
      </c>
      <c r="W42">
        <v>7.0000000000000007E-2</v>
      </c>
      <c r="X42">
        <v>1242493818</v>
      </c>
      <c r="Y42">
        <v>4.3840000000000003</v>
      </c>
      <c r="Z42">
        <v>519227569</v>
      </c>
      <c r="AA42">
        <v>41.79</v>
      </c>
      <c r="AB42">
        <v>283.56666487299998</v>
      </c>
    </row>
    <row r="43" spans="1:28" x14ac:dyDescent="0.25">
      <c r="A43" t="s">
        <v>31</v>
      </c>
      <c r="B43" t="s">
        <v>32</v>
      </c>
      <c r="C43">
        <v>2</v>
      </c>
      <c r="D43">
        <v>283269.745352</v>
      </c>
      <c r="E43">
        <v>0.999</v>
      </c>
      <c r="F43">
        <v>1137</v>
      </c>
      <c r="G43">
        <v>4.0000000000000001E-3</v>
      </c>
      <c r="H43">
        <v>0</v>
      </c>
      <c r="I43">
        <v>0</v>
      </c>
      <c r="J43">
        <v>6166</v>
      </c>
      <c r="K43">
        <v>2.1999999999999999E-2</v>
      </c>
      <c r="L43">
        <v>395536590137</v>
      </c>
      <c r="M43">
        <v>1.3959999999999999</v>
      </c>
      <c r="N43">
        <v>291229543795</v>
      </c>
      <c r="O43">
        <v>0.74</v>
      </c>
      <c r="P43">
        <v>31586745523</v>
      </c>
      <c r="Q43">
        <v>111.508</v>
      </c>
      <c r="R43">
        <v>749864264</v>
      </c>
      <c r="S43">
        <v>2.37</v>
      </c>
      <c r="T43">
        <v>178847117296</v>
      </c>
      <c r="U43">
        <v>631.36699999999996</v>
      </c>
      <c r="V43">
        <v>132234589</v>
      </c>
      <c r="W43">
        <v>7.0000000000000007E-2</v>
      </c>
      <c r="X43">
        <v>1244878620</v>
      </c>
      <c r="Y43">
        <v>4.3949999999999996</v>
      </c>
      <c r="Z43">
        <v>519626975</v>
      </c>
      <c r="AA43">
        <v>41.74</v>
      </c>
      <c r="AB43">
        <v>283.46904955899998</v>
      </c>
    </row>
    <row r="44" spans="1:28" x14ac:dyDescent="0.25">
      <c r="A44" t="s">
        <v>31</v>
      </c>
      <c r="B44" t="s">
        <v>32</v>
      </c>
      <c r="C44">
        <v>3</v>
      </c>
      <c r="D44">
        <v>283263.48947099998</v>
      </c>
      <c r="E44">
        <v>0.999</v>
      </c>
      <c r="F44">
        <v>1125</v>
      </c>
      <c r="G44">
        <v>4.0000000000000001E-3</v>
      </c>
      <c r="H44">
        <v>0</v>
      </c>
      <c r="I44">
        <v>0</v>
      </c>
      <c r="J44">
        <v>6172</v>
      </c>
      <c r="K44">
        <v>2.1999999999999999E-2</v>
      </c>
      <c r="L44">
        <v>395528686288</v>
      </c>
      <c r="M44">
        <v>1.3959999999999999</v>
      </c>
      <c r="N44">
        <v>291231961813</v>
      </c>
      <c r="O44">
        <v>0.74</v>
      </c>
      <c r="P44">
        <v>31587464866</v>
      </c>
      <c r="Q44">
        <v>111.51300000000001</v>
      </c>
      <c r="R44">
        <v>751826806</v>
      </c>
      <c r="S44">
        <v>2.38</v>
      </c>
      <c r="T44">
        <v>178870263506</v>
      </c>
      <c r="U44">
        <v>631.46199999999999</v>
      </c>
      <c r="V44">
        <v>125306829</v>
      </c>
      <c r="W44">
        <v>7.0000000000000007E-2</v>
      </c>
      <c r="X44">
        <v>1226701585</v>
      </c>
      <c r="Y44">
        <v>4.3310000000000004</v>
      </c>
      <c r="Z44">
        <v>520729697</v>
      </c>
      <c r="AA44">
        <v>42.45</v>
      </c>
      <c r="AB44">
        <v>283.42723928700002</v>
      </c>
    </row>
    <row r="45" spans="1:28" x14ac:dyDescent="0.25">
      <c r="A45" t="s">
        <v>31</v>
      </c>
      <c r="B45" t="s">
        <v>32</v>
      </c>
      <c r="C45">
        <v>4</v>
      </c>
      <c r="D45">
        <v>283355.37597300002</v>
      </c>
      <c r="E45">
        <v>1</v>
      </c>
      <c r="F45">
        <v>1062</v>
      </c>
      <c r="G45">
        <v>4.0000000000000001E-3</v>
      </c>
      <c r="H45">
        <v>0</v>
      </c>
      <c r="I45">
        <v>0</v>
      </c>
      <c r="J45">
        <v>6171</v>
      </c>
      <c r="K45">
        <v>2.1999999999999999E-2</v>
      </c>
      <c r="L45">
        <v>395663262079</v>
      </c>
      <c r="M45">
        <v>1.3959999999999999</v>
      </c>
      <c r="N45">
        <v>291226620625</v>
      </c>
      <c r="O45">
        <v>0.74</v>
      </c>
      <c r="P45">
        <v>31586992404</v>
      </c>
      <c r="Q45">
        <v>111.47499999999999</v>
      </c>
      <c r="R45">
        <v>750984247</v>
      </c>
      <c r="S45">
        <v>2.38</v>
      </c>
      <c r="T45">
        <v>178843940524</v>
      </c>
      <c r="U45">
        <v>631.16499999999996</v>
      </c>
      <c r="V45">
        <v>129886187</v>
      </c>
      <c r="W45">
        <v>7.0000000000000007E-2</v>
      </c>
      <c r="X45">
        <v>1239362012</v>
      </c>
      <c r="Y45">
        <v>4.3739999999999997</v>
      </c>
      <c r="Z45">
        <v>518888231</v>
      </c>
      <c r="AA45">
        <v>41.87</v>
      </c>
      <c r="AB45">
        <v>283.49617211399999</v>
      </c>
    </row>
    <row r="46" spans="1:28" x14ac:dyDescent="0.25">
      <c r="A46" t="s">
        <v>31</v>
      </c>
      <c r="B46" t="s">
        <v>32</v>
      </c>
      <c r="C46">
        <v>5</v>
      </c>
      <c r="D46">
        <v>283145.67051000003</v>
      </c>
      <c r="E46">
        <v>0.999</v>
      </c>
      <c r="F46">
        <v>1146</v>
      </c>
      <c r="G46">
        <v>4.0000000000000001E-3</v>
      </c>
      <c r="H46">
        <v>0</v>
      </c>
      <c r="I46">
        <v>0</v>
      </c>
      <c r="J46">
        <v>6170</v>
      </c>
      <c r="K46">
        <v>2.1999999999999999E-2</v>
      </c>
      <c r="L46">
        <v>395339324559</v>
      </c>
      <c r="M46">
        <v>1.3959999999999999</v>
      </c>
      <c r="N46">
        <v>291204513106</v>
      </c>
      <c r="O46">
        <v>0.74</v>
      </c>
      <c r="P46">
        <v>31584938215</v>
      </c>
      <c r="Q46">
        <v>111.55</v>
      </c>
      <c r="R46">
        <v>750717926</v>
      </c>
      <c r="S46">
        <v>2.38</v>
      </c>
      <c r="T46">
        <v>178852818827</v>
      </c>
      <c r="U46">
        <v>631.66399999999999</v>
      </c>
      <c r="V46">
        <v>121811123</v>
      </c>
      <c r="W46">
        <v>7.0000000000000007E-2</v>
      </c>
      <c r="X46">
        <v>1224249468</v>
      </c>
      <c r="Y46">
        <v>4.3239999999999998</v>
      </c>
      <c r="Z46">
        <v>519724996</v>
      </c>
      <c r="AA46">
        <v>42.45</v>
      </c>
      <c r="AB46">
        <v>283.33090486899999</v>
      </c>
    </row>
    <row r="47" spans="1:28" x14ac:dyDescent="0.25">
      <c r="A47" t="s">
        <v>31</v>
      </c>
      <c r="B47" t="s">
        <v>32</v>
      </c>
      <c r="C47">
        <v>6</v>
      </c>
      <c r="D47">
        <v>283125.70754899998</v>
      </c>
      <c r="E47">
        <v>1</v>
      </c>
      <c r="F47">
        <v>944</v>
      </c>
      <c r="G47">
        <v>3.0000000000000001E-3</v>
      </c>
      <c r="H47">
        <v>0</v>
      </c>
      <c r="I47">
        <v>0</v>
      </c>
      <c r="J47">
        <v>6169</v>
      </c>
      <c r="K47">
        <v>2.1999999999999999E-2</v>
      </c>
      <c r="L47">
        <v>395319755503</v>
      </c>
      <c r="M47">
        <v>1.3959999999999999</v>
      </c>
      <c r="N47">
        <v>291202979350</v>
      </c>
      <c r="O47">
        <v>0.74</v>
      </c>
      <c r="P47">
        <v>31589154926</v>
      </c>
      <c r="Q47">
        <v>111.57299999999999</v>
      </c>
      <c r="R47">
        <v>752980777</v>
      </c>
      <c r="S47">
        <v>2.38</v>
      </c>
      <c r="T47">
        <v>178857935466</v>
      </c>
      <c r="U47">
        <v>631.726</v>
      </c>
      <c r="V47">
        <v>120006166</v>
      </c>
      <c r="W47">
        <v>7.0000000000000007E-2</v>
      </c>
      <c r="X47">
        <v>1217874519</v>
      </c>
      <c r="Y47">
        <v>4.3019999999999996</v>
      </c>
      <c r="Z47">
        <v>519891111</v>
      </c>
      <c r="AA47">
        <v>42.69</v>
      </c>
      <c r="AB47">
        <v>283.21658323399998</v>
      </c>
    </row>
    <row r="48" spans="1:28" x14ac:dyDescent="0.25">
      <c r="A48" t="s">
        <v>31</v>
      </c>
      <c r="B48" t="s">
        <v>32</v>
      </c>
      <c r="C48">
        <v>7</v>
      </c>
      <c r="D48">
        <v>284026.97368699999</v>
      </c>
      <c r="E48">
        <v>0.999</v>
      </c>
      <c r="F48">
        <v>1131</v>
      </c>
      <c r="G48">
        <v>4.0000000000000001E-3</v>
      </c>
      <c r="H48">
        <v>0</v>
      </c>
      <c r="I48">
        <v>0</v>
      </c>
      <c r="J48">
        <v>6169</v>
      </c>
      <c r="K48">
        <v>2.1999999999999999E-2</v>
      </c>
      <c r="L48">
        <v>396586538190</v>
      </c>
      <c r="M48">
        <v>1.3959999999999999</v>
      </c>
      <c r="N48">
        <v>291232484625</v>
      </c>
      <c r="O48">
        <v>0.73</v>
      </c>
      <c r="P48">
        <v>31587030495</v>
      </c>
      <c r="Q48">
        <v>111.211</v>
      </c>
      <c r="R48">
        <v>750760614</v>
      </c>
      <c r="S48">
        <v>2.38</v>
      </c>
      <c r="T48">
        <v>178868356326</v>
      </c>
      <c r="U48">
        <v>629.75800000000004</v>
      </c>
      <c r="V48">
        <v>158486782</v>
      </c>
      <c r="W48">
        <v>0.09</v>
      </c>
      <c r="X48">
        <v>1286510383</v>
      </c>
      <c r="Y48">
        <v>4.53</v>
      </c>
      <c r="Z48">
        <v>520467853</v>
      </c>
      <c r="AA48">
        <v>40.46</v>
      </c>
      <c r="AB48">
        <v>284.19631696699997</v>
      </c>
    </row>
    <row r="49" spans="1:28" x14ac:dyDescent="0.25">
      <c r="A49" t="s">
        <v>31</v>
      </c>
      <c r="B49" t="s">
        <v>32</v>
      </c>
      <c r="C49">
        <v>8</v>
      </c>
      <c r="D49">
        <v>283340.49159699999</v>
      </c>
      <c r="E49">
        <v>0.999</v>
      </c>
      <c r="F49">
        <v>1233</v>
      </c>
      <c r="G49">
        <v>4.0000000000000001E-3</v>
      </c>
      <c r="H49">
        <v>0</v>
      </c>
      <c r="I49">
        <v>0</v>
      </c>
      <c r="J49">
        <v>6172</v>
      </c>
      <c r="K49">
        <v>2.1999999999999999E-2</v>
      </c>
      <c r="L49">
        <v>395631528014</v>
      </c>
      <c r="M49">
        <v>1.3959999999999999</v>
      </c>
      <c r="N49">
        <v>291241445844</v>
      </c>
      <c r="O49">
        <v>0.74</v>
      </c>
      <c r="P49">
        <v>31587623838</v>
      </c>
      <c r="Q49">
        <v>111.483</v>
      </c>
      <c r="R49">
        <v>749617661</v>
      </c>
      <c r="S49">
        <v>2.37</v>
      </c>
      <c r="T49">
        <v>178864134900</v>
      </c>
      <c r="U49">
        <v>631.26900000000001</v>
      </c>
      <c r="V49">
        <v>127793839</v>
      </c>
      <c r="W49">
        <v>7.0000000000000007E-2</v>
      </c>
      <c r="X49">
        <v>1231168877</v>
      </c>
      <c r="Y49">
        <v>4.3449999999999998</v>
      </c>
      <c r="Z49">
        <v>519688207</v>
      </c>
      <c r="AA49">
        <v>42.21</v>
      </c>
      <c r="AB49">
        <v>283.56110475700001</v>
      </c>
    </row>
    <row r="50" spans="1:28" x14ac:dyDescent="0.25">
      <c r="A50" t="s">
        <v>31</v>
      </c>
      <c r="B50" t="s">
        <v>32</v>
      </c>
      <c r="C50">
        <v>9</v>
      </c>
      <c r="D50">
        <v>283105.86878800002</v>
      </c>
      <c r="E50">
        <v>1</v>
      </c>
      <c r="F50">
        <v>942</v>
      </c>
      <c r="G50">
        <v>3.0000000000000001E-3</v>
      </c>
      <c r="H50">
        <v>0</v>
      </c>
      <c r="I50">
        <v>0</v>
      </c>
      <c r="J50">
        <v>6170</v>
      </c>
      <c r="K50">
        <v>2.1999999999999999E-2</v>
      </c>
      <c r="L50">
        <v>395297693639</v>
      </c>
      <c r="M50">
        <v>1.3959999999999999</v>
      </c>
      <c r="N50">
        <v>291217762032</v>
      </c>
      <c r="O50">
        <v>0.74</v>
      </c>
      <c r="P50">
        <v>31588016403</v>
      </c>
      <c r="Q50">
        <v>111.577</v>
      </c>
      <c r="R50">
        <v>751687295</v>
      </c>
      <c r="S50">
        <v>2.38</v>
      </c>
      <c r="T50">
        <v>178850994503</v>
      </c>
      <c r="U50">
        <v>631.74599999999998</v>
      </c>
      <c r="V50">
        <v>117723231</v>
      </c>
      <c r="W50">
        <v>7.0000000000000007E-2</v>
      </c>
      <c r="X50">
        <v>1218411199</v>
      </c>
      <c r="Y50">
        <v>4.3040000000000003</v>
      </c>
      <c r="Z50">
        <v>519590798</v>
      </c>
      <c r="AA50">
        <v>42.64</v>
      </c>
      <c r="AB50">
        <v>283.20328835999999</v>
      </c>
    </row>
    <row r="51" spans="1:28" x14ac:dyDescent="0.25">
      <c r="A51" t="s">
        <v>31</v>
      </c>
      <c r="B51" t="s">
        <v>32</v>
      </c>
      <c r="C51">
        <v>10</v>
      </c>
      <c r="D51">
        <v>283415.04923300003</v>
      </c>
      <c r="E51">
        <v>1</v>
      </c>
      <c r="F51">
        <v>1018</v>
      </c>
      <c r="G51">
        <v>4.0000000000000001E-3</v>
      </c>
      <c r="H51">
        <v>0</v>
      </c>
      <c r="I51">
        <v>0</v>
      </c>
      <c r="J51">
        <v>6171</v>
      </c>
      <c r="K51">
        <v>2.1999999999999999E-2</v>
      </c>
      <c r="L51">
        <v>395723469301</v>
      </c>
      <c r="M51">
        <v>1.3959999999999999</v>
      </c>
      <c r="N51">
        <v>291215223753</v>
      </c>
      <c r="O51">
        <v>0.74</v>
      </c>
      <c r="P51">
        <v>31582909098</v>
      </c>
      <c r="Q51">
        <v>111.437</v>
      </c>
      <c r="R51">
        <v>751188944</v>
      </c>
      <c r="S51">
        <v>2.38</v>
      </c>
      <c r="T51">
        <v>178848583323</v>
      </c>
      <c r="U51">
        <v>631.048</v>
      </c>
      <c r="V51">
        <v>129765632</v>
      </c>
      <c r="W51">
        <v>7.0000000000000007E-2</v>
      </c>
      <c r="X51">
        <v>1234115425</v>
      </c>
      <c r="Y51">
        <v>4.3540000000000001</v>
      </c>
      <c r="Z51">
        <v>519265531</v>
      </c>
      <c r="AA51">
        <v>42.08</v>
      </c>
      <c r="AB51">
        <v>283.54341815399999</v>
      </c>
    </row>
    <row r="52" spans="1:28" x14ac:dyDescent="0.25">
      <c r="A52" t="s">
        <v>30</v>
      </c>
      <c r="B52" t="s">
        <v>63</v>
      </c>
      <c r="C52">
        <v>1</v>
      </c>
      <c r="D52">
        <v>467761.388034</v>
      </c>
      <c r="E52">
        <v>0.999</v>
      </c>
      <c r="F52">
        <v>1849</v>
      </c>
      <c r="G52">
        <v>4.0000000000000001E-3</v>
      </c>
      <c r="H52">
        <v>0</v>
      </c>
      <c r="I52">
        <v>0</v>
      </c>
      <c r="J52">
        <v>3732</v>
      </c>
      <c r="K52">
        <v>8.0000000000000002E-3</v>
      </c>
      <c r="L52">
        <v>653823094953</v>
      </c>
      <c r="M52">
        <v>1.3979999999999999</v>
      </c>
      <c r="N52">
        <v>445038073643</v>
      </c>
      <c r="O52">
        <v>0.68</v>
      </c>
      <c r="P52">
        <v>22611239332</v>
      </c>
      <c r="Q52">
        <v>48.338999999999999</v>
      </c>
      <c r="R52">
        <v>7546582508</v>
      </c>
      <c r="S52">
        <v>33.380000000000003</v>
      </c>
      <c r="T52">
        <v>226758842449</v>
      </c>
      <c r="U52">
        <v>484.77499999999998</v>
      </c>
      <c r="V52">
        <v>307362437</v>
      </c>
      <c r="W52">
        <v>0.14000000000000001</v>
      </c>
      <c r="X52">
        <v>1999460191</v>
      </c>
      <c r="Y52">
        <v>4.2750000000000004</v>
      </c>
      <c r="Z52">
        <v>617414323</v>
      </c>
      <c r="AA52">
        <v>30.88</v>
      </c>
      <c r="AB52">
        <v>468.03236719300003</v>
      </c>
    </row>
    <row r="53" spans="1:28" x14ac:dyDescent="0.25">
      <c r="A53" t="s">
        <v>30</v>
      </c>
      <c r="B53" t="s">
        <v>63</v>
      </c>
      <c r="C53">
        <v>2</v>
      </c>
      <c r="D53">
        <v>466580.825947</v>
      </c>
      <c r="E53">
        <v>0.999</v>
      </c>
      <c r="F53">
        <v>1894</v>
      </c>
      <c r="G53">
        <v>4.0000000000000001E-3</v>
      </c>
      <c r="H53">
        <v>0</v>
      </c>
      <c r="I53">
        <v>0</v>
      </c>
      <c r="J53">
        <v>3733</v>
      </c>
      <c r="K53">
        <v>8.0000000000000002E-3</v>
      </c>
      <c r="L53">
        <v>652163131311</v>
      </c>
      <c r="M53">
        <v>1.3979999999999999</v>
      </c>
      <c r="N53">
        <v>443695438814</v>
      </c>
      <c r="O53">
        <v>0.68</v>
      </c>
      <c r="P53">
        <v>22548972420</v>
      </c>
      <c r="Q53">
        <v>48.328000000000003</v>
      </c>
      <c r="R53">
        <v>7536797604</v>
      </c>
      <c r="S53">
        <v>33.42</v>
      </c>
      <c r="T53">
        <v>226375717245</v>
      </c>
      <c r="U53">
        <v>485.18</v>
      </c>
      <c r="V53">
        <v>258208029</v>
      </c>
      <c r="W53">
        <v>0.11</v>
      </c>
      <c r="X53">
        <v>1928363322</v>
      </c>
      <c r="Y53">
        <v>4.133</v>
      </c>
      <c r="Z53">
        <v>618947065</v>
      </c>
      <c r="AA53">
        <v>32.1</v>
      </c>
      <c r="AB53">
        <v>466.863243807</v>
      </c>
    </row>
    <row r="54" spans="1:28" x14ac:dyDescent="0.25">
      <c r="A54" t="s">
        <v>30</v>
      </c>
      <c r="B54" t="s">
        <v>63</v>
      </c>
      <c r="C54">
        <v>3</v>
      </c>
      <c r="D54">
        <v>478833.09500999999</v>
      </c>
      <c r="E54">
        <v>0.999</v>
      </c>
      <c r="F54">
        <v>2260</v>
      </c>
      <c r="G54">
        <v>5.0000000000000001E-3</v>
      </c>
      <c r="H54">
        <v>0</v>
      </c>
      <c r="I54">
        <v>0</v>
      </c>
      <c r="J54">
        <v>3735</v>
      </c>
      <c r="K54">
        <v>8.0000000000000002E-3</v>
      </c>
      <c r="L54">
        <v>669293687598</v>
      </c>
      <c r="M54">
        <v>1.3979999999999999</v>
      </c>
      <c r="N54">
        <v>458710682030</v>
      </c>
      <c r="O54">
        <v>0.69</v>
      </c>
      <c r="P54">
        <v>23259815468</v>
      </c>
      <c r="Q54">
        <v>48.576000000000001</v>
      </c>
      <c r="R54">
        <v>7788734823</v>
      </c>
      <c r="S54">
        <v>33.49</v>
      </c>
      <c r="T54">
        <v>229957191803</v>
      </c>
      <c r="U54">
        <v>480.245</v>
      </c>
      <c r="V54">
        <v>282318247</v>
      </c>
      <c r="W54">
        <v>0.12</v>
      </c>
      <c r="X54">
        <v>1960887648</v>
      </c>
      <c r="Y54">
        <v>4.0949999999999998</v>
      </c>
      <c r="Z54">
        <v>614506286</v>
      </c>
      <c r="AA54">
        <v>31.34</v>
      </c>
      <c r="AB54">
        <v>479.28974951599997</v>
      </c>
    </row>
    <row r="55" spans="1:28" x14ac:dyDescent="0.25">
      <c r="A55" t="s">
        <v>30</v>
      </c>
      <c r="B55" t="s">
        <v>63</v>
      </c>
      <c r="C55">
        <v>4</v>
      </c>
      <c r="D55">
        <v>467890.40159800003</v>
      </c>
      <c r="E55">
        <v>1</v>
      </c>
      <c r="F55">
        <v>1714</v>
      </c>
      <c r="G55">
        <v>4.0000000000000001E-3</v>
      </c>
      <c r="H55">
        <v>0</v>
      </c>
      <c r="I55">
        <v>0</v>
      </c>
      <c r="J55">
        <v>3731</v>
      </c>
      <c r="K55">
        <v>8.0000000000000002E-3</v>
      </c>
      <c r="L55">
        <v>653996336830</v>
      </c>
      <c r="M55">
        <v>1.3979999999999999</v>
      </c>
      <c r="N55">
        <v>443234917157</v>
      </c>
      <c r="O55">
        <v>0.68</v>
      </c>
      <c r="P55">
        <v>22521731196</v>
      </c>
      <c r="Q55">
        <v>48.134999999999998</v>
      </c>
      <c r="R55">
        <v>7552597542</v>
      </c>
      <c r="S55">
        <v>33.53</v>
      </c>
      <c r="T55">
        <v>226213100192</v>
      </c>
      <c r="U55">
        <v>483.47500000000002</v>
      </c>
      <c r="V55">
        <v>404287314</v>
      </c>
      <c r="W55">
        <v>0.18</v>
      </c>
      <c r="X55">
        <v>2142248523</v>
      </c>
      <c r="Y55">
        <v>4.5789999999999997</v>
      </c>
      <c r="Z55">
        <v>617109777</v>
      </c>
      <c r="AA55">
        <v>28.81</v>
      </c>
      <c r="AB55">
        <v>468.096361221</v>
      </c>
    </row>
    <row r="56" spans="1:28" x14ac:dyDescent="0.25">
      <c r="A56" t="s">
        <v>30</v>
      </c>
      <c r="B56" t="s">
        <v>63</v>
      </c>
      <c r="C56">
        <v>5</v>
      </c>
      <c r="D56">
        <v>470298.614803</v>
      </c>
      <c r="E56">
        <v>1</v>
      </c>
      <c r="F56">
        <v>1654</v>
      </c>
      <c r="G56">
        <v>4.0000000000000001E-3</v>
      </c>
      <c r="H56">
        <v>0</v>
      </c>
      <c r="I56">
        <v>0</v>
      </c>
      <c r="J56">
        <v>3734</v>
      </c>
      <c r="K56">
        <v>8.0000000000000002E-3</v>
      </c>
      <c r="L56">
        <v>657381146979</v>
      </c>
      <c r="M56">
        <v>1.3979999999999999</v>
      </c>
      <c r="N56">
        <v>448517156451</v>
      </c>
      <c r="O56">
        <v>0.68</v>
      </c>
      <c r="P56">
        <v>22773368996</v>
      </c>
      <c r="Q56">
        <v>48.423000000000002</v>
      </c>
      <c r="R56">
        <v>7545727030</v>
      </c>
      <c r="S56">
        <v>33.130000000000003</v>
      </c>
      <c r="T56">
        <v>227539529787</v>
      </c>
      <c r="U56">
        <v>483.81900000000002</v>
      </c>
      <c r="V56">
        <v>297793391</v>
      </c>
      <c r="W56">
        <v>0.13</v>
      </c>
      <c r="X56">
        <v>1968429083</v>
      </c>
      <c r="Y56">
        <v>4.1849999999999996</v>
      </c>
      <c r="Z56">
        <v>611715900</v>
      </c>
      <c r="AA56">
        <v>31.08</v>
      </c>
      <c r="AB56">
        <v>470.48968906499999</v>
      </c>
    </row>
    <row r="57" spans="1:28" x14ac:dyDescent="0.25">
      <c r="A57" t="s">
        <v>30</v>
      </c>
      <c r="B57" t="s">
        <v>63</v>
      </c>
      <c r="C57">
        <v>6</v>
      </c>
      <c r="D57">
        <v>483965.49406</v>
      </c>
      <c r="E57">
        <v>1</v>
      </c>
      <c r="F57">
        <v>1424</v>
      </c>
      <c r="G57">
        <v>3.0000000000000001E-3</v>
      </c>
      <c r="H57">
        <v>0</v>
      </c>
      <c r="I57">
        <v>0</v>
      </c>
      <c r="J57">
        <v>3733</v>
      </c>
      <c r="K57">
        <v>8.0000000000000002E-3</v>
      </c>
      <c r="L57">
        <v>676415850893</v>
      </c>
      <c r="M57">
        <v>1.3979999999999999</v>
      </c>
      <c r="N57">
        <v>464632235110</v>
      </c>
      <c r="O57">
        <v>0.69</v>
      </c>
      <c r="P57">
        <v>23541130088</v>
      </c>
      <c r="Q57">
        <v>48.642000000000003</v>
      </c>
      <c r="R57">
        <v>7857912328</v>
      </c>
      <c r="S57">
        <v>33.380000000000003</v>
      </c>
      <c r="T57">
        <v>231366227016</v>
      </c>
      <c r="U57">
        <v>478.06299999999999</v>
      </c>
      <c r="V57">
        <v>345411543</v>
      </c>
      <c r="W57">
        <v>0.15</v>
      </c>
      <c r="X57">
        <v>2045228575</v>
      </c>
      <c r="Y57">
        <v>4.226</v>
      </c>
      <c r="Z57">
        <v>619988127</v>
      </c>
      <c r="AA57">
        <v>30.31</v>
      </c>
      <c r="AB57">
        <v>484.07313123799997</v>
      </c>
    </row>
    <row r="58" spans="1:28" x14ac:dyDescent="0.25">
      <c r="A58" t="s">
        <v>30</v>
      </c>
      <c r="B58" t="s">
        <v>63</v>
      </c>
      <c r="C58">
        <v>7</v>
      </c>
      <c r="D58">
        <v>469876.79329399997</v>
      </c>
      <c r="E58">
        <v>1</v>
      </c>
      <c r="F58">
        <v>1723</v>
      </c>
      <c r="G58">
        <v>4.0000000000000001E-3</v>
      </c>
      <c r="H58">
        <v>0</v>
      </c>
      <c r="I58">
        <v>0</v>
      </c>
      <c r="J58">
        <v>3734</v>
      </c>
      <c r="K58">
        <v>8.0000000000000002E-3</v>
      </c>
      <c r="L58">
        <v>656721638438</v>
      </c>
      <c r="M58">
        <v>1.3979999999999999</v>
      </c>
      <c r="N58">
        <v>448039892711</v>
      </c>
      <c r="O58">
        <v>0.68</v>
      </c>
      <c r="P58">
        <v>22744342410</v>
      </c>
      <c r="Q58">
        <v>48.405000000000001</v>
      </c>
      <c r="R58">
        <v>7528575727</v>
      </c>
      <c r="S58">
        <v>33.1</v>
      </c>
      <c r="T58">
        <v>227481025279</v>
      </c>
      <c r="U58">
        <v>484.12900000000002</v>
      </c>
      <c r="V58">
        <v>275276620</v>
      </c>
      <c r="W58">
        <v>0.12</v>
      </c>
      <c r="X58">
        <v>1923986950</v>
      </c>
      <c r="Y58">
        <v>4.0949999999999998</v>
      </c>
      <c r="Z58">
        <v>615751051</v>
      </c>
      <c r="AA58">
        <v>32</v>
      </c>
      <c r="AB58">
        <v>470.10565479500002</v>
      </c>
    </row>
    <row r="59" spans="1:28" x14ac:dyDescent="0.25">
      <c r="A59" t="s">
        <v>30</v>
      </c>
      <c r="B59" t="s">
        <v>63</v>
      </c>
      <c r="C59">
        <v>8</v>
      </c>
      <c r="D59">
        <v>468023.42236600001</v>
      </c>
      <c r="E59">
        <v>0.999</v>
      </c>
      <c r="F59">
        <v>1839</v>
      </c>
      <c r="G59">
        <v>4.0000000000000001E-3</v>
      </c>
      <c r="H59">
        <v>0</v>
      </c>
      <c r="I59">
        <v>0</v>
      </c>
      <c r="J59">
        <v>3733</v>
      </c>
      <c r="K59">
        <v>8.0000000000000002E-3</v>
      </c>
      <c r="L59">
        <v>654139719870</v>
      </c>
      <c r="M59">
        <v>1.3979999999999999</v>
      </c>
      <c r="N59">
        <v>445242711902</v>
      </c>
      <c r="O59">
        <v>0.68</v>
      </c>
      <c r="P59">
        <v>22613371125</v>
      </c>
      <c r="Q59">
        <v>48.317</v>
      </c>
      <c r="R59">
        <v>7551091968</v>
      </c>
      <c r="S59">
        <v>33.39</v>
      </c>
      <c r="T59">
        <v>226751765144</v>
      </c>
      <c r="U59">
        <v>484.488</v>
      </c>
      <c r="V59">
        <v>278338120</v>
      </c>
      <c r="W59">
        <v>0.12</v>
      </c>
      <c r="X59">
        <v>1961591704</v>
      </c>
      <c r="Y59">
        <v>4.1909999999999998</v>
      </c>
      <c r="Z59">
        <v>618284496</v>
      </c>
      <c r="AA59">
        <v>31.52</v>
      </c>
      <c r="AB59">
        <v>468.30395153500001</v>
      </c>
    </row>
    <row r="60" spans="1:28" x14ac:dyDescent="0.25">
      <c r="A60" t="s">
        <v>30</v>
      </c>
      <c r="B60" t="s">
        <v>63</v>
      </c>
      <c r="C60">
        <v>9</v>
      </c>
      <c r="D60">
        <v>468475.60764100001</v>
      </c>
      <c r="E60">
        <v>0.999</v>
      </c>
      <c r="F60">
        <v>1872</v>
      </c>
      <c r="G60">
        <v>4.0000000000000001E-3</v>
      </c>
      <c r="H60">
        <v>0</v>
      </c>
      <c r="I60">
        <v>0</v>
      </c>
      <c r="J60">
        <v>3733</v>
      </c>
      <c r="K60">
        <v>8.0000000000000002E-3</v>
      </c>
      <c r="L60">
        <v>654814202501</v>
      </c>
      <c r="M60">
        <v>1.3979999999999999</v>
      </c>
      <c r="N60">
        <v>444017456787</v>
      </c>
      <c r="O60">
        <v>0.68</v>
      </c>
      <c r="P60">
        <v>22569575767</v>
      </c>
      <c r="Q60">
        <v>48.177</v>
      </c>
      <c r="R60">
        <v>7557787008</v>
      </c>
      <c r="S60">
        <v>33.49</v>
      </c>
      <c r="T60">
        <v>226437301224</v>
      </c>
      <c r="U60">
        <v>483.34899999999999</v>
      </c>
      <c r="V60">
        <v>397275143</v>
      </c>
      <c r="W60">
        <v>0.18</v>
      </c>
      <c r="X60">
        <v>2165837011</v>
      </c>
      <c r="Y60">
        <v>4.6230000000000002</v>
      </c>
      <c r="Z60">
        <v>613574438</v>
      </c>
      <c r="AA60">
        <v>28.33</v>
      </c>
      <c r="AB60">
        <v>468.755995928</v>
      </c>
    </row>
    <row r="61" spans="1:28" x14ac:dyDescent="0.25">
      <c r="A61" t="s">
        <v>30</v>
      </c>
      <c r="B61" t="s">
        <v>63</v>
      </c>
      <c r="C61">
        <v>10</v>
      </c>
      <c r="D61">
        <v>466797.36877499998</v>
      </c>
      <c r="E61">
        <v>1</v>
      </c>
      <c r="F61">
        <v>1570</v>
      </c>
      <c r="G61">
        <v>3.0000000000000001E-3</v>
      </c>
      <c r="H61">
        <v>0</v>
      </c>
      <c r="I61">
        <v>0</v>
      </c>
      <c r="J61">
        <v>3733</v>
      </c>
      <c r="K61">
        <v>8.0000000000000002E-3</v>
      </c>
      <c r="L61">
        <v>652454378183</v>
      </c>
      <c r="M61">
        <v>1.3979999999999999</v>
      </c>
      <c r="N61">
        <v>444159055624</v>
      </c>
      <c r="O61">
        <v>0.68</v>
      </c>
      <c r="P61">
        <v>22579959118</v>
      </c>
      <c r="Q61">
        <v>48.372</v>
      </c>
      <c r="R61">
        <v>7547441808</v>
      </c>
      <c r="S61">
        <v>33.43</v>
      </c>
      <c r="T61">
        <v>226461398630</v>
      </c>
      <c r="U61">
        <v>485.13900000000001</v>
      </c>
      <c r="V61">
        <v>267473100</v>
      </c>
      <c r="W61">
        <v>0.12</v>
      </c>
      <c r="X61">
        <v>1917245057</v>
      </c>
      <c r="Y61">
        <v>4.1070000000000002</v>
      </c>
      <c r="Z61">
        <v>615584473</v>
      </c>
      <c r="AA61">
        <v>32.11</v>
      </c>
      <c r="AB61">
        <v>466.95656617999998</v>
      </c>
    </row>
    <row r="62" spans="1:28" x14ac:dyDescent="0.25">
      <c r="A62" t="s">
        <v>30</v>
      </c>
      <c r="B62" t="s">
        <v>65</v>
      </c>
      <c r="C62">
        <v>1</v>
      </c>
      <c r="D62">
        <v>483820.30795799999</v>
      </c>
      <c r="E62">
        <v>1</v>
      </c>
      <c r="F62">
        <v>1452</v>
      </c>
      <c r="G62">
        <v>3.0000000000000001E-3</v>
      </c>
      <c r="H62">
        <v>0</v>
      </c>
      <c r="I62">
        <v>0</v>
      </c>
      <c r="J62">
        <v>7277</v>
      </c>
      <c r="K62">
        <v>1.4999999999999999E-2</v>
      </c>
      <c r="L62">
        <v>676227015385</v>
      </c>
      <c r="M62">
        <v>1.3979999999999999</v>
      </c>
      <c r="N62">
        <v>446240442660</v>
      </c>
      <c r="O62">
        <v>0.66</v>
      </c>
      <c r="P62">
        <v>22656189133</v>
      </c>
      <c r="Q62">
        <v>46.828000000000003</v>
      </c>
      <c r="R62">
        <v>7612094838</v>
      </c>
      <c r="S62">
        <v>33.6</v>
      </c>
      <c r="T62">
        <v>226968015841</v>
      </c>
      <c r="U62">
        <v>469.11599999999999</v>
      </c>
      <c r="V62">
        <v>1388441520</v>
      </c>
      <c r="W62">
        <v>0.61</v>
      </c>
      <c r="X62">
        <v>4001955639</v>
      </c>
      <c r="Y62">
        <v>8.2720000000000002</v>
      </c>
      <c r="Z62">
        <v>605695320</v>
      </c>
      <c r="AA62">
        <v>15.13</v>
      </c>
      <c r="AB62">
        <v>483.93402573899999</v>
      </c>
    </row>
    <row r="63" spans="1:28" x14ac:dyDescent="0.25">
      <c r="A63" t="s">
        <v>30</v>
      </c>
      <c r="B63" t="s">
        <v>65</v>
      </c>
      <c r="C63">
        <v>2</v>
      </c>
      <c r="D63">
        <v>465238.51518699998</v>
      </c>
      <c r="E63">
        <v>1</v>
      </c>
      <c r="F63">
        <v>1391</v>
      </c>
      <c r="G63">
        <v>3.0000000000000001E-3</v>
      </c>
      <c r="H63">
        <v>0</v>
      </c>
      <c r="I63">
        <v>0</v>
      </c>
      <c r="J63">
        <v>7873</v>
      </c>
      <c r="K63">
        <v>1.7000000000000001E-2</v>
      </c>
      <c r="L63">
        <v>650290239131</v>
      </c>
      <c r="M63">
        <v>1.3979999999999999</v>
      </c>
      <c r="N63">
        <v>442482707985</v>
      </c>
      <c r="O63">
        <v>0.68</v>
      </c>
      <c r="P63">
        <v>22484941704</v>
      </c>
      <c r="Q63">
        <v>48.33</v>
      </c>
      <c r="R63">
        <v>7535526327</v>
      </c>
      <c r="S63">
        <v>33.51</v>
      </c>
      <c r="T63">
        <v>226087854989</v>
      </c>
      <c r="U63">
        <v>485.96100000000001</v>
      </c>
      <c r="V63">
        <v>252445057</v>
      </c>
      <c r="W63">
        <v>0.11</v>
      </c>
      <c r="X63">
        <v>1838783347</v>
      </c>
      <c r="Y63">
        <v>3.952</v>
      </c>
      <c r="Z63">
        <v>609542138</v>
      </c>
      <c r="AA63">
        <v>33.15</v>
      </c>
      <c r="AB63">
        <v>465.33983290200001</v>
      </c>
    </row>
    <row r="64" spans="1:28" x14ac:dyDescent="0.25">
      <c r="A64" t="s">
        <v>30</v>
      </c>
      <c r="B64" t="s">
        <v>65</v>
      </c>
      <c r="C64">
        <v>3</v>
      </c>
      <c r="D64">
        <v>469986.50116099999</v>
      </c>
      <c r="E64">
        <v>1</v>
      </c>
      <c r="F64">
        <v>1512</v>
      </c>
      <c r="G64">
        <v>3.0000000000000001E-3</v>
      </c>
      <c r="H64">
        <v>0</v>
      </c>
      <c r="I64">
        <v>0</v>
      </c>
      <c r="J64">
        <v>7296</v>
      </c>
      <c r="K64">
        <v>1.6E-2</v>
      </c>
      <c r="L64">
        <v>656926950606</v>
      </c>
      <c r="M64">
        <v>1.3979999999999999</v>
      </c>
      <c r="N64">
        <v>448113208636</v>
      </c>
      <c r="O64">
        <v>0.68</v>
      </c>
      <c r="P64">
        <v>22757140325</v>
      </c>
      <c r="Q64">
        <v>48.420999999999999</v>
      </c>
      <c r="R64">
        <v>7538892359</v>
      </c>
      <c r="S64">
        <v>33.130000000000003</v>
      </c>
      <c r="T64">
        <v>227470283551</v>
      </c>
      <c r="U64">
        <v>483.99299999999999</v>
      </c>
      <c r="V64">
        <v>258917597</v>
      </c>
      <c r="W64">
        <v>0.11</v>
      </c>
      <c r="X64">
        <v>1918789890</v>
      </c>
      <c r="Y64">
        <v>4.0830000000000002</v>
      </c>
      <c r="Z64">
        <v>611280610</v>
      </c>
      <c r="AA64">
        <v>31.86</v>
      </c>
      <c r="AB64">
        <v>470.13576886599998</v>
      </c>
    </row>
    <row r="65" spans="1:28" x14ac:dyDescent="0.25">
      <c r="A65" t="s">
        <v>30</v>
      </c>
      <c r="B65" t="s">
        <v>65</v>
      </c>
      <c r="C65">
        <v>4</v>
      </c>
      <c r="D65">
        <v>469090.54975900002</v>
      </c>
      <c r="E65">
        <v>1</v>
      </c>
      <c r="F65">
        <v>1332</v>
      </c>
      <c r="G65">
        <v>3.0000000000000001E-3</v>
      </c>
      <c r="H65">
        <v>0</v>
      </c>
      <c r="I65">
        <v>0</v>
      </c>
      <c r="J65">
        <v>7782</v>
      </c>
      <c r="K65">
        <v>1.7000000000000001E-2</v>
      </c>
      <c r="L65">
        <v>655680430600</v>
      </c>
      <c r="M65">
        <v>1.3979999999999999</v>
      </c>
      <c r="N65">
        <v>447788202914</v>
      </c>
      <c r="O65">
        <v>0.68</v>
      </c>
      <c r="P65">
        <v>22727499648</v>
      </c>
      <c r="Q65">
        <v>48.45</v>
      </c>
      <c r="R65">
        <v>7531120877</v>
      </c>
      <c r="S65">
        <v>33.14</v>
      </c>
      <c r="T65">
        <v>227414606217</v>
      </c>
      <c r="U65">
        <v>484.79899999999998</v>
      </c>
      <c r="V65">
        <v>262785463</v>
      </c>
      <c r="W65">
        <v>0.12</v>
      </c>
      <c r="X65">
        <v>1833077077</v>
      </c>
      <c r="Y65">
        <v>3.9079999999999999</v>
      </c>
      <c r="Z65">
        <v>611692362</v>
      </c>
      <c r="AA65">
        <v>33.369999999999997</v>
      </c>
      <c r="AB65">
        <v>469.19212556500003</v>
      </c>
    </row>
    <row r="66" spans="1:28" x14ac:dyDescent="0.25">
      <c r="A66" t="s">
        <v>30</v>
      </c>
      <c r="B66" t="s">
        <v>65</v>
      </c>
      <c r="C66">
        <v>5</v>
      </c>
      <c r="D66">
        <v>468899.99997599999</v>
      </c>
      <c r="E66">
        <v>1</v>
      </c>
      <c r="F66">
        <v>1390</v>
      </c>
      <c r="G66">
        <v>3.0000000000000001E-3</v>
      </c>
      <c r="H66">
        <v>0</v>
      </c>
      <c r="I66">
        <v>0</v>
      </c>
      <c r="J66">
        <v>7884</v>
      </c>
      <c r="K66">
        <v>1.7000000000000001E-2</v>
      </c>
      <c r="L66">
        <v>655398756874</v>
      </c>
      <c r="M66">
        <v>1.3979999999999999</v>
      </c>
      <c r="N66">
        <v>442822809929</v>
      </c>
      <c r="O66">
        <v>0.68</v>
      </c>
      <c r="P66">
        <v>22509257286</v>
      </c>
      <c r="Q66">
        <v>48.003999999999998</v>
      </c>
      <c r="R66">
        <v>7547763729</v>
      </c>
      <c r="S66">
        <v>33.53</v>
      </c>
      <c r="T66">
        <v>226169540089</v>
      </c>
      <c r="U66">
        <v>482.34100000000001</v>
      </c>
      <c r="V66">
        <v>455726509</v>
      </c>
      <c r="W66">
        <v>0.2</v>
      </c>
      <c r="X66">
        <v>2280211306</v>
      </c>
      <c r="Y66">
        <v>4.8630000000000004</v>
      </c>
      <c r="Z66">
        <v>606934047</v>
      </c>
      <c r="AA66">
        <v>26.62</v>
      </c>
      <c r="AB66">
        <v>469.01987126099999</v>
      </c>
    </row>
    <row r="67" spans="1:28" x14ac:dyDescent="0.25">
      <c r="A67" t="s">
        <v>30</v>
      </c>
      <c r="B67" t="s">
        <v>65</v>
      </c>
      <c r="C67">
        <v>6</v>
      </c>
      <c r="D67">
        <v>466940.09082099999</v>
      </c>
      <c r="E67">
        <v>1</v>
      </c>
      <c r="F67">
        <v>1481</v>
      </c>
      <c r="G67">
        <v>3.0000000000000001E-3</v>
      </c>
      <c r="H67">
        <v>0</v>
      </c>
      <c r="I67">
        <v>0</v>
      </c>
      <c r="J67">
        <v>7278</v>
      </c>
      <c r="K67">
        <v>1.6E-2</v>
      </c>
      <c r="L67">
        <v>652666474339</v>
      </c>
      <c r="M67">
        <v>1.3979999999999999</v>
      </c>
      <c r="N67">
        <v>442630836770</v>
      </c>
      <c r="O67">
        <v>0.68</v>
      </c>
      <c r="P67">
        <v>22480138256</v>
      </c>
      <c r="Q67">
        <v>48.143999999999998</v>
      </c>
      <c r="R67">
        <v>7544564814</v>
      </c>
      <c r="S67">
        <v>33.56</v>
      </c>
      <c r="T67">
        <v>226113323127</v>
      </c>
      <c r="U67">
        <v>484.245</v>
      </c>
      <c r="V67">
        <v>351834009</v>
      </c>
      <c r="W67">
        <v>0.16</v>
      </c>
      <c r="X67">
        <v>2021682535</v>
      </c>
      <c r="Y67">
        <v>4.33</v>
      </c>
      <c r="Z67">
        <v>613823015</v>
      </c>
      <c r="AA67">
        <v>30.36</v>
      </c>
      <c r="AB67">
        <v>467.085760843</v>
      </c>
    </row>
    <row r="68" spans="1:28" x14ac:dyDescent="0.25">
      <c r="A68" t="s">
        <v>30</v>
      </c>
      <c r="B68" t="s">
        <v>65</v>
      </c>
      <c r="C68">
        <v>7</v>
      </c>
      <c r="D68">
        <v>480612.59058000002</v>
      </c>
      <c r="E68">
        <v>1</v>
      </c>
      <c r="F68">
        <v>1597</v>
      </c>
      <c r="G68">
        <v>3.0000000000000001E-3</v>
      </c>
      <c r="H68">
        <v>0</v>
      </c>
      <c r="I68">
        <v>0</v>
      </c>
      <c r="J68">
        <v>7875</v>
      </c>
      <c r="K68">
        <v>1.6E-2</v>
      </c>
      <c r="L68">
        <v>671793405540</v>
      </c>
      <c r="M68">
        <v>1.3979999999999999</v>
      </c>
      <c r="N68">
        <v>442544979406</v>
      </c>
      <c r="O68">
        <v>0.66</v>
      </c>
      <c r="P68">
        <v>22484129770</v>
      </c>
      <c r="Q68">
        <v>46.781999999999996</v>
      </c>
      <c r="R68">
        <v>7538080686</v>
      </c>
      <c r="S68">
        <v>33.53</v>
      </c>
      <c r="T68">
        <v>226168710161</v>
      </c>
      <c r="U68">
        <v>470.584</v>
      </c>
      <c r="V68">
        <v>1393673172</v>
      </c>
      <c r="W68">
        <v>0.62</v>
      </c>
      <c r="X68">
        <v>4006690383</v>
      </c>
      <c r="Y68">
        <v>8.3369999999999997</v>
      </c>
      <c r="Z68">
        <v>609063451</v>
      </c>
      <c r="AA68">
        <v>15.2</v>
      </c>
      <c r="AB68">
        <v>480.77433496100002</v>
      </c>
    </row>
    <row r="69" spans="1:28" x14ac:dyDescent="0.25">
      <c r="A69" t="s">
        <v>30</v>
      </c>
      <c r="B69" t="s">
        <v>65</v>
      </c>
      <c r="C69">
        <v>8</v>
      </c>
      <c r="D69">
        <v>469318.23111499997</v>
      </c>
      <c r="E69">
        <v>1</v>
      </c>
      <c r="F69">
        <v>1462</v>
      </c>
      <c r="G69">
        <v>3.0000000000000001E-3</v>
      </c>
      <c r="H69">
        <v>0</v>
      </c>
      <c r="I69">
        <v>0</v>
      </c>
      <c r="J69">
        <v>7279</v>
      </c>
      <c r="K69">
        <v>1.6E-2</v>
      </c>
      <c r="L69">
        <v>656018694392</v>
      </c>
      <c r="M69">
        <v>1.3979999999999999</v>
      </c>
      <c r="N69">
        <v>448550160410</v>
      </c>
      <c r="O69">
        <v>0.68</v>
      </c>
      <c r="P69">
        <v>22786494874</v>
      </c>
      <c r="Q69">
        <v>48.552</v>
      </c>
      <c r="R69">
        <v>7546443871</v>
      </c>
      <c r="S69">
        <v>33.119999999999997</v>
      </c>
      <c r="T69">
        <v>227478584464</v>
      </c>
      <c r="U69">
        <v>484.7</v>
      </c>
      <c r="V69">
        <v>220098342</v>
      </c>
      <c r="W69">
        <v>0.1</v>
      </c>
      <c r="X69">
        <v>1759680262</v>
      </c>
      <c r="Y69">
        <v>3.7490000000000001</v>
      </c>
      <c r="Z69">
        <v>603499523</v>
      </c>
      <c r="AA69">
        <v>34.299999999999997</v>
      </c>
      <c r="AB69">
        <v>469.44756479599999</v>
      </c>
    </row>
    <row r="70" spans="1:28" x14ac:dyDescent="0.25">
      <c r="A70" t="s">
        <v>30</v>
      </c>
      <c r="B70" t="s">
        <v>65</v>
      </c>
      <c r="C70">
        <v>9</v>
      </c>
      <c r="D70">
        <v>466031.40902999998</v>
      </c>
      <c r="E70">
        <v>1</v>
      </c>
      <c r="F70">
        <v>1416</v>
      </c>
      <c r="G70">
        <v>3.0000000000000001E-3</v>
      </c>
      <c r="H70">
        <v>0</v>
      </c>
      <c r="I70">
        <v>0</v>
      </c>
      <c r="J70">
        <v>7278</v>
      </c>
      <c r="K70">
        <v>1.6E-2</v>
      </c>
      <c r="L70">
        <v>651394849610</v>
      </c>
      <c r="M70">
        <v>1.3979999999999999</v>
      </c>
      <c r="N70">
        <v>442355593777</v>
      </c>
      <c r="O70">
        <v>0.68</v>
      </c>
      <c r="P70">
        <v>22482000153</v>
      </c>
      <c r="Q70">
        <v>48.241</v>
      </c>
      <c r="R70">
        <v>7523671609</v>
      </c>
      <c r="S70">
        <v>33.47</v>
      </c>
      <c r="T70">
        <v>226103942911</v>
      </c>
      <c r="U70">
        <v>485.16899999999998</v>
      </c>
      <c r="V70">
        <v>271666378</v>
      </c>
      <c r="W70">
        <v>0.12</v>
      </c>
      <c r="X70">
        <v>1942303300</v>
      </c>
      <c r="Y70">
        <v>4.1680000000000001</v>
      </c>
      <c r="Z70">
        <v>608170951</v>
      </c>
      <c r="AA70">
        <v>31.31</v>
      </c>
      <c r="AB70">
        <v>466.15281847599999</v>
      </c>
    </row>
    <row r="71" spans="1:28" x14ac:dyDescent="0.25">
      <c r="A71" t="s">
        <v>30</v>
      </c>
      <c r="B71" t="s">
        <v>65</v>
      </c>
      <c r="C71">
        <v>10</v>
      </c>
      <c r="D71">
        <v>470517.05179599999</v>
      </c>
      <c r="E71">
        <v>1</v>
      </c>
      <c r="F71">
        <v>1431</v>
      </c>
      <c r="G71">
        <v>3.0000000000000001E-3</v>
      </c>
      <c r="H71">
        <v>0</v>
      </c>
      <c r="I71">
        <v>0</v>
      </c>
      <c r="J71">
        <v>7885</v>
      </c>
      <c r="K71">
        <v>1.7000000000000001E-2</v>
      </c>
      <c r="L71">
        <v>657658839277</v>
      </c>
      <c r="M71">
        <v>1.3979999999999999</v>
      </c>
      <c r="N71">
        <v>445203768014</v>
      </c>
      <c r="O71">
        <v>0.68</v>
      </c>
      <c r="P71">
        <v>22617671049</v>
      </c>
      <c r="Q71">
        <v>48.07</v>
      </c>
      <c r="R71">
        <v>7535042560</v>
      </c>
      <c r="S71">
        <v>33.31</v>
      </c>
      <c r="T71">
        <v>226732085164</v>
      </c>
      <c r="U71">
        <v>481.87900000000002</v>
      </c>
      <c r="V71">
        <v>452582775</v>
      </c>
      <c r="W71">
        <v>0.2</v>
      </c>
      <c r="X71">
        <v>2282169886</v>
      </c>
      <c r="Y71">
        <v>4.8499999999999996</v>
      </c>
      <c r="Z71">
        <v>610154270</v>
      </c>
      <c r="AA71">
        <v>26.74</v>
      </c>
      <c r="AB71">
        <v>470.65077199500001</v>
      </c>
    </row>
    <row r="72" spans="1:28" x14ac:dyDescent="0.25">
      <c r="A72" t="s">
        <v>30</v>
      </c>
      <c r="B72" t="s">
        <v>64</v>
      </c>
      <c r="C72">
        <v>1</v>
      </c>
      <c r="D72">
        <v>626549.22508300003</v>
      </c>
      <c r="E72">
        <v>1</v>
      </c>
      <c r="F72">
        <v>2025</v>
      </c>
      <c r="G72">
        <v>3.0000000000000001E-3</v>
      </c>
      <c r="H72">
        <v>0</v>
      </c>
      <c r="I72">
        <v>0</v>
      </c>
      <c r="J72">
        <v>4710</v>
      </c>
      <c r="K72">
        <v>8.0000000000000002E-3</v>
      </c>
      <c r="L72">
        <v>875844461181</v>
      </c>
      <c r="M72">
        <v>1.3979999999999999</v>
      </c>
      <c r="N72">
        <v>600148670073</v>
      </c>
      <c r="O72">
        <v>0.69</v>
      </c>
      <c r="P72">
        <v>26893287019</v>
      </c>
      <c r="Q72">
        <v>42.923000000000002</v>
      </c>
      <c r="R72">
        <v>9271732680</v>
      </c>
      <c r="S72">
        <v>34.479999999999997</v>
      </c>
      <c r="T72">
        <v>295515395585</v>
      </c>
      <c r="U72">
        <v>471.65600000000001</v>
      </c>
      <c r="V72">
        <v>565832330</v>
      </c>
      <c r="W72">
        <v>0.19</v>
      </c>
      <c r="X72">
        <v>2271357210</v>
      </c>
      <c r="Y72">
        <v>3.625</v>
      </c>
      <c r="Z72">
        <v>541411860</v>
      </c>
      <c r="AA72">
        <v>23.84</v>
      </c>
      <c r="AB72">
        <v>626.72274200300001</v>
      </c>
    </row>
    <row r="73" spans="1:28" x14ac:dyDescent="0.25">
      <c r="A73" t="s">
        <v>30</v>
      </c>
      <c r="B73" t="s">
        <v>64</v>
      </c>
      <c r="C73">
        <v>2</v>
      </c>
      <c r="D73">
        <v>616737.30551600002</v>
      </c>
      <c r="E73">
        <v>1</v>
      </c>
      <c r="F73">
        <v>1861</v>
      </c>
      <c r="G73">
        <v>3.0000000000000001E-3</v>
      </c>
      <c r="H73">
        <v>0</v>
      </c>
      <c r="I73">
        <v>0</v>
      </c>
      <c r="J73">
        <v>4710</v>
      </c>
      <c r="K73">
        <v>8.0000000000000002E-3</v>
      </c>
      <c r="L73">
        <v>862100407464</v>
      </c>
      <c r="M73">
        <v>1.3979999999999999</v>
      </c>
      <c r="N73">
        <v>591479851777</v>
      </c>
      <c r="O73">
        <v>0.69</v>
      </c>
      <c r="P73">
        <v>25936726770</v>
      </c>
      <c r="Q73">
        <v>42.055</v>
      </c>
      <c r="R73">
        <v>8715640986</v>
      </c>
      <c r="S73">
        <v>33.6</v>
      </c>
      <c r="T73">
        <v>294319543239</v>
      </c>
      <c r="U73">
        <v>477.22</v>
      </c>
      <c r="V73">
        <v>543841982</v>
      </c>
      <c r="W73">
        <v>0.18</v>
      </c>
      <c r="X73">
        <v>2389920296</v>
      </c>
      <c r="Y73">
        <v>3.875</v>
      </c>
      <c r="Z73">
        <v>540801947</v>
      </c>
      <c r="AA73">
        <v>22.63</v>
      </c>
      <c r="AB73">
        <v>616.88340838199997</v>
      </c>
    </row>
    <row r="74" spans="1:28" x14ac:dyDescent="0.25">
      <c r="A74" t="s">
        <v>30</v>
      </c>
      <c r="B74" t="s">
        <v>64</v>
      </c>
      <c r="C74">
        <v>3</v>
      </c>
      <c r="D74">
        <v>615159.80573400005</v>
      </c>
      <c r="E74">
        <v>1</v>
      </c>
      <c r="F74">
        <v>1926</v>
      </c>
      <c r="G74">
        <v>3.0000000000000001E-3</v>
      </c>
      <c r="H74">
        <v>0</v>
      </c>
      <c r="I74">
        <v>0</v>
      </c>
      <c r="J74">
        <v>4709</v>
      </c>
      <c r="K74">
        <v>8.0000000000000002E-3</v>
      </c>
      <c r="L74">
        <v>859894481850</v>
      </c>
      <c r="M74">
        <v>1.3979999999999999</v>
      </c>
      <c r="N74">
        <v>593893884363</v>
      </c>
      <c r="O74">
        <v>0.69</v>
      </c>
      <c r="P74">
        <v>26045138493</v>
      </c>
      <c r="Q74">
        <v>42.338999999999999</v>
      </c>
      <c r="R74">
        <v>8627749584</v>
      </c>
      <c r="S74">
        <v>33.130000000000003</v>
      </c>
      <c r="T74">
        <v>294953091898</v>
      </c>
      <c r="U74">
        <v>479.47399999999999</v>
      </c>
      <c r="V74">
        <v>407826052</v>
      </c>
      <c r="W74">
        <v>0.14000000000000001</v>
      </c>
      <c r="X74">
        <v>1935011905</v>
      </c>
      <c r="Y74">
        <v>3.1459999999999999</v>
      </c>
      <c r="Z74">
        <v>540999209</v>
      </c>
      <c r="AA74">
        <v>27.96</v>
      </c>
      <c r="AB74">
        <v>615.34786743899997</v>
      </c>
    </row>
    <row r="75" spans="1:28" x14ac:dyDescent="0.25">
      <c r="A75" t="s">
        <v>30</v>
      </c>
      <c r="B75" t="s">
        <v>64</v>
      </c>
      <c r="C75">
        <v>4</v>
      </c>
      <c r="D75">
        <v>613740.04348400002</v>
      </c>
      <c r="E75">
        <v>1</v>
      </c>
      <c r="F75">
        <v>1797</v>
      </c>
      <c r="G75">
        <v>3.0000000000000001E-3</v>
      </c>
      <c r="H75">
        <v>0</v>
      </c>
      <c r="I75">
        <v>0</v>
      </c>
      <c r="J75">
        <v>4710</v>
      </c>
      <c r="K75">
        <v>8.0000000000000002E-3</v>
      </c>
      <c r="L75">
        <v>857871325339</v>
      </c>
      <c r="M75">
        <v>1.3979999999999999</v>
      </c>
      <c r="N75">
        <v>589911133963</v>
      </c>
      <c r="O75">
        <v>0.69</v>
      </c>
      <c r="P75">
        <v>25856738426</v>
      </c>
      <c r="Q75">
        <v>42.13</v>
      </c>
      <c r="R75">
        <v>8624557036</v>
      </c>
      <c r="S75">
        <v>33.36</v>
      </c>
      <c r="T75">
        <v>293973823155</v>
      </c>
      <c r="U75">
        <v>478.988</v>
      </c>
      <c r="V75">
        <v>481684779</v>
      </c>
      <c r="W75">
        <v>0.16</v>
      </c>
      <c r="X75">
        <v>2055603048</v>
      </c>
      <c r="Y75">
        <v>3.3490000000000002</v>
      </c>
      <c r="Z75">
        <v>541754890</v>
      </c>
      <c r="AA75">
        <v>26.36</v>
      </c>
      <c r="AB75">
        <v>613.87558757800002</v>
      </c>
    </row>
    <row r="76" spans="1:28" x14ac:dyDescent="0.25">
      <c r="A76" t="s">
        <v>30</v>
      </c>
      <c r="B76" t="s">
        <v>64</v>
      </c>
      <c r="C76">
        <v>5</v>
      </c>
      <c r="D76">
        <v>624187.44547999999</v>
      </c>
      <c r="E76">
        <v>1</v>
      </c>
      <c r="F76">
        <v>1788</v>
      </c>
      <c r="G76">
        <v>3.0000000000000001E-3</v>
      </c>
      <c r="H76">
        <v>0</v>
      </c>
      <c r="I76">
        <v>0</v>
      </c>
      <c r="J76">
        <v>4709</v>
      </c>
      <c r="K76">
        <v>8.0000000000000002E-3</v>
      </c>
      <c r="L76">
        <v>872552461105</v>
      </c>
      <c r="M76">
        <v>1.3979999999999999</v>
      </c>
      <c r="N76">
        <v>597290201479</v>
      </c>
      <c r="O76">
        <v>0.68</v>
      </c>
      <c r="P76">
        <v>26755648731</v>
      </c>
      <c r="Q76">
        <v>42.865000000000002</v>
      </c>
      <c r="R76">
        <v>9283129954</v>
      </c>
      <c r="S76">
        <v>34.700000000000003</v>
      </c>
      <c r="T76">
        <v>294874456539</v>
      </c>
      <c r="U76">
        <v>472.41300000000001</v>
      </c>
      <c r="V76">
        <v>610537914</v>
      </c>
      <c r="W76">
        <v>0.21</v>
      </c>
      <c r="X76">
        <v>2671859716</v>
      </c>
      <c r="Y76">
        <v>4.2809999999999997</v>
      </c>
      <c r="Z76">
        <v>540593810</v>
      </c>
      <c r="AA76">
        <v>20.23</v>
      </c>
      <c r="AB76">
        <v>624.31595915499997</v>
      </c>
    </row>
    <row r="77" spans="1:28" x14ac:dyDescent="0.25">
      <c r="A77" t="s">
        <v>30</v>
      </c>
      <c r="B77" t="s">
        <v>64</v>
      </c>
      <c r="C77">
        <v>6</v>
      </c>
      <c r="D77">
        <v>611093.584592</v>
      </c>
      <c r="E77">
        <v>1</v>
      </c>
      <c r="F77">
        <v>1813</v>
      </c>
      <c r="G77">
        <v>3.0000000000000001E-3</v>
      </c>
      <c r="H77">
        <v>0</v>
      </c>
      <c r="I77">
        <v>0</v>
      </c>
      <c r="J77">
        <v>4709</v>
      </c>
      <c r="K77">
        <v>8.0000000000000002E-3</v>
      </c>
      <c r="L77">
        <v>854184017485</v>
      </c>
      <c r="M77">
        <v>1.3979999999999999</v>
      </c>
      <c r="N77">
        <v>587718483369</v>
      </c>
      <c r="O77">
        <v>0.69</v>
      </c>
      <c r="P77">
        <v>25755402580</v>
      </c>
      <c r="Q77">
        <v>42.146000000000001</v>
      </c>
      <c r="R77">
        <v>8651522057</v>
      </c>
      <c r="S77">
        <v>33.590000000000003</v>
      </c>
      <c r="T77">
        <v>293435822591</v>
      </c>
      <c r="U77">
        <v>480.18099999999998</v>
      </c>
      <c r="V77">
        <v>421500567</v>
      </c>
      <c r="W77">
        <v>0.14000000000000001</v>
      </c>
      <c r="X77">
        <v>2236074868</v>
      </c>
      <c r="Y77">
        <v>3.6589999999999998</v>
      </c>
      <c r="Z77">
        <v>541218138</v>
      </c>
      <c r="AA77">
        <v>24.2</v>
      </c>
      <c r="AB77">
        <v>611.23780932700004</v>
      </c>
    </row>
    <row r="78" spans="1:28" x14ac:dyDescent="0.25">
      <c r="A78" t="s">
        <v>30</v>
      </c>
      <c r="B78" t="s">
        <v>64</v>
      </c>
      <c r="C78">
        <v>7</v>
      </c>
      <c r="D78">
        <v>610486.66467600001</v>
      </c>
      <c r="E78">
        <v>1</v>
      </c>
      <c r="F78">
        <v>1831</v>
      </c>
      <c r="G78">
        <v>3.0000000000000001E-3</v>
      </c>
      <c r="H78">
        <v>0</v>
      </c>
      <c r="I78">
        <v>0</v>
      </c>
      <c r="J78">
        <v>4710</v>
      </c>
      <c r="K78">
        <v>8.0000000000000002E-3</v>
      </c>
      <c r="L78">
        <v>853361933387</v>
      </c>
      <c r="M78">
        <v>1.3979999999999999</v>
      </c>
      <c r="N78">
        <v>587224330652</v>
      </c>
      <c r="O78">
        <v>0.69</v>
      </c>
      <c r="P78">
        <v>25728933266</v>
      </c>
      <c r="Q78">
        <v>42.145000000000003</v>
      </c>
      <c r="R78">
        <v>8627519253</v>
      </c>
      <c r="S78">
        <v>33.53</v>
      </c>
      <c r="T78">
        <v>293368660542</v>
      </c>
      <c r="U78">
        <v>480.54899999999998</v>
      </c>
      <c r="V78">
        <v>419309834</v>
      </c>
      <c r="W78">
        <v>0.14000000000000001</v>
      </c>
      <c r="X78">
        <v>1935639822</v>
      </c>
      <c r="Y78">
        <v>3.1709999999999998</v>
      </c>
      <c r="Z78">
        <v>540986989</v>
      </c>
      <c r="AA78">
        <v>27.95</v>
      </c>
      <c r="AB78">
        <v>610.63576887900001</v>
      </c>
    </row>
    <row r="79" spans="1:28" x14ac:dyDescent="0.25">
      <c r="A79" t="s">
        <v>30</v>
      </c>
      <c r="B79" t="s">
        <v>64</v>
      </c>
      <c r="C79">
        <v>8</v>
      </c>
      <c r="D79">
        <v>621863.965616</v>
      </c>
      <c r="E79">
        <v>1</v>
      </c>
      <c r="F79">
        <v>1855</v>
      </c>
      <c r="G79">
        <v>3.0000000000000001E-3</v>
      </c>
      <c r="H79">
        <v>0</v>
      </c>
      <c r="I79">
        <v>0</v>
      </c>
      <c r="J79">
        <v>4711</v>
      </c>
      <c r="K79">
        <v>8.0000000000000002E-3</v>
      </c>
      <c r="L79">
        <v>869244487321</v>
      </c>
      <c r="M79">
        <v>1.3979999999999999</v>
      </c>
      <c r="N79">
        <v>601417966321</v>
      </c>
      <c r="O79">
        <v>0.69</v>
      </c>
      <c r="P79">
        <v>26405125802</v>
      </c>
      <c r="Q79">
        <v>42.460999999999999</v>
      </c>
      <c r="R79">
        <v>8713360412</v>
      </c>
      <c r="S79">
        <v>33</v>
      </c>
      <c r="T79">
        <v>296768604700</v>
      </c>
      <c r="U79">
        <v>477.22399999999999</v>
      </c>
      <c r="V79">
        <v>455425151</v>
      </c>
      <c r="W79">
        <v>0.15</v>
      </c>
      <c r="X79">
        <v>2038726063</v>
      </c>
      <c r="Y79">
        <v>3.278</v>
      </c>
      <c r="Z79">
        <v>541446266</v>
      </c>
      <c r="AA79">
        <v>26.56</v>
      </c>
      <c r="AB79">
        <v>621.99908102500001</v>
      </c>
    </row>
    <row r="80" spans="1:28" x14ac:dyDescent="0.25">
      <c r="A80" t="s">
        <v>30</v>
      </c>
      <c r="B80" t="s">
        <v>64</v>
      </c>
      <c r="C80">
        <v>9</v>
      </c>
      <c r="D80">
        <v>650190.60473599995</v>
      </c>
      <c r="E80">
        <v>1</v>
      </c>
      <c r="F80">
        <v>1910</v>
      </c>
      <c r="G80">
        <v>3.0000000000000001E-3</v>
      </c>
      <c r="H80">
        <v>0</v>
      </c>
      <c r="I80">
        <v>0</v>
      </c>
      <c r="J80">
        <v>4708</v>
      </c>
      <c r="K80">
        <v>7.0000000000000001E-3</v>
      </c>
      <c r="L80">
        <v>908879762986</v>
      </c>
      <c r="M80">
        <v>1.3979999999999999</v>
      </c>
      <c r="N80">
        <v>598994937688</v>
      </c>
      <c r="O80">
        <v>0.66</v>
      </c>
      <c r="P80">
        <v>26838860858</v>
      </c>
      <c r="Q80">
        <v>41.277999999999999</v>
      </c>
      <c r="R80">
        <v>9273603667</v>
      </c>
      <c r="S80">
        <v>34.549999999999997</v>
      </c>
      <c r="T80">
        <v>295271724107</v>
      </c>
      <c r="U80">
        <v>454.13099999999997</v>
      </c>
      <c r="V80">
        <v>1422002698</v>
      </c>
      <c r="W80">
        <v>0.48</v>
      </c>
      <c r="X80">
        <v>3628581491</v>
      </c>
      <c r="Y80">
        <v>5.5810000000000004</v>
      </c>
      <c r="Z80">
        <v>539725971</v>
      </c>
      <c r="AA80">
        <v>14.87</v>
      </c>
      <c r="AB80">
        <v>650.32354683599999</v>
      </c>
    </row>
    <row r="81" spans="1:28" x14ac:dyDescent="0.25">
      <c r="A81" t="s">
        <v>30</v>
      </c>
      <c r="B81" t="s">
        <v>64</v>
      </c>
      <c r="C81">
        <v>10</v>
      </c>
      <c r="D81">
        <v>621517.74230499996</v>
      </c>
      <c r="E81">
        <v>1</v>
      </c>
      <c r="F81">
        <v>1849</v>
      </c>
      <c r="G81">
        <v>3.0000000000000001E-3</v>
      </c>
      <c r="H81">
        <v>0</v>
      </c>
      <c r="I81">
        <v>0</v>
      </c>
      <c r="J81">
        <v>4712</v>
      </c>
      <c r="K81">
        <v>8.0000000000000002E-3</v>
      </c>
      <c r="L81">
        <v>868813795376</v>
      </c>
      <c r="M81">
        <v>1.3979999999999999</v>
      </c>
      <c r="N81">
        <v>597925414529</v>
      </c>
      <c r="O81">
        <v>0.69</v>
      </c>
      <c r="P81">
        <v>26786346148</v>
      </c>
      <c r="Q81">
        <v>43.097999999999999</v>
      </c>
      <c r="R81">
        <v>9264529964</v>
      </c>
      <c r="S81">
        <v>34.590000000000003</v>
      </c>
      <c r="T81">
        <v>294980280277</v>
      </c>
      <c r="U81">
        <v>474.613</v>
      </c>
      <c r="V81">
        <v>417123255</v>
      </c>
      <c r="W81">
        <v>0.14000000000000001</v>
      </c>
      <c r="X81">
        <v>1998902485</v>
      </c>
      <c r="Y81">
        <v>3.2160000000000002</v>
      </c>
      <c r="Z81">
        <v>540794074</v>
      </c>
      <c r="AA81">
        <v>27.05</v>
      </c>
      <c r="AB81">
        <v>621.67120813099996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1016-114A-4E5A-A915-5F527F7B69E9}">
  <dimension ref="A1:Y81"/>
  <sheetViews>
    <sheetView topLeftCell="A26" zoomScale="80" zoomScaleNormal="80" workbookViewId="0">
      <selection sqref="A1:Y82"/>
    </sheetView>
  </sheetViews>
  <sheetFormatPr baseColWidth="10" defaultRowHeight="15" x14ac:dyDescent="0.25"/>
  <cols>
    <col min="1" max="1" width="6.85546875" bestFit="1" customWidth="1"/>
    <col min="2" max="2" width="21.85546875" bestFit="1" customWidth="1"/>
    <col min="3" max="3" width="4" bestFit="1" customWidth="1"/>
    <col min="4" max="4" width="11.28515625" bestFit="1" customWidth="1"/>
    <col min="5" max="5" width="14.140625" bestFit="1" customWidth="1"/>
    <col min="6" max="6" width="5.140625" bestFit="1" customWidth="1"/>
    <col min="7" max="7" width="12.5703125" bestFit="1" customWidth="1"/>
    <col min="8" max="8" width="7.28515625" bestFit="1" customWidth="1"/>
    <col min="9" max="11" width="7.7109375" bestFit="1" customWidth="1"/>
    <col min="12" max="12" width="14.85546875" bestFit="1" customWidth="1"/>
    <col min="13" max="13" width="14.42578125" bestFit="1" customWidth="1"/>
    <col min="14" max="15" width="20.140625" bestFit="1" customWidth="1"/>
    <col min="16" max="16" width="20.85546875" bestFit="1" customWidth="1"/>
    <col min="17" max="17" width="21.28515625" bestFit="1" customWidth="1"/>
    <col min="18" max="18" width="7.7109375" bestFit="1" customWidth="1"/>
    <col min="19" max="19" width="10.5703125" bestFit="1" customWidth="1"/>
    <col min="20" max="20" width="12.28515625" bestFit="1" customWidth="1"/>
    <col min="21" max="21" width="14" bestFit="1" customWidth="1"/>
    <col min="22" max="22" width="18" bestFit="1" customWidth="1"/>
    <col min="23" max="23" width="8.42578125" bestFit="1" customWidth="1"/>
    <col min="24" max="24" width="11.28515625" bestFit="1" customWidth="1"/>
    <col min="25" max="25" width="12.28515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5</v>
      </c>
      <c r="Q1" t="s">
        <v>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</row>
    <row r="2" spans="1:25" x14ac:dyDescent="0.25">
      <c r="A2" t="s">
        <v>33</v>
      </c>
      <c r="B2" t="s">
        <v>63</v>
      </c>
      <c r="C2">
        <v>1</v>
      </c>
      <c r="D2">
        <v>46.2</v>
      </c>
      <c r="E2">
        <v>0.02</v>
      </c>
      <c r="F2">
        <v>99</v>
      </c>
      <c r="G2" s="2">
        <v>5.3541666666666668E-4</v>
      </c>
      <c r="H2">
        <v>0</v>
      </c>
      <c r="I2">
        <v>0</v>
      </c>
      <c r="J2">
        <v>0</v>
      </c>
      <c r="K2">
        <v>0</v>
      </c>
      <c r="L2">
        <v>10584</v>
      </c>
      <c r="M2">
        <v>0</v>
      </c>
      <c r="N2">
        <v>0</v>
      </c>
      <c r="O2">
        <v>2586</v>
      </c>
      <c r="P2">
        <v>1</v>
      </c>
      <c r="Q2">
        <v>249</v>
      </c>
      <c r="R2">
        <v>0</v>
      </c>
      <c r="S2">
        <v>0</v>
      </c>
      <c r="T2">
        <v>96</v>
      </c>
      <c r="U2">
        <v>0</v>
      </c>
      <c r="V2">
        <v>0</v>
      </c>
      <c r="W2">
        <v>0</v>
      </c>
      <c r="X2">
        <v>4096</v>
      </c>
      <c r="Y2">
        <v>0</v>
      </c>
    </row>
    <row r="3" spans="1:25" x14ac:dyDescent="0.25">
      <c r="A3" t="s">
        <v>33</v>
      </c>
      <c r="B3" t="s">
        <v>63</v>
      </c>
      <c r="C3">
        <v>2</v>
      </c>
      <c r="D3">
        <v>46.48</v>
      </c>
      <c r="E3">
        <v>0.04</v>
      </c>
      <c r="F3">
        <v>99</v>
      </c>
      <c r="G3" s="2">
        <v>5.386574074074074E-4</v>
      </c>
      <c r="H3">
        <v>0</v>
      </c>
      <c r="I3">
        <v>0</v>
      </c>
      <c r="J3">
        <v>0</v>
      </c>
      <c r="K3">
        <v>0</v>
      </c>
      <c r="L3">
        <v>10712</v>
      </c>
      <c r="M3">
        <v>0</v>
      </c>
      <c r="N3">
        <v>0</v>
      </c>
      <c r="O3">
        <v>2589</v>
      </c>
      <c r="P3">
        <v>1</v>
      </c>
      <c r="Q3">
        <v>165</v>
      </c>
      <c r="R3">
        <v>0</v>
      </c>
      <c r="S3">
        <v>0</v>
      </c>
      <c r="T3">
        <v>96</v>
      </c>
      <c r="U3">
        <v>0</v>
      </c>
      <c r="V3">
        <v>0</v>
      </c>
      <c r="W3">
        <v>0</v>
      </c>
      <c r="X3">
        <v>4096</v>
      </c>
      <c r="Y3">
        <v>0</v>
      </c>
    </row>
    <row r="4" spans="1:25" x14ac:dyDescent="0.25">
      <c r="A4" t="s">
        <v>33</v>
      </c>
      <c r="B4" t="s">
        <v>63</v>
      </c>
      <c r="C4">
        <v>3</v>
      </c>
      <c r="D4">
        <v>46.29</v>
      </c>
      <c r="E4">
        <v>0.03</v>
      </c>
      <c r="F4">
        <v>99</v>
      </c>
      <c r="G4" s="2">
        <v>5.3645833333333334E-4</v>
      </c>
      <c r="H4">
        <v>0</v>
      </c>
      <c r="I4">
        <v>0</v>
      </c>
      <c r="J4">
        <v>0</v>
      </c>
      <c r="K4">
        <v>0</v>
      </c>
      <c r="L4">
        <v>10632</v>
      </c>
      <c r="M4">
        <v>0</v>
      </c>
      <c r="N4">
        <v>0</v>
      </c>
      <c r="O4">
        <v>2586</v>
      </c>
      <c r="P4">
        <v>1</v>
      </c>
      <c r="Q4">
        <v>211</v>
      </c>
      <c r="R4">
        <v>0</v>
      </c>
      <c r="S4">
        <v>0</v>
      </c>
      <c r="T4">
        <v>96</v>
      </c>
      <c r="U4">
        <v>0</v>
      </c>
      <c r="V4">
        <v>0</v>
      </c>
      <c r="W4">
        <v>0</v>
      </c>
      <c r="X4">
        <v>4096</v>
      </c>
      <c r="Y4">
        <v>0</v>
      </c>
    </row>
    <row r="5" spans="1:25" x14ac:dyDescent="0.25">
      <c r="A5" t="s">
        <v>33</v>
      </c>
      <c r="B5" t="s">
        <v>63</v>
      </c>
      <c r="C5">
        <v>4</v>
      </c>
      <c r="D5">
        <v>46.51</v>
      </c>
      <c r="E5">
        <v>0.02</v>
      </c>
      <c r="F5">
        <v>99</v>
      </c>
      <c r="G5" s="2">
        <v>5.3900462962962962E-4</v>
      </c>
      <c r="H5">
        <v>0</v>
      </c>
      <c r="I5">
        <v>0</v>
      </c>
      <c r="J5">
        <v>0</v>
      </c>
      <c r="K5">
        <v>0</v>
      </c>
      <c r="L5">
        <v>10588</v>
      </c>
      <c r="M5">
        <v>0</v>
      </c>
      <c r="N5">
        <v>0</v>
      </c>
      <c r="O5">
        <v>2588</v>
      </c>
      <c r="P5">
        <v>1</v>
      </c>
      <c r="Q5">
        <v>215</v>
      </c>
      <c r="R5">
        <v>0</v>
      </c>
      <c r="S5">
        <v>0</v>
      </c>
      <c r="T5">
        <v>96</v>
      </c>
      <c r="U5">
        <v>0</v>
      </c>
      <c r="V5">
        <v>0</v>
      </c>
      <c r="W5">
        <v>0</v>
      </c>
      <c r="X5">
        <v>4096</v>
      </c>
      <c r="Y5">
        <v>0</v>
      </c>
    </row>
    <row r="6" spans="1:25" x14ac:dyDescent="0.25">
      <c r="A6" t="s">
        <v>33</v>
      </c>
      <c r="B6" t="s">
        <v>63</v>
      </c>
      <c r="C6">
        <v>5</v>
      </c>
      <c r="D6">
        <v>46.49</v>
      </c>
      <c r="E6">
        <v>0.04</v>
      </c>
      <c r="F6">
        <v>99</v>
      </c>
      <c r="G6" s="2">
        <v>5.3888888888888888E-4</v>
      </c>
      <c r="H6">
        <v>0</v>
      </c>
      <c r="I6">
        <v>0</v>
      </c>
      <c r="J6">
        <v>0</v>
      </c>
      <c r="K6">
        <v>0</v>
      </c>
      <c r="L6">
        <v>10656</v>
      </c>
      <c r="M6">
        <v>0</v>
      </c>
      <c r="N6">
        <v>0</v>
      </c>
      <c r="O6">
        <v>2587</v>
      </c>
      <c r="P6">
        <v>1</v>
      </c>
      <c r="Q6">
        <v>214</v>
      </c>
      <c r="R6">
        <v>0</v>
      </c>
      <c r="S6">
        <v>0</v>
      </c>
      <c r="T6">
        <v>96</v>
      </c>
      <c r="U6">
        <v>0</v>
      </c>
      <c r="V6">
        <v>0</v>
      </c>
      <c r="W6">
        <v>0</v>
      </c>
      <c r="X6">
        <v>4096</v>
      </c>
      <c r="Y6">
        <v>0</v>
      </c>
    </row>
    <row r="7" spans="1:25" x14ac:dyDescent="0.25">
      <c r="A7" t="s">
        <v>33</v>
      </c>
      <c r="B7" t="s">
        <v>63</v>
      </c>
      <c r="C7">
        <v>6</v>
      </c>
      <c r="D7">
        <v>46.42</v>
      </c>
      <c r="E7">
        <v>0.03</v>
      </c>
      <c r="F7">
        <v>99</v>
      </c>
      <c r="G7" s="2">
        <v>5.3796296296296296E-4</v>
      </c>
      <c r="H7">
        <v>0</v>
      </c>
      <c r="I7">
        <v>0</v>
      </c>
      <c r="J7">
        <v>0</v>
      </c>
      <c r="K7">
        <v>0</v>
      </c>
      <c r="L7">
        <v>10624</v>
      </c>
      <c r="M7">
        <v>0</v>
      </c>
      <c r="N7">
        <v>0</v>
      </c>
      <c r="O7">
        <v>2587</v>
      </c>
      <c r="P7">
        <v>2</v>
      </c>
      <c r="Q7">
        <v>176</v>
      </c>
      <c r="R7">
        <v>0</v>
      </c>
      <c r="S7">
        <v>0</v>
      </c>
      <c r="T7">
        <v>96</v>
      </c>
      <c r="U7">
        <v>0</v>
      </c>
      <c r="V7">
        <v>0</v>
      </c>
      <c r="W7">
        <v>0</v>
      </c>
      <c r="X7">
        <v>4096</v>
      </c>
      <c r="Y7">
        <v>0</v>
      </c>
    </row>
    <row r="8" spans="1:25" x14ac:dyDescent="0.25">
      <c r="A8" t="s">
        <v>33</v>
      </c>
      <c r="B8" t="s">
        <v>63</v>
      </c>
      <c r="C8">
        <v>7</v>
      </c>
      <c r="D8">
        <v>46.51</v>
      </c>
      <c r="E8">
        <v>0.03</v>
      </c>
      <c r="F8">
        <v>99</v>
      </c>
      <c r="G8" s="2">
        <v>5.3935185185185195E-4</v>
      </c>
      <c r="H8">
        <v>0</v>
      </c>
      <c r="I8">
        <v>0</v>
      </c>
      <c r="J8">
        <v>0</v>
      </c>
      <c r="K8">
        <v>0</v>
      </c>
      <c r="L8">
        <v>10712</v>
      </c>
      <c r="M8">
        <v>0</v>
      </c>
      <c r="N8">
        <v>0</v>
      </c>
      <c r="O8">
        <v>2590</v>
      </c>
      <c r="P8">
        <v>2</v>
      </c>
      <c r="Q8">
        <v>250</v>
      </c>
      <c r="R8">
        <v>0</v>
      </c>
      <c r="S8">
        <v>0</v>
      </c>
      <c r="T8">
        <v>96</v>
      </c>
      <c r="U8">
        <v>0</v>
      </c>
      <c r="V8">
        <v>0</v>
      </c>
      <c r="W8">
        <v>0</v>
      </c>
      <c r="X8">
        <v>4096</v>
      </c>
      <c r="Y8">
        <v>0</v>
      </c>
    </row>
    <row r="9" spans="1:25" x14ac:dyDescent="0.25">
      <c r="A9" t="s">
        <v>33</v>
      </c>
      <c r="B9" t="s">
        <v>63</v>
      </c>
      <c r="C9">
        <v>8</v>
      </c>
      <c r="D9">
        <v>46.48</v>
      </c>
      <c r="E9">
        <v>0.03</v>
      </c>
      <c r="F9">
        <v>99</v>
      </c>
      <c r="G9" s="2">
        <v>5.3900462962962962E-4</v>
      </c>
      <c r="H9">
        <v>0</v>
      </c>
      <c r="I9">
        <v>0</v>
      </c>
      <c r="J9">
        <v>0</v>
      </c>
      <c r="K9">
        <v>0</v>
      </c>
      <c r="L9">
        <v>10632</v>
      </c>
      <c r="M9">
        <v>0</v>
      </c>
      <c r="N9">
        <v>0</v>
      </c>
      <c r="O9">
        <v>2587</v>
      </c>
      <c r="P9">
        <v>2</v>
      </c>
      <c r="Q9">
        <v>235</v>
      </c>
      <c r="R9">
        <v>0</v>
      </c>
      <c r="S9">
        <v>0</v>
      </c>
      <c r="T9">
        <v>96</v>
      </c>
      <c r="U9">
        <v>0</v>
      </c>
      <c r="V9">
        <v>0</v>
      </c>
      <c r="W9">
        <v>0</v>
      </c>
      <c r="X9">
        <v>4096</v>
      </c>
      <c r="Y9">
        <v>0</v>
      </c>
    </row>
    <row r="10" spans="1:25" x14ac:dyDescent="0.25">
      <c r="A10" t="s">
        <v>33</v>
      </c>
      <c r="B10" t="s">
        <v>63</v>
      </c>
      <c r="C10">
        <v>9</v>
      </c>
      <c r="D10">
        <v>46.46</v>
      </c>
      <c r="E10">
        <v>0.05</v>
      </c>
      <c r="F10">
        <v>99</v>
      </c>
      <c r="G10" s="2">
        <v>5.3900462962962962E-4</v>
      </c>
      <c r="H10">
        <v>0</v>
      </c>
      <c r="I10">
        <v>0</v>
      </c>
      <c r="J10">
        <v>0</v>
      </c>
      <c r="K10">
        <v>0</v>
      </c>
      <c r="L10">
        <v>10712</v>
      </c>
      <c r="M10">
        <v>0</v>
      </c>
      <c r="N10">
        <v>0</v>
      </c>
      <c r="O10">
        <v>2590</v>
      </c>
      <c r="P10">
        <v>2</v>
      </c>
      <c r="Q10">
        <v>253</v>
      </c>
      <c r="R10">
        <v>0</v>
      </c>
      <c r="S10">
        <v>0</v>
      </c>
      <c r="T10">
        <v>96</v>
      </c>
      <c r="U10">
        <v>0</v>
      </c>
      <c r="V10">
        <v>0</v>
      </c>
      <c r="W10">
        <v>0</v>
      </c>
      <c r="X10">
        <v>4096</v>
      </c>
      <c r="Y10">
        <v>0</v>
      </c>
    </row>
    <row r="11" spans="1:25" x14ac:dyDescent="0.25">
      <c r="A11" t="s">
        <v>33</v>
      </c>
      <c r="B11" t="s">
        <v>63</v>
      </c>
      <c r="C11">
        <v>10</v>
      </c>
      <c r="D11">
        <v>46.36</v>
      </c>
      <c r="E11">
        <v>0.04</v>
      </c>
      <c r="F11">
        <v>99</v>
      </c>
      <c r="G11" s="2">
        <v>5.380787037037037E-4</v>
      </c>
      <c r="H11">
        <v>0</v>
      </c>
      <c r="I11">
        <v>0</v>
      </c>
      <c r="J11">
        <v>0</v>
      </c>
      <c r="K11">
        <v>0</v>
      </c>
      <c r="L11">
        <v>10656</v>
      </c>
      <c r="M11">
        <v>0</v>
      </c>
      <c r="N11">
        <v>0</v>
      </c>
      <c r="O11">
        <v>2588</v>
      </c>
      <c r="P11">
        <v>3</v>
      </c>
      <c r="Q11">
        <v>304</v>
      </c>
      <c r="R11">
        <v>0</v>
      </c>
      <c r="S11">
        <v>0</v>
      </c>
      <c r="T11">
        <v>96</v>
      </c>
      <c r="U11">
        <v>0</v>
      </c>
      <c r="V11">
        <v>0</v>
      </c>
      <c r="W11">
        <v>0</v>
      </c>
      <c r="X11">
        <v>4096</v>
      </c>
      <c r="Y11">
        <v>0</v>
      </c>
    </row>
    <row r="12" spans="1:25" x14ac:dyDescent="0.25">
      <c r="A12" t="s">
        <v>33</v>
      </c>
      <c r="B12" t="s">
        <v>64</v>
      </c>
      <c r="C12">
        <v>1</v>
      </c>
      <c r="D12">
        <v>16.61</v>
      </c>
      <c r="E12">
        <v>0.01</v>
      </c>
      <c r="F12">
        <v>99</v>
      </c>
      <c r="G12" s="2">
        <v>1.9270833333333333E-4</v>
      </c>
      <c r="H12">
        <v>0</v>
      </c>
      <c r="I12">
        <v>0</v>
      </c>
      <c r="J12">
        <v>0</v>
      </c>
      <c r="K12">
        <v>0</v>
      </c>
      <c r="L12">
        <v>4056</v>
      </c>
      <c r="M12">
        <v>0</v>
      </c>
      <c r="N12">
        <v>0</v>
      </c>
      <c r="O12">
        <v>907</v>
      </c>
      <c r="P12">
        <v>5</v>
      </c>
      <c r="Q12">
        <v>86</v>
      </c>
      <c r="R12">
        <v>0</v>
      </c>
      <c r="S12">
        <v>0</v>
      </c>
      <c r="T12">
        <v>96</v>
      </c>
      <c r="U12">
        <v>0</v>
      </c>
      <c r="V12">
        <v>0</v>
      </c>
      <c r="W12">
        <v>0</v>
      </c>
      <c r="X12">
        <v>4096</v>
      </c>
      <c r="Y12">
        <v>0</v>
      </c>
    </row>
    <row r="13" spans="1:25" x14ac:dyDescent="0.25">
      <c r="A13" t="s">
        <v>33</v>
      </c>
      <c r="B13" t="s">
        <v>64</v>
      </c>
      <c r="C13">
        <v>2</v>
      </c>
      <c r="D13">
        <v>16.62</v>
      </c>
      <c r="E13">
        <v>0</v>
      </c>
      <c r="F13">
        <v>99</v>
      </c>
      <c r="G13" s="2">
        <v>1.9293981481481484E-4</v>
      </c>
      <c r="H13">
        <v>0</v>
      </c>
      <c r="I13">
        <v>0</v>
      </c>
      <c r="J13">
        <v>0</v>
      </c>
      <c r="K13">
        <v>0</v>
      </c>
      <c r="L13">
        <v>4056</v>
      </c>
      <c r="M13">
        <v>0</v>
      </c>
      <c r="N13">
        <v>0</v>
      </c>
      <c r="O13">
        <v>904</v>
      </c>
      <c r="P13">
        <v>5</v>
      </c>
      <c r="Q13">
        <v>96</v>
      </c>
      <c r="R13">
        <v>0</v>
      </c>
      <c r="S13">
        <v>0</v>
      </c>
      <c r="T13">
        <v>96</v>
      </c>
      <c r="U13">
        <v>0</v>
      </c>
      <c r="V13">
        <v>0</v>
      </c>
      <c r="W13">
        <v>0</v>
      </c>
      <c r="X13">
        <v>4096</v>
      </c>
      <c r="Y13">
        <v>0</v>
      </c>
    </row>
    <row r="14" spans="1:25" x14ac:dyDescent="0.25">
      <c r="A14" t="s">
        <v>33</v>
      </c>
      <c r="B14" t="s">
        <v>64</v>
      </c>
      <c r="C14">
        <v>3</v>
      </c>
      <c r="D14">
        <v>16.61</v>
      </c>
      <c r="E14">
        <v>0</v>
      </c>
      <c r="F14">
        <v>99</v>
      </c>
      <c r="G14" s="2">
        <v>1.9282407407407407E-4</v>
      </c>
      <c r="H14">
        <v>0</v>
      </c>
      <c r="I14">
        <v>0</v>
      </c>
      <c r="J14">
        <v>0</v>
      </c>
      <c r="K14">
        <v>0</v>
      </c>
      <c r="L14">
        <v>4056</v>
      </c>
      <c r="M14">
        <v>0</v>
      </c>
      <c r="N14">
        <v>0</v>
      </c>
      <c r="O14">
        <v>905</v>
      </c>
      <c r="P14">
        <v>4</v>
      </c>
      <c r="Q14">
        <v>101</v>
      </c>
      <c r="R14">
        <v>0</v>
      </c>
      <c r="S14">
        <v>0</v>
      </c>
      <c r="T14">
        <v>96</v>
      </c>
      <c r="U14">
        <v>0</v>
      </c>
      <c r="V14">
        <v>0</v>
      </c>
      <c r="W14">
        <v>0</v>
      </c>
      <c r="X14">
        <v>4096</v>
      </c>
      <c r="Y14">
        <v>0</v>
      </c>
    </row>
    <row r="15" spans="1:25" x14ac:dyDescent="0.25">
      <c r="A15" t="s">
        <v>33</v>
      </c>
      <c r="B15" t="s">
        <v>64</v>
      </c>
      <c r="C15">
        <v>4</v>
      </c>
      <c r="D15">
        <v>16.600000000000001</v>
      </c>
      <c r="E15">
        <v>0</v>
      </c>
      <c r="F15">
        <v>99</v>
      </c>
      <c r="G15" s="2">
        <v>1.9247685185185185E-4</v>
      </c>
      <c r="H15">
        <v>0</v>
      </c>
      <c r="I15">
        <v>0</v>
      </c>
      <c r="J15">
        <v>0</v>
      </c>
      <c r="K15">
        <v>0</v>
      </c>
      <c r="L15">
        <v>4032</v>
      </c>
      <c r="M15">
        <v>0</v>
      </c>
      <c r="N15">
        <v>0</v>
      </c>
      <c r="O15">
        <v>903</v>
      </c>
      <c r="P15">
        <v>4</v>
      </c>
      <c r="Q15">
        <v>95</v>
      </c>
      <c r="R15">
        <v>0</v>
      </c>
      <c r="S15">
        <v>0</v>
      </c>
      <c r="T15">
        <v>96</v>
      </c>
      <c r="U15">
        <v>0</v>
      </c>
      <c r="V15">
        <v>0</v>
      </c>
      <c r="W15">
        <v>0</v>
      </c>
      <c r="X15">
        <v>4096</v>
      </c>
      <c r="Y15">
        <v>0</v>
      </c>
    </row>
    <row r="16" spans="1:25" x14ac:dyDescent="0.25">
      <c r="A16" t="s">
        <v>33</v>
      </c>
      <c r="B16" t="s">
        <v>64</v>
      </c>
      <c r="C16">
        <v>5</v>
      </c>
      <c r="D16">
        <v>16.62</v>
      </c>
      <c r="E16">
        <v>0.01</v>
      </c>
      <c r="F16">
        <v>99</v>
      </c>
      <c r="G16" s="2">
        <v>1.9293981481481484E-4</v>
      </c>
      <c r="H16">
        <v>0</v>
      </c>
      <c r="I16">
        <v>0</v>
      </c>
      <c r="J16">
        <v>0</v>
      </c>
      <c r="K16">
        <v>0</v>
      </c>
      <c r="L16">
        <v>4056</v>
      </c>
      <c r="M16">
        <v>0</v>
      </c>
      <c r="N16">
        <v>0</v>
      </c>
      <c r="O16">
        <v>905</v>
      </c>
      <c r="P16">
        <v>5</v>
      </c>
      <c r="Q16">
        <v>95</v>
      </c>
      <c r="R16">
        <v>0</v>
      </c>
      <c r="S16">
        <v>0</v>
      </c>
      <c r="T16">
        <v>96</v>
      </c>
      <c r="U16">
        <v>0</v>
      </c>
      <c r="V16">
        <v>0</v>
      </c>
      <c r="W16">
        <v>0</v>
      </c>
      <c r="X16">
        <v>4096</v>
      </c>
      <c r="Y16">
        <v>0</v>
      </c>
    </row>
    <row r="17" spans="1:25" x14ac:dyDescent="0.25">
      <c r="A17" t="s">
        <v>33</v>
      </c>
      <c r="B17" t="s">
        <v>64</v>
      </c>
      <c r="C17">
        <v>6</v>
      </c>
      <c r="D17">
        <v>16.600000000000001</v>
      </c>
      <c r="E17">
        <v>0</v>
      </c>
      <c r="F17">
        <v>99</v>
      </c>
      <c r="G17" s="2">
        <v>1.9247685185185185E-4</v>
      </c>
      <c r="H17">
        <v>0</v>
      </c>
      <c r="I17">
        <v>0</v>
      </c>
      <c r="J17">
        <v>0</v>
      </c>
      <c r="K17">
        <v>0</v>
      </c>
      <c r="L17">
        <v>4028</v>
      </c>
      <c r="M17">
        <v>0</v>
      </c>
      <c r="N17">
        <v>0</v>
      </c>
      <c r="O17">
        <v>905</v>
      </c>
      <c r="P17">
        <v>4</v>
      </c>
      <c r="Q17">
        <v>74</v>
      </c>
      <c r="R17">
        <v>0</v>
      </c>
      <c r="S17">
        <v>0</v>
      </c>
      <c r="T17">
        <v>96</v>
      </c>
      <c r="U17">
        <v>0</v>
      </c>
      <c r="V17">
        <v>0</v>
      </c>
      <c r="W17">
        <v>0</v>
      </c>
      <c r="X17">
        <v>4096</v>
      </c>
      <c r="Y17">
        <v>0</v>
      </c>
    </row>
    <row r="18" spans="1:25" x14ac:dyDescent="0.25">
      <c r="A18" t="s">
        <v>33</v>
      </c>
      <c r="B18" t="s">
        <v>64</v>
      </c>
      <c r="C18">
        <v>7</v>
      </c>
      <c r="D18">
        <v>16.61</v>
      </c>
      <c r="E18">
        <v>0</v>
      </c>
      <c r="F18">
        <v>99</v>
      </c>
      <c r="G18" s="2">
        <v>1.9259259259259259E-4</v>
      </c>
      <c r="H18">
        <v>0</v>
      </c>
      <c r="I18">
        <v>0</v>
      </c>
      <c r="J18">
        <v>0</v>
      </c>
      <c r="K18">
        <v>0</v>
      </c>
      <c r="L18">
        <v>4056</v>
      </c>
      <c r="M18">
        <v>0</v>
      </c>
      <c r="N18">
        <v>0</v>
      </c>
      <c r="O18">
        <v>906</v>
      </c>
      <c r="P18">
        <v>3</v>
      </c>
      <c r="Q18">
        <v>81</v>
      </c>
      <c r="R18">
        <v>0</v>
      </c>
      <c r="S18">
        <v>0</v>
      </c>
      <c r="T18">
        <v>96</v>
      </c>
      <c r="U18">
        <v>0</v>
      </c>
      <c r="V18">
        <v>0</v>
      </c>
      <c r="W18">
        <v>0</v>
      </c>
      <c r="X18">
        <v>4096</v>
      </c>
      <c r="Y18">
        <v>0</v>
      </c>
    </row>
    <row r="19" spans="1:25" x14ac:dyDescent="0.25">
      <c r="A19" t="s">
        <v>33</v>
      </c>
      <c r="B19" t="s">
        <v>64</v>
      </c>
      <c r="C19">
        <v>8</v>
      </c>
      <c r="D19">
        <v>16.59</v>
      </c>
      <c r="E19">
        <v>0</v>
      </c>
      <c r="F19">
        <v>99</v>
      </c>
      <c r="G19" s="2">
        <v>1.9270833333333333E-4</v>
      </c>
      <c r="H19">
        <v>0</v>
      </c>
      <c r="I19">
        <v>0</v>
      </c>
      <c r="J19">
        <v>0</v>
      </c>
      <c r="K19">
        <v>0</v>
      </c>
      <c r="L19">
        <v>4024</v>
      </c>
      <c r="M19">
        <v>0</v>
      </c>
      <c r="N19">
        <v>0</v>
      </c>
      <c r="O19">
        <v>905</v>
      </c>
      <c r="P19">
        <v>5</v>
      </c>
      <c r="Q19">
        <v>105</v>
      </c>
      <c r="R19">
        <v>0</v>
      </c>
      <c r="S19">
        <v>0</v>
      </c>
      <c r="T19">
        <v>96</v>
      </c>
      <c r="U19">
        <v>0</v>
      </c>
      <c r="V19">
        <v>0</v>
      </c>
      <c r="W19">
        <v>0</v>
      </c>
      <c r="X19">
        <v>4096</v>
      </c>
      <c r="Y19">
        <v>0</v>
      </c>
    </row>
    <row r="20" spans="1:25" x14ac:dyDescent="0.25">
      <c r="A20" t="s">
        <v>33</v>
      </c>
      <c r="B20" t="s">
        <v>64</v>
      </c>
      <c r="C20">
        <v>9</v>
      </c>
      <c r="D20">
        <v>16.59</v>
      </c>
      <c r="E20">
        <v>0.03</v>
      </c>
      <c r="F20">
        <v>99</v>
      </c>
      <c r="G20" s="2">
        <v>1.9293981481481484E-4</v>
      </c>
      <c r="H20">
        <v>0</v>
      </c>
      <c r="I20">
        <v>0</v>
      </c>
      <c r="J20">
        <v>0</v>
      </c>
      <c r="K20">
        <v>0</v>
      </c>
      <c r="L20">
        <v>4112</v>
      </c>
      <c r="M20">
        <v>0</v>
      </c>
      <c r="N20">
        <v>0</v>
      </c>
      <c r="O20">
        <v>909</v>
      </c>
      <c r="P20">
        <v>4</v>
      </c>
      <c r="Q20">
        <v>140</v>
      </c>
      <c r="R20">
        <v>0</v>
      </c>
      <c r="S20">
        <v>0</v>
      </c>
      <c r="T20">
        <v>96</v>
      </c>
      <c r="U20">
        <v>0</v>
      </c>
      <c r="V20">
        <v>0</v>
      </c>
      <c r="W20">
        <v>0</v>
      </c>
      <c r="X20">
        <v>4096</v>
      </c>
      <c r="Y20">
        <v>0</v>
      </c>
    </row>
    <row r="21" spans="1:25" x14ac:dyDescent="0.25">
      <c r="A21" t="s">
        <v>33</v>
      </c>
      <c r="B21" t="s">
        <v>64</v>
      </c>
      <c r="C21">
        <v>10</v>
      </c>
      <c r="D21">
        <v>16.59</v>
      </c>
      <c r="E21">
        <v>0.03</v>
      </c>
      <c r="F21">
        <v>99</v>
      </c>
      <c r="G21" s="2">
        <v>1.9293981481481484E-4</v>
      </c>
      <c r="H21">
        <v>0</v>
      </c>
      <c r="I21">
        <v>0</v>
      </c>
      <c r="J21">
        <v>0</v>
      </c>
      <c r="K21">
        <v>0</v>
      </c>
      <c r="L21">
        <v>4036</v>
      </c>
      <c r="M21">
        <v>0</v>
      </c>
      <c r="N21">
        <v>0</v>
      </c>
      <c r="O21">
        <v>907</v>
      </c>
      <c r="P21">
        <v>2</v>
      </c>
      <c r="Q21">
        <v>164</v>
      </c>
      <c r="R21">
        <v>0</v>
      </c>
      <c r="S21">
        <v>0</v>
      </c>
      <c r="T21">
        <v>96</v>
      </c>
      <c r="U21">
        <v>0</v>
      </c>
      <c r="V21">
        <v>0</v>
      </c>
      <c r="W21">
        <v>0</v>
      </c>
      <c r="X21">
        <v>4096</v>
      </c>
      <c r="Y21">
        <v>0</v>
      </c>
    </row>
    <row r="22" spans="1:25" x14ac:dyDescent="0.25">
      <c r="A22" t="s">
        <v>28</v>
      </c>
      <c r="B22" t="s">
        <v>29</v>
      </c>
      <c r="C22">
        <v>1</v>
      </c>
      <c r="D22">
        <v>18.149999999999999</v>
      </c>
      <c r="E22">
        <v>0.17</v>
      </c>
      <c r="F22">
        <v>99</v>
      </c>
      <c r="G22" s="2">
        <v>2.1238425925925928E-4</v>
      </c>
      <c r="H22">
        <v>0</v>
      </c>
      <c r="I22">
        <v>0</v>
      </c>
      <c r="J22">
        <v>0</v>
      </c>
      <c r="K22">
        <v>0</v>
      </c>
      <c r="L22">
        <v>40980</v>
      </c>
      <c r="M22">
        <v>0</v>
      </c>
      <c r="N22">
        <v>24</v>
      </c>
      <c r="O22">
        <v>7977</v>
      </c>
      <c r="P22">
        <v>701</v>
      </c>
      <c r="Q22">
        <v>954</v>
      </c>
      <c r="R22">
        <v>0</v>
      </c>
      <c r="S22">
        <v>0</v>
      </c>
      <c r="T22">
        <v>288</v>
      </c>
      <c r="U22">
        <v>0</v>
      </c>
      <c r="V22">
        <v>0</v>
      </c>
      <c r="W22">
        <v>0</v>
      </c>
      <c r="X22">
        <v>4096</v>
      </c>
      <c r="Y22">
        <v>0</v>
      </c>
    </row>
    <row r="23" spans="1:25" x14ac:dyDescent="0.25">
      <c r="A23" t="s">
        <v>28</v>
      </c>
      <c r="B23" t="s">
        <v>29</v>
      </c>
      <c r="C23">
        <v>2</v>
      </c>
      <c r="D23">
        <v>18.16</v>
      </c>
      <c r="E23">
        <v>0.15</v>
      </c>
      <c r="F23">
        <v>99</v>
      </c>
      <c r="G23" s="2">
        <v>2.1226851851851851E-4</v>
      </c>
      <c r="H23">
        <v>0</v>
      </c>
      <c r="I23">
        <v>0</v>
      </c>
      <c r="J23">
        <v>0</v>
      </c>
      <c r="K23">
        <v>0</v>
      </c>
      <c r="L23">
        <v>42764</v>
      </c>
      <c r="M23">
        <v>0</v>
      </c>
      <c r="N23">
        <v>20</v>
      </c>
      <c r="O23">
        <v>8183</v>
      </c>
      <c r="P23">
        <v>696</v>
      </c>
      <c r="Q23">
        <v>970</v>
      </c>
      <c r="R23">
        <v>0</v>
      </c>
      <c r="S23">
        <v>0</v>
      </c>
      <c r="T23">
        <v>256</v>
      </c>
      <c r="U23">
        <v>0</v>
      </c>
      <c r="V23">
        <v>0</v>
      </c>
      <c r="W23">
        <v>0</v>
      </c>
      <c r="X23">
        <v>4096</v>
      </c>
      <c r="Y23">
        <v>0</v>
      </c>
    </row>
    <row r="24" spans="1:25" x14ac:dyDescent="0.25">
      <c r="A24" t="s">
        <v>28</v>
      </c>
      <c r="B24" t="s">
        <v>29</v>
      </c>
      <c r="C24">
        <v>3</v>
      </c>
      <c r="D24">
        <v>18.27</v>
      </c>
      <c r="E24">
        <v>0.08</v>
      </c>
      <c r="F24">
        <v>99</v>
      </c>
      <c r="G24" s="2">
        <v>2.1273148148148147E-4</v>
      </c>
      <c r="H24">
        <v>0</v>
      </c>
      <c r="I24">
        <v>0</v>
      </c>
      <c r="J24">
        <v>0</v>
      </c>
      <c r="K24">
        <v>0</v>
      </c>
      <c r="L24">
        <v>41004</v>
      </c>
      <c r="M24">
        <v>0</v>
      </c>
      <c r="N24">
        <v>24</v>
      </c>
      <c r="O24">
        <v>7625</v>
      </c>
      <c r="P24">
        <v>716</v>
      </c>
      <c r="Q24">
        <v>982</v>
      </c>
      <c r="R24">
        <v>0</v>
      </c>
      <c r="S24">
        <v>0</v>
      </c>
      <c r="T24">
        <v>288</v>
      </c>
      <c r="U24">
        <v>0</v>
      </c>
      <c r="V24">
        <v>0</v>
      </c>
      <c r="W24">
        <v>0</v>
      </c>
      <c r="X24">
        <v>4096</v>
      </c>
      <c r="Y24">
        <v>0</v>
      </c>
    </row>
    <row r="25" spans="1:25" x14ac:dyDescent="0.25">
      <c r="A25" t="s">
        <v>28</v>
      </c>
      <c r="B25" t="s">
        <v>29</v>
      </c>
      <c r="C25">
        <v>4</v>
      </c>
      <c r="D25">
        <v>17.43</v>
      </c>
      <c r="E25">
        <v>0.11</v>
      </c>
      <c r="F25">
        <v>99</v>
      </c>
      <c r="G25" s="2">
        <v>2.0335648148148147E-4</v>
      </c>
      <c r="H25">
        <v>0</v>
      </c>
      <c r="I25">
        <v>0</v>
      </c>
      <c r="J25">
        <v>0</v>
      </c>
      <c r="K25">
        <v>0</v>
      </c>
      <c r="L25">
        <v>41208</v>
      </c>
      <c r="M25">
        <v>0</v>
      </c>
      <c r="N25">
        <v>20</v>
      </c>
      <c r="O25">
        <v>7979</v>
      </c>
      <c r="P25">
        <v>686</v>
      </c>
      <c r="Q25">
        <v>964</v>
      </c>
      <c r="R25">
        <v>0</v>
      </c>
      <c r="S25">
        <v>0</v>
      </c>
      <c r="T25">
        <v>256</v>
      </c>
      <c r="U25">
        <v>0</v>
      </c>
      <c r="V25">
        <v>0</v>
      </c>
      <c r="W25">
        <v>0</v>
      </c>
      <c r="X25">
        <v>4096</v>
      </c>
      <c r="Y25">
        <v>0</v>
      </c>
    </row>
    <row r="26" spans="1:25" x14ac:dyDescent="0.25">
      <c r="A26" t="s">
        <v>28</v>
      </c>
      <c r="B26" t="s">
        <v>29</v>
      </c>
      <c r="C26">
        <v>5</v>
      </c>
      <c r="D26">
        <v>17.690000000000001</v>
      </c>
      <c r="E26">
        <v>0.18</v>
      </c>
      <c r="F26">
        <v>99</v>
      </c>
      <c r="G26" s="2">
        <v>2.0706018518518521E-4</v>
      </c>
      <c r="H26">
        <v>0</v>
      </c>
      <c r="I26">
        <v>0</v>
      </c>
      <c r="J26">
        <v>0</v>
      </c>
      <c r="K26">
        <v>0</v>
      </c>
      <c r="L26">
        <v>42184</v>
      </c>
      <c r="M26">
        <v>0</v>
      </c>
      <c r="N26">
        <v>20</v>
      </c>
      <c r="O26">
        <v>8432</v>
      </c>
      <c r="P26">
        <v>701</v>
      </c>
      <c r="Q26">
        <v>1027</v>
      </c>
      <c r="R26">
        <v>0</v>
      </c>
      <c r="S26">
        <v>0</v>
      </c>
      <c r="T26">
        <v>256</v>
      </c>
      <c r="U26">
        <v>0</v>
      </c>
      <c r="V26">
        <v>0</v>
      </c>
      <c r="W26">
        <v>0</v>
      </c>
      <c r="X26">
        <v>4096</v>
      </c>
      <c r="Y26">
        <v>0</v>
      </c>
    </row>
    <row r="27" spans="1:25" x14ac:dyDescent="0.25">
      <c r="A27" t="s">
        <v>28</v>
      </c>
      <c r="B27" t="s">
        <v>29</v>
      </c>
      <c r="C27">
        <v>6</v>
      </c>
      <c r="D27">
        <v>17.61</v>
      </c>
      <c r="E27">
        <v>0.15</v>
      </c>
      <c r="F27">
        <v>99</v>
      </c>
      <c r="G27" s="2">
        <v>2.0590277777777775E-4</v>
      </c>
      <c r="H27">
        <v>0</v>
      </c>
      <c r="I27">
        <v>0</v>
      </c>
      <c r="J27">
        <v>0</v>
      </c>
      <c r="K27">
        <v>0</v>
      </c>
      <c r="L27">
        <v>41708</v>
      </c>
      <c r="M27">
        <v>0</v>
      </c>
      <c r="N27">
        <v>24</v>
      </c>
      <c r="O27">
        <v>7985</v>
      </c>
      <c r="P27">
        <v>692</v>
      </c>
      <c r="Q27">
        <v>983</v>
      </c>
      <c r="R27">
        <v>0</v>
      </c>
      <c r="S27">
        <v>0</v>
      </c>
      <c r="T27">
        <v>288</v>
      </c>
      <c r="U27">
        <v>0</v>
      </c>
      <c r="V27">
        <v>0</v>
      </c>
      <c r="W27">
        <v>0</v>
      </c>
      <c r="X27">
        <v>4096</v>
      </c>
      <c r="Y27">
        <v>0</v>
      </c>
    </row>
    <row r="28" spans="1:25" x14ac:dyDescent="0.25">
      <c r="A28" t="s">
        <v>28</v>
      </c>
      <c r="B28" t="s">
        <v>29</v>
      </c>
      <c r="C28">
        <v>7</v>
      </c>
      <c r="D28">
        <v>18.329999999999998</v>
      </c>
      <c r="E28">
        <v>0.09</v>
      </c>
      <c r="F28">
        <v>99</v>
      </c>
      <c r="G28" s="2">
        <v>2.1365740740740742E-4</v>
      </c>
      <c r="H28">
        <v>0</v>
      </c>
      <c r="I28">
        <v>0</v>
      </c>
      <c r="J28">
        <v>0</v>
      </c>
      <c r="K28">
        <v>0</v>
      </c>
      <c r="L28">
        <v>41308</v>
      </c>
      <c r="M28">
        <v>0</v>
      </c>
      <c r="N28">
        <v>20</v>
      </c>
      <c r="O28">
        <v>7899</v>
      </c>
      <c r="P28">
        <v>700</v>
      </c>
      <c r="Q28">
        <v>963</v>
      </c>
      <c r="R28">
        <v>0</v>
      </c>
      <c r="S28">
        <v>0</v>
      </c>
      <c r="T28">
        <v>256</v>
      </c>
      <c r="U28">
        <v>0</v>
      </c>
      <c r="V28">
        <v>0</v>
      </c>
      <c r="W28">
        <v>0</v>
      </c>
      <c r="X28">
        <v>4096</v>
      </c>
      <c r="Y28">
        <v>0</v>
      </c>
    </row>
    <row r="29" spans="1:25" x14ac:dyDescent="0.25">
      <c r="A29" t="s">
        <v>28</v>
      </c>
      <c r="B29" t="s">
        <v>29</v>
      </c>
      <c r="C29">
        <v>8</v>
      </c>
      <c r="D29">
        <v>18.23</v>
      </c>
      <c r="E29">
        <v>0.13</v>
      </c>
      <c r="F29">
        <v>99</v>
      </c>
      <c r="G29" s="2">
        <v>2.1296296296296295E-4</v>
      </c>
      <c r="H29">
        <v>0</v>
      </c>
      <c r="I29">
        <v>0</v>
      </c>
      <c r="J29">
        <v>0</v>
      </c>
      <c r="K29">
        <v>0</v>
      </c>
      <c r="L29">
        <v>42384</v>
      </c>
      <c r="M29">
        <v>0</v>
      </c>
      <c r="N29">
        <v>24</v>
      </c>
      <c r="O29">
        <v>8137</v>
      </c>
      <c r="P29">
        <v>698</v>
      </c>
      <c r="Q29">
        <v>979</v>
      </c>
      <c r="R29">
        <v>0</v>
      </c>
      <c r="S29">
        <v>0</v>
      </c>
      <c r="T29">
        <v>288</v>
      </c>
      <c r="U29">
        <v>0</v>
      </c>
      <c r="V29">
        <v>0</v>
      </c>
      <c r="W29">
        <v>0</v>
      </c>
      <c r="X29">
        <v>4096</v>
      </c>
      <c r="Y29">
        <v>0</v>
      </c>
    </row>
    <row r="30" spans="1:25" x14ac:dyDescent="0.25">
      <c r="A30" t="s">
        <v>28</v>
      </c>
      <c r="B30" t="s">
        <v>29</v>
      </c>
      <c r="C30">
        <v>9</v>
      </c>
      <c r="D30">
        <v>18.149999999999999</v>
      </c>
      <c r="E30">
        <v>0.2</v>
      </c>
      <c r="F30">
        <v>99</v>
      </c>
      <c r="G30" s="2">
        <v>2.1273148148148147E-4</v>
      </c>
      <c r="H30">
        <v>0</v>
      </c>
      <c r="I30">
        <v>0</v>
      </c>
      <c r="J30">
        <v>0</v>
      </c>
      <c r="K30">
        <v>0</v>
      </c>
      <c r="L30">
        <v>42452</v>
      </c>
      <c r="M30">
        <v>0</v>
      </c>
      <c r="N30">
        <v>20</v>
      </c>
      <c r="O30">
        <v>8133</v>
      </c>
      <c r="P30">
        <v>709</v>
      </c>
      <c r="Q30">
        <v>1004</v>
      </c>
      <c r="R30">
        <v>0</v>
      </c>
      <c r="S30">
        <v>0</v>
      </c>
      <c r="T30">
        <v>256</v>
      </c>
      <c r="U30">
        <v>0</v>
      </c>
      <c r="V30">
        <v>0</v>
      </c>
      <c r="W30">
        <v>0</v>
      </c>
      <c r="X30">
        <v>4096</v>
      </c>
      <c r="Y30">
        <v>0</v>
      </c>
    </row>
    <row r="31" spans="1:25" x14ac:dyDescent="0.25">
      <c r="A31" t="s">
        <v>28</v>
      </c>
      <c r="B31" t="s">
        <v>29</v>
      </c>
      <c r="C31">
        <v>10</v>
      </c>
      <c r="D31">
        <v>18.260000000000002</v>
      </c>
      <c r="E31">
        <v>0.16</v>
      </c>
      <c r="F31">
        <v>99</v>
      </c>
      <c r="G31" s="2">
        <v>2.1354166666666668E-4</v>
      </c>
      <c r="H31">
        <v>0</v>
      </c>
      <c r="I31">
        <v>0</v>
      </c>
      <c r="J31">
        <v>0</v>
      </c>
      <c r="K31">
        <v>0</v>
      </c>
      <c r="L31">
        <v>41348</v>
      </c>
      <c r="M31">
        <v>0</v>
      </c>
      <c r="N31">
        <v>24</v>
      </c>
      <c r="O31">
        <v>7928</v>
      </c>
      <c r="P31">
        <v>705</v>
      </c>
      <c r="Q31">
        <v>972</v>
      </c>
      <c r="R31">
        <v>0</v>
      </c>
      <c r="S31">
        <v>0</v>
      </c>
      <c r="T31">
        <v>288</v>
      </c>
      <c r="U31">
        <v>0</v>
      </c>
      <c r="V31">
        <v>0</v>
      </c>
      <c r="W31">
        <v>0</v>
      </c>
      <c r="X31">
        <v>4096</v>
      </c>
      <c r="Y31">
        <v>0</v>
      </c>
    </row>
    <row r="32" spans="1:25" x14ac:dyDescent="0.25">
      <c r="A32" t="s">
        <v>34</v>
      </c>
      <c r="B32" t="s">
        <v>32</v>
      </c>
      <c r="C32">
        <v>1</v>
      </c>
      <c r="D32">
        <v>43.64</v>
      </c>
      <c r="E32">
        <v>0.16</v>
      </c>
      <c r="F32">
        <v>99</v>
      </c>
      <c r="G32" s="2">
        <v>5.0729166666666663E-4</v>
      </c>
      <c r="H32">
        <v>0</v>
      </c>
      <c r="I32">
        <v>0</v>
      </c>
      <c r="J32">
        <v>0</v>
      </c>
      <c r="K32">
        <v>0</v>
      </c>
      <c r="L32">
        <v>45996</v>
      </c>
      <c r="M32">
        <v>0</v>
      </c>
      <c r="N32">
        <v>0</v>
      </c>
      <c r="O32">
        <v>12909</v>
      </c>
      <c r="P32">
        <v>503</v>
      </c>
      <c r="Q32">
        <v>716</v>
      </c>
      <c r="R32">
        <v>0</v>
      </c>
      <c r="S32">
        <v>0</v>
      </c>
      <c r="T32">
        <v>96</v>
      </c>
      <c r="U32">
        <v>0</v>
      </c>
      <c r="V32">
        <v>0</v>
      </c>
      <c r="W32">
        <v>0</v>
      </c>
      <c r="X32">
        <v>4096</v>
      </c>
      <c r="Y32">
        <v>0</v>
      </c>
    </row>
    <row r="33" spans="1:25" x14ac:dyDescent="0.25">
      <c r="A33" t="s">
        <v>34</v>
      </c>
      <c r="B33" t="s">
        <v>32</v>
      </c>
      <c r="C33">
        <v>2</v>
      </c>
      <c r="D33">
        <v>43.77</v>
      </c>
      <c r="E33">
        <v>0.08</v>
      </c>
      <c r="F33">
        <v>99</v>
      </c>
      <c r="G33" s="2">
        <v>5.0787037037037044E-4</v>
      </c>
      <c r="H33">
        <v>0</v>
      </c>
      <c r="I33">
        <v>0</v>
      </c>
      <c r="J33">
        <v>0</v>
      </c>
      <c r="K33">
        <v>0</v>
      </c>
      <c r="L33">
        <v>46096</v>
      </c>
      <c r="M33">
        <v>0</v>
      </c>
      <c r="N33">
        <v>0</v>
      </c>
      <c r="O33">
        <v>12941</v>
      </c>
      <c r="P33">
        <v>508</v>
      </c>
      <c r="Q33">
        <v>717</v>
      </c>
      <c r="R33">
        <v>0</v>
      </c>
      <c r="S33">
        <v>0</v>
      </c>
      <c r="T33">
        <v>96</v>
      </c>
      <c r="U33">
        <v>0</v>
      </c>
      <c r="V33">
        <v>0</v>
      </c>
      <c r="W33">
        <v>0</v>
      </c>
      <c r="X33">
        <v>4096</v>
      </c>
      <c r="Y33">
        <v>0</v>
      </c>
    </row>
    <row r="34" spans="1:25" x14ac:dyDescent="0.25">
      <c r="A34" t="s">
        <v>34</v>
      </c>
      <c r="B34" t="s">
        <v>32</v>
      </c>
      <c r="C34">
        <v>3</v>
      </c>
      <c r="D34">
        <v>43.66</v>
      </c>
      <c r="E34">
        <v>0.13</v>
      </c>
      <c r="F34">
        <v>99</v>
      </c>
      <c r="G34" s="2">
        <v>5.0706018518518526E-4</v>
      </c>
      <c r="H34">
        <v>0</v>
      </c>
      <c r="I34">
        <v>0</v>
      </c>
      <c r="J34">
        <v>0</v>
      </c>
      <c r="K34">
        <v>0</v>
      </c>
      <c r="L34">
        <v>45940</v>
      </c>
      <c r="M34">
        <v>0</v>
      </c>
      <c r="N34">
        <v>0</v>
      </c>
      <c r="O34">
        <v>12898</v>
      </c>
      <c r="P34">
        <v>503</v>
      </c>
      <c r="Q34">
        <v>658</v>
      </c>
      <c r="R34">
        <v>0</v>
      </c>
      <c r="S34">
        <v>0</v>
      </c>
      <c r="T34">
        <v>96</v>
      </c>
      <c r="U34">
        <v>0</v>
      </c>
      <c r="V34">
        <v>0</v>
      </c>
      <c r="W34">
        <v>0</v>
      </c>
      <c r="X34">
        <v>4096</v>
      </c>
      <c r="Y34">
        <v>0</v>
      </c>
    </row>
    <row r="35" spans="1:25" x14ac:dyDescent="0.25">
      <c r="A35" t="s">
        <v>34</v>
      </c>
      <c r="B35" t="s">
        <v>32</v>
      </c>
      <c r="C35">
        <v>4</v>
      </c>
      <c r="D35">
        <v>43.65</v>
      </c>
      <c r="E35">
        <v>0.13</v>
      </c>
      <c r="F35">
        <v>99</v>
      </c>
      <c r="G35" s="2">
        <v>5.0706018518518526E-4</v>
      </c>
      <c r="H35">
        <v>0</v>
      </c>
      <c r="I35">
        <v>0</v>
      </c>
      <c r="J35">
        <v>0</v>
      </c>
      <c r="K35">
        <v>0</v>
      </c>
      <c r="L35">
        <v>46172</v>
      </c>
      <c r="M35">
        <v>0</v>
      </c>
      <c r="N35">
        <v>0</v>
      </c>
      <c r="O35">
        <v>12933</v>
      </c>
      <c r="P35">
        <v>509</v>
      </c>
      <c r="Q35">
        <v>669</v>
      </c>
      <c r="R35">
        <v>0</v>
      </c>
      <c r="S35">
        <v>0</v>
      </c>
      <c r="T35">
        <v>96</v>
      </c>
      <c r="U35">
        <v>0</v>
      </c>
      <c r="V35">
        <v>0</v>
      </c>
      <c r="W35">
        <v>0</v>
      </c>
      <c r="X35">
        <v>4096</v>
      </c>
      <c r="Y35">
        <v>0</v>
      </c>
    </row>
    <row r="36" spans="1:25" x14ac:dyDescent="0.25">
      <c r="A36" t="s">
        <v>34</v>
      </c>
      <c r="B36" t="s">
        <v>32</v>
      </c>
      <c r="C36">
        <v>5</v>
      </c>
      <c r="D36">
        <v>43.71</v>
      </c>
      <c r="E36">
        <v>0.1</v>
      </c>
      <c r="F36">
        <v>99</v>
      </c>
      <c r="G36" s="2">
        <v>5.0729166666666663E-4</v>
      </c>
      <c r="H36">
        <v>0</v>
      </c>
      <c r="I36">
        <v>0</v>
      </c>
      <c r="J36">
        <v>0</v>
      </c>
      <c r="K36">
        <v>0</v>
      </c>
      <c r="L36">
        <v>46076</v>
      </c>
      <c r="M36">
        <v>0</v>
      </c>
      <c r="N36">
        <v>0</v>
      </c>
      <c r="O36">
        <v>12909</v>
      </c>
      <c r="P36">
        <v>507</v>
      </c>
      <c r="Q36">
        <v>672</v>
      </c>
      <c r="R36">
        <v>0</v>
      </c>
      <c r="S36">
        <v>0</v>
      </c>
      <c r="T36">
        <v>96</v>
      </c>
      <c r="U36">
        <v>0</v>
      </c>
      <c r="V36">
        <v>0</v>
      </c>
      <c r="W36">
        <v>0</v>
      </c>
      <c r="X36">
        <v>4096</v>
      </c>
      <c r="Y36">
        <v>0</v>
      </c>
    </row>
    <row r="37" spans="1:25" x14ac:dyDescent="0.25">
      <c r="A37" t="s">
        <v>34</v>
      </c>
      <c r="B37" t="s">
        <v>32</v>
      </c>
      <c r="C37">
        <v>6</v>
      </c>
      <c r="D37">
        <v>43.71</v>
      </c>
      <c r="E37">
        <v>0.11</v>
      </c>
      <c r="F37">
        <v>99</v>
      </c>
      <c r="G37" s="2">
        <v>5.0740740740740748E-4</v>
      </c>
      <c r="H37">
        <v>0</v>
      </c>
      <c r="I37">
        <v>0</v>
      </c>
      <c r="J37">
        <v>0</v>
      </c>
      <c r="K37">
        <v>0</v>
      </c>
      <c r="L37">
        <v>46308</v>
      </c>
      <c r="M37">
        <v>0</v>
      </c>
      <c r="N37">
        <v>0</v>
      </c>
      <c r="O37">
        <v>12944</v>
      </c>
      <c r="P37">
        <v>513</v>
      </c>
      <c r="Q37">
        <v>709</v>
      </c>
      <c r="R37">
        <v>0</v>
      </c>
      <c r="S37">
        <v>0</v>
      </c>
      <c r="T37">
        <v>96</v>
      </c>
      <c r="U37">
        <v>0</v>
      </c>
      <c r="V37">
        <v>0</v>
      </c>
      <c r="W37">
        <v>0</v>
      </c>
      <c r="X37">
        <v>4096</v>
      </c>
      <c r="Y37">
        <v>0</v>
      </c>
    </row>
    <row r="38" spans="1:25" x14ac:dyDescent="0.25">
      <c r="A38" t="s">
        <v>34</v>
      </c>
      <c r="B38" t="s">
        <v>32</v>
      </c>
      <c r="C38">
        <v>7</v>
      </c>
      <c r="D38">
        <v>43.68</v>
      </c>
      <c r="E38">
        <v>0.11</v>
      </c>
      <c r="F38">
        <v>99</v>
      </c>
      <c r="G38" s="2">
        <v>5.0729166666666663E-4</v>
      </c>
      <c r="H38">
        <v>0</v>
      </c>
      <c r="I38">
        <v>0</v>
      </c>
      <c r="J38">
        <v>0</v>
      </c>
      <c r="K38">
        <v>0</v>
      </c>
      <c r="L38">
        <v>46068</v>
      </c>
      <c r="M38">
        <v>0</v>
      </c>
      <c r="N38">
        <v>0</v>
      </c>
      <c r="O38">
        <v>12903</v>
      </c>
      <c r="P38">
        <v>503</v>
      </c>
      <c r="Q38">
        <v>730</v>
      </c>
      <c r="R38">
        <v>0</v>
      </c>
      <c r="S38">
        <v>0</v>
      </c>
      <c r="T38">
        <v>96</v>
      </c>
      <c r="U38">
        <v>0</v>
      </c>
      <c r="V38">
        <v>0</v>
      </c>
      <c r="W38">
        <v>0</v>
      </c>
      <c r="X38">
        <v>4096</v>
      </c>
      <c r="Y38">
        <v>0</v>
      </c>
    </row>
    <row r="39" spans="1:25" x14ac:dyDescent="0.25">
      <c r="A39" t="s">
        <v>34</v>
      </c>
      <c r="B39" t="s">
        <v>32</v>
      </c>
      <c r="C39">
        <v>8</v>
      </c>
      <c r="D39">
        <v>43.65</v>
      </c>
      <c r="E39">
        <v>0.12</v>
      </c>
      <c r="F39">
        <v>99</v>
      </c>
      <c r="G39" s="2">
        <v>5.0671296296296304E-4</v>
      </c>
      <c r="H39">
        <v>0</v>
      </c>
      <c r="I39">
        <v>0</v>
      </c>
      <c r="J39">
        <v>0</v>
      </c>
      <c r="K39">
        <v>0</v>
      </c>
      <c r="L39">
        <v>46300</v>
      </c>
      <c r="M39">
        <v>0</v>
      </c>
      <c r="N39">
        <v>0</v>
      </c>
      <c r="O39">
        <v>12920</v>
      </c>
      <c r="P39">
        <v>504</v>
      </c>
      <c r="Q39">
        <v>661</v>
      </c>
      <c r="R39">
        <v>0</v>
      </c>
      <c r="S39">
        <v>0</v>
      </c>
      <c r="T39">
        <v>96</v>
      </c>
      <c r="U39">
        <v>0</v>
      </c>
      <c r="V39">
        <v>0</v>
      </c>
      <c r="W39">
        <v>0</v>
      </c>
      <c r="X39">
        <v>4096</v>
      </c>
      <c r="Y39">
        <v>0</v>
      </c>
    </row>
    <row r="40" spans="1:25" x14ac:dyDescent="0.25">
      <c r="A40" t="s">
        <v>34</v>
      </c>
      <c r="B40" t="s">
        <v>32</v>
      </c>
      <c r="C40">
        <v>9</v>
      </c>
      <c r="D40">
        <v>43.67</v>
      </c>
      <c r="E40">
        <v>0.12</v>
      </c>
      <c r="F40">
        <v>99</v>
      </c>
      <c r="G40" s="2">
        <v>5.0694444444444441E-4</v>
      </c>
      <c r="H40">
        <v>0</v>
      </c>
      <c r="I40">
        <v>0</v>
      </c>
      <c r="J40">
        <v>0</v>
      </c>
      <c r="K40">
        <v>0</v>
      </c>
      <c r="L40">
        <v>46060</v>
      </c>
      <c r="M40">
        <v>0</v>
      </c>
      <c r="N40">
        <v>0</v>
      </c>
      <c r="O40">
        <v>12907</v>
      </c>
      <c r="P40">
        <v>507</v>
      </c>
      <c r="Q40">
        <v>661</v>
      </c>
      <c r="R40">
        <v>0</v>
      </c>
      <c r="S40">
        <v>0</v>
      </c>
      <c r="T40">
        <v>96</v>
      </c>
      <c r="U40">
        <v>0</v>
      </c>
      <c r="V40">
        <v>0</v>
      </c>
      <c r="W40">
        <v>0</v>
      </c>
      <c r="X40">
        <v>4096</v>
      </c>
      <c r="Y40">
        <v>0</v>
      </c>
    </row>
    <row r="41" spans="1:25" x14ac:dyDescent="0.25">
      <c r="A41" t="s">
        <v>34</v>
      </c>
      <c r="B41" t="s">
        <v>32</v>
      </c>
      <c r="C41">
        <v>10</v>
      </c>
      <c r="D41">
        <v>43.61</v>
      </c>
      <c r="E41">
        <v>0.16</v>
      </c>
      <c r="F41">
        <v>99</v>
      </c>
      <c r="G41" s="2">
        <v>5.0682870370370367E-4</v>
      </c>
      <c r="H41">
        <v>0</v>
      </c>
      <c r="I41">
        <v>0</v>
      </c>
      <c r="J41">
        <v>0</v>
      </c>
      <c r="K41">
        <v>0</v>
      </c>
      <c r="L41">
        <v>46224</v>
      </c>
      <c r="M41">
        <v>0</v>
      </c>
      <c r="N41">
        <v>0</v>
      </c>
      <c r="O41">
        <v>12953</v>
      </c>
      <c r="P41">
        <v>509</v>
      </c>
      <c r="Q41">
        <v>658</v>
      </c>
      <c r="R41">
        <v>0</v>
      </c>
      <c r="S41">
        <v>0</v>
      </c>
      <c r="T41">
        <v>96</v>
      </c>
      <c r="U41">
        <v>0</v>
      </c>
      <c r="V41">
        <v>0</v>
      </c>
      <c r="W41">
        <v>0</v>
      </c>
      <c r="X41">
        <v>4096</v>
      </c>
      <c r="Y41">
        <v>0</v>
      </c>
    </row>
    <row r="42" spans="1:25" x14ac:dyDescent="0.25">
      <c r="A42" t="s">
        <v>31</v>
      </c>
      <c r="B42" t="s">
        <v>32</v>
      </c>
      <c r="C42">
        <v>1</v>
      </c>
      <c r="D42">
        <v>282.87</v>
      </c>
      <c r="E42">
        <v>0.04</v>
      </c>
      <c r="F42">
        <v>99</v>
      </c>
      <c r="G42" s="2">
        <v>3.2759259259259256E-3</v>
      </c>
      <c r="H42">
        <v>0</v>
      </c>
      <c r="I42">
        <v>0</v>
      </c>
      <c r="J42">
        <v>0</v>
      </c>
      <c r="K42">
        <v>0</v>
      </c>
      <c r="L42">
        <v>28204</v>
      </c>
      <c r="M42">
        <v>0</v>
      </c>
      <c r="N42">
        <v>0</v>
      </c>
      <c r="O42">
        <v>6201</v>
      </c>
      <c r="P42">
        <v>1</v>
      </c>
      <c r="Q42">
        <v>1003</v>
      </c>
      <c r="R42">
        <v>0</v>
      </c>
      <c r="S42">
        <v>0</v>
      </c>
      <c r="T42">
        <v>96</v>
      </c>
      <c r="U42">
        <v>0</v>
      </c>
      <c r="V42">
        <v>0</v>
      </c>
      <c r="W42">
        <v>0</v>
      </c>
      <c r="X42">
        <v>4096</v>
      </c>
      <c r="Y42">
        <v>0</v>
      </c>
    </row>
    <row r="43" spans="1:25" x14ac:dyDescent="0.25">
      <c r="A43" t="s">
        <v>31</v>
      </c>
      <c r="B43" t="s">
        <v>32</v>
      </c>
      <c r="C43">
        <v>2</v>
      </c>
      <c r="D43">
        <v>282.08999999999997</v>
      </c>
      <c r="E43">
        <v>0.06</v>
      </c>
      <c r="F43">
        <v>99</v>
      </c>
      <c r="G43" s="2">
        <v>3.2673611111111111E-3</v>
      </c>
      <c r="H43">
        <v>0</v>
      </c>
      <c r="I43">
        <v>0</v>
      </c>
      <c r="J43">
        <v>0</v>
      </c>
      <c r="K43">
        <v>0</v>
      </c>
      <c r="L43">
        <v>28196</v>
      </c>
      <c r="M43">
        <v>0</v>
      </c>
      <c r="N43">
        <v>0</v>
      </c>
      <c r="O43">
        <v>6200</v>
      </c>
      <c r="P43">
        <v>1</v>
      </c>
      <c r="Q43">
        <v>1056</v>
      </c>
      <c r="R43">
        <v>0</v>
      </c>
      <c r="S43">
        <v>0</v>
      </c>
      <c r="T43">
        <v>96</v>
      </c>
      <c r="U43">
        <v>0</v>
      </c>
      <c r="V43">
        <v>0</v>
      </c>
      <c r="W43">
        <v>0</v>
      </c>
      <c r="X43">
        <v>4096</v>
      </c>
      <c r="Y43">
        <v>0</v>
      </c>
    </row>
    <row r="44" spans="1:25" x14ac:dyDescent="0.25">
      <c r="A44" t="s">
        <v>31</v>
      </c>
      <c r="B44" t="s">
        <v>32</v>
      </c>
      <c r="C44">
        <v>3</v>
      </c>
      <c r="D44">
        <v>282.3</v>
      </c>
      <c r="E44">
        <v>0.08</v>
      </c>
      <c r="F44">
        <v>99</v>
      </c>
      <c r="G44" s="2">
        <v>3.2700231481481486E-3</v>
      </c>
      <c r="H44">
        <v>0</v>
      </c>
      <c r="I44">
        <v>0</v>
      </c>
      <c r="J44">
        <v>0</v>
      </c>
      <c r="K44">
        <v>0</v>
      </c>
      <c r="L44">
        <v>28116</v>
      </c>
      <c r="M44">
        <v>0</v>
      </c>
      <c r="N44">
        <v>0</v>
      </c>
      <c r="O44">
        <v>6203</v>
      </c>
      <c r="P44">
        <v>1</v>
      </c>
      <c r="Q44">
        <v>1032</v>
      </c>
      <c r="R44">
        <v>0</v>
      </c>
      <c r="S44">
        <v>0</v>
      </c>
      <c r="T44">
        <v>96</v>
      </c>
      <c r="U44">
        <v>0</v>
      </c>
      <c r="V44">
        <v>0</v>
      </c>
      <c r="W44">
        <v>0</v>
      </c>
      <c r="X44">
        <v>4096</v>
      </c>
      <c r="Y44">
        <v>0</v>
      </c>
    </row>
    <row r="45" spans="1:25" x14ac:dyDescent="0.25">
      <c r="A45" t="s">
        <v>31</v>
      </c>
      <c r="B45" t="s">
        <v>32</v>
      </c>
      <c r="C45">
        <v>4</v>
      </c>
      <c r="D45">
        <v>282.04000000000002</v>
      </c>
      <c r="E45">
        <v>0.13</v>
      </c>
      <c r="F45">
        <v>99</v>
      </c>
      <c r="G45" s="2">
        <v>3.2673611111111111E-3</v>
      </c>
      <c r="H45">
        <v>0</v>
      </c>
      <c r="I45">
        <v>0</v>
      </c>
      <c r="J45">
        <v>0</v>
      </c>
      <c r="K45">
        <v>0</v>
      </c>
      <c r="L45">
        <v>28128</v>
      </c>
      <c r="M45">
        <v>0</v>
      </c>
      <c r="N45">
        <v>0</v>
      </c>
      <c r="O45">
        <v>6199</v>
      </c>
      <c r="P45">
        <v>1</v>
      </c>
      <c r="Q45">
        <v>985</v>
      </c>
      <c r="R45">
        <v>0</v>
      </c>
      <c r="S45">
        <v>0</v>
      </c>
      <c r="T45">
        <v>96</v>
      </c>
      <c r="U45">
        <v>0</v>
      </c>
      <c r="V45">
        <v>0</v>
      </c>
      <c r="W45">
        <v>0</v>
      </c>
      <c r="X45">
        <v>4096</v>
      </c>
      <c r="Y45">
        <v>0</v>
      </c>
    </row>
    <row r="46" spans="1:25" x14ac:dyDescent="0.25">
      <c r="A46" t="s">
        <v>31</v>
      </c>
      <c r="B46" t="s">
        <v>32</v>
      </c>
      <c r="C46">
        <v>5</v>
      </c>
      <c r="D46">
        <v>282.10000000000002</v>
      </c>
      <c r="E46">
        <v>0.08</v>
      </c>
      <c r="F46">
        <v>99</v>
      </c>
      <c r="G46" s="2">
        <v>3.2679398148148151E-3</v>
      </c>
      <c r="H46">
        <v>0</v>
      </c>
      <c r="I46">
        <v>0</v>
      </c>
      <c r="J46">
        <v>0</v>
      </c>
      <c r="K46">
        <v>0</v>
      </c>
      <c r="L46">
        <v>28040</v>
      </c>
      <c r="M46">
        <v>0</v>
      </c>
      <c r="N46">
        <v>0</v>
      </c>
      <c r="O46">
        <v>6200</v>
      </c>
      <c r="P46">
        <v>1</v>
      </c>
      <c r="Q46">
        <v>1092</v>
      </c>
      <c r="R46">
        <v>0</v>
      </c>
      <c r="S46">
        <v>0</v>
      </c>
      <c r="T46">
        <v>96</v>
      </c>
      <c r="U46">
        <v>0</v>
      </c>
      <c r="V46">
        <v>0</v>
      </c>
      <c r="W46">
        <v>0</v>
      </c>
      <c r="X46">
        <v>4096</v>
      </c>
      <c r="Y46">
        <v>0</v>
      </c>
    </row>
    <row r="47" spans="1:25" x14ac:dyDescent="0.25">
      <c r="A47" t="s">
        <v>31</v>
      </c>
      <c r="B47" t="s">
        <v>32</v>
      </c>
      <c r="C47">
        <v>6</v>
      </c>
      <c r="D47">
        <v>282.16000000000003</v>
      </c>
      <c r="E47">
        <v>0.13</v>
      </c>
      <c r="F47">
        <v>99</v>
      </c>
      <c r="G47" s="2">
        <v>3.2688657407407406E-3</v>
      </c>
      <c r="H47">
        <v>0</v>
      </c>
      <c r="I47">
        <v>0</v>
      </c>
      <c r="J47">
        <v>0</v>
      </c>
      <c r="K47">
        <v>0</v>
      </c>
      <c r="L47">
        <v>28140</v>
      </c>
      <c r="M47">
        <v>0</v>
      </c>
      <c r="N47">
        <v>0</v>
      </c>
      <c r="O47">
        <v>6203</v>
      </c>
      <c r="P47">
        <v>1</v>
      </c>
      <c r="Q47">
        <v>1051</v>
      </c>
      <c r="R47">
        <v>0</v>
      </c>
      <c r="S47">
        <v>0</v>
      </c>
      <c r="T47">
        <v>96</v>
      </c>
      <c r="U47">
        <v>0</v>
      </c>
      <c r="V47">
        <v>0</v>
      </c>
      <c r="W47">
        <v>0</v>
      </c>
      <c r="X47">
        <v>4096</v>
      </c>
      <c r="Y47">
        <v>0</v>
      </c>
    </row>
    <row r="48" spans="1:25" x14ac:dyDescent="0.25">
      <c r="A48" t="s">
        <v>31</v>
      </c>
      <c r="B48" t="s">
        <v>32</v>
      </c>
      <c r="C48">
        <v>7</v>
      </c>
      <c r="D48">
        <v>282.22000000000003</v>
      </c>
      <c r="E48">
        <v>0.06</v>
      </c>
      <c r="F48">
        <v>99</v>
      </c>
      <c r="G48" s="2">
        <v>3.268287037037037E-3</v>
      </c>
      <c r="H48">
        <v>0</v>
      </c>
      <c r="I48">
        <v>0</v>
      </c>
      <c r="J48">
        <v>0</v>
      </c>
      <c r="K48">
        <v>0</v>
      </c>
      <c r="L48">
        <v>28200</v>
      </c>
      <c r="M48">
        <v>0</v>
      </c>
      <c r="N48">
        <v>0</v>
      </c>
      <c r="O48">
        <v>6202</v>
      </c>
      <c r="P48">
        <v>1</v>
      </c>
      <c r="Q48">
        <v>956</v>
      </c>
      <c r="R48">
        <v>0</v>
      </c>
      <c r="S48">
        <v>0</v>
      </c>
      <c r="T48">
        <v>96</v>
      </c>
      <c r="U48">
        <v>0</v>
      </c>
      <c r="V48">
        <v>0</v>
      </c>
      <c r="W48">
        <v>0</v>
      </c>
      <c r="X48">
        <v>4096</v>
      </c>
      <c r="Y48">
        <v>0</v>
      </c>
    </row>
    <row r="49" spans="1:25" x14ac:dyDescent="0.25">
      <c r="A49" t="s">
        <v>31</v>
      </c>
      <c r="B49" t="s">
        <v>32</v>
      </c>
      <c r="C49">
        <v>8</v>
      </c>
      <c r="D49">
        <v>282.39</v>
      </c>
      <c r="E49">
        <v>7.0000000000000007E-2</v>
      </c>
      <c r="F49">
        <v>99</v>
      </c>
      <c r="G49" s="2">
        <v>3.2703703703703701E-3</v>
      </c>
      <c r="H49">
        <v>0</v>
      </c>
      <c r="I49">
        <v>0</v>
      </c>
      <c r="J49">
        <v>0</v>
      </c>
      <c r="K49">
        <v>0</v>
      </c>
      <c r="L49">
        <v>28196</v>
      </c>
      <c r="M49">
        <v>0</v>
      </c>
      <c r="N49">
        <v>0</v>
      </c>
      <c r="O49">
        <v>6202</v>
      </c>
      <c r="P49">
        <v>1</v>
      </c>
      <c r="Q49">
        <v>932</v>
      </c>
      <c r="R49">
        <v>0</v>
      </c>
      <c r="S49">
        <v>0</v>
      </c>
      <c r="T49">
        <v>96</v>
      </c>
      <c r="U49">
        <v>0</v>
      </c>
      <c r="V49">
        <v>0</v>
      </c>
      <c r="W49">
        <v>0</v>
      </c>
      <c r="X49">
        <v>4096</v>
      </c>
      <c r="Y49">
        <v>0</v>
      </c>
    </row>
    <row r="50" spans="1:25" x14ac:dyDescent="0.25">
      <c r="A50" t="s">
        <v>31</v>
      </c>
      <c r="B50" t="s">
        <v>32</v>
      </c>
      <c r="C50">
        <v>9</v>
      </c>
      <c r="D50">
        <v>282.24</v>
      </c>
      <c r="E50">
        <v>0.08</v>
      </c>
      <c r="F50">
        <v>99</v>
      </c>
      <c r="G50" s="2">
        <v>3.2688657407407406E-3</v>
      </c>
      <c r="H50">
        <v>0</v>
      </c>
      <c r="I50">
        <v>0</v>
      </c>
      <c r="J50">
        <v>0</v>
      </c>
      <c r="K50">
        <v>0</v>
      </c>
      <c r="L50">
        <v>28156</v>
      </c>
      <c r="M50">
        <v>0</v>
      </c>
      <c r="N50">
        <v>0</v>
      </c>
      <c r="O50">
        <v>6201</v>
      </c>
      <c r="P50">
        <v>1</v>
      </c>
      <c r="Q50">
        <v>951</v>
      </c>
      <c r="R50">
        <v>0</v>
      </c>
      <c r="S50">
        <v>0</v>
      </c>
      <c r="T50">
        <v>96</v>
      </c>
      <c r="U50">
        <v>0</v>
      </c>
      <c r="V50">
        <v>0</v>
      </c>
      <c r="W50">
        <v>0</v>
      </c>
      <c r="X50">
        <v>4096</v>
      </c>
      <c r="Y50">
        <v>0</v>
      </c>
    </row>
    <row r="51" spans="1:25" x14ac:dyDescent="0.25">
      <c r="A51" t="s">
        <v>31</v>
      </c>
      <c r="B51" t="s">
        <v>32</v>
      </c>
      <c r="C51">
        <v>10</v>
      </c>
      <c r="D51">
        <v>282.22000000000003</v>
      </c>
      <c r="E51">
        <v>0.1</v>
      </c>
      <c r="F51">
        <v>99</v>
      </c>
      <c r="G51" s="2">
        <v>3.2703703703703701E-3</v>
      </c>
      <c r="H51">
        <v>0</v>
      </c>
      <c r="I51">
        <v>0</v>
      </c>
      <c r="J51">
        <v>0</v>
      </c>
      <c r="K51">
        <v>0</v>
      </c>
      <c r="L51">
        <v>28364</v>
      </c>
      <c r="M51">
        <v>0</v>
      </c>
      <c r="N51">
        <v>0</v>
      </c>
      <c r="O51">
        <v>6204</v>
      </c>
      <c r="P51">
        <v>1</v>
      </c>
      <c r="Q51">
        <v>1315</v>
      </c>
      <c r="R51">
        <v>0</v>
      </c>
      <c r="S51">
        <v>0</v>
      </c>
      <c r="T51">
        <v>96</v>
      </c>
      <c r="U51">
        <v>0</v>
      </c>
      <c r="V51">
        <v>0</v>
      </c>
      <c r="W51">
        <v>0</v>
      </c>
      <c r="X51">
        <v>4096</v>
      </c>
      <c r="Y51">
        <v>0</v>
      </c>
    </row>
    <row r="52" spans="1:25" x14ac:dyDescent="0.25">
      <c r="A52" t="s">
        <v>30</v>
      </c>
      <c r="B52" t="s">
        <v>63</v>
      </c>
      <c r="C52">
        <v>1</v>
      </c>
      <c r="D52">
        <v>465.85</v>
      </c>
      <c r="E52">
        <v>7.0000000000000007E-2</v>
      </c>
      <c r="F52">
        <v>99</v>
      </c>
      <c r="G52" s="2">
        <v>5.3947916666666658E-3</v>
      </c>
      <c r="H52">
        <v>0</v>
      </c>
      <c r="I52">
        <v>0</v>
      </c>
      <c r="J52">
        <v>0</v>
      </c>
      <c r="K52">
        <v>0</v>
      </c>
      <c r="L52">
        <v>17044</v>
      </c>
      <c r="M52">
        <v>0</v>
      </c>
      <c r="N52">
        <v>0</v>
      </c>
      <c r="O52">
        <v>3768</v>
      </c>
      <c r="P52">
        <v>1</v>
      </c>
      <c r="Q52">
        <v>1641</v>
      </c>
      <c r="R52">
        <v>0</v>
      </c>
      <c r="S52">
        <v>0</v>
      </c>
      <c r="T52">
        <v>96</v>
      </c>
      <c r="U52">
        <v>0</v>
      </c>
      <c r="V52">
        <v>0</v>
      </c>
      <c r="W52">
        <v>0</v>
      </c>
      <c r="X52">
        <v>4096</v>
      </c>
      <c r="Y52">
        <v>0</v>
      </c>
    </row>
    <row r="53" spans="1:25" x14ac:dyDescent="0.25">
      <c r="A53" t="s">
        <v>30</v>
      </c>
      <c r="B53" t="s">
        <v>63</v>
      </c>
      <c r="C53">
        <v>2</v>
      </c>
      <c r="D53">
        <v>468.8</v>
      </c>
      <c r="E53">
        <v>0.05</v>
      </c>
      <c r="F53">
        <v>99</v>
      </c>
      <c r="G53" s="2">
        <v>5.4278935185185185E-3</v>
      </c>
      <c r="H53">
        <v>0</v>
      </c>
      <c r="I53">
        <v>0</v>
      </c>
      <c r="J53">
        <v>0</v>
      </c>
      <c r="K53">
        <v>0</v>
      </c>
      <c r="L53">
        <v>17016</v>
      </c>
      <c r="M53">
        <v>0</v>
      </c>
      <c r="N53">
        <v>0</v>
      </c>
      <c r="O53">
        <v>3766</v>
      </c>
      <c r="P53">
        <v>1</v>
      </c>
      <c r="Q53">
        <v>1506</v>
      </c>
      <c r="R53">
        <v>0</v>
      </c>
      <c r="S53">
        <v>0</v>
      </c>
      <c r="T53">
        <v>96</v>
      </c>
      <c r="U53">
        <v>0</v>
      </c>
      <c r="V53">
        <v>0</v>
      </c>
      <c r="W53">
        <v>0</v>
      </c>
      <c r="X53">
        <v>4096</v>
      </c>
      <c r="Y53">
        <v>0</v>
      </c>
    </row>
    <row r="54" spans="1:25" x14ac:dyDescent="0.25">
      <c r="A54" t="s">
        <v>30</v>
      </c>
      <c r="B54" t="s">
        <v>63</v>
      </c>
      <c r="C54">
        <v>3</v>
      </c>
      <c r="D54">
        <v>472.51</v>
      </c>
      <c r="E54">
        <v>0.08</v>
      </c>
      <c r="F54">
        <v>99</v>
      </c>
      <c r="G54" s="2">
        <v>5.4712962962962962E-3</v>
      </c>
      <c r="H54">
        <v>0</v>
      </c>
      <c r="I54">
        <v>0</v>
      </c>
      <c r="J54">
        <v>0</v>
      </c>
      <c r="K54">
        <v>0</v>
      </c>
      <c r="L54">
        <v>16892</v>
      </c>
      <c r="M54">
        <v>0</v>
      </c>
      <c r="N54">
        <v>0</v>
      </c>
      <c r="O54">
        <v>3767</v>
      </c>
      <c r="P54">
        <v>1</v>
      </c>
      <c r="Q54">
        <v>1511</v>
      </c>
      <c r="R54">
        <v>0</v>
      </c>
      <c r="S54">
        <v>0</v>
      </c>
      <c r="T54">
        <v>96</v>
      </c>
      <c r="U54">
        <v>0</v>
      </c>
      <c r="V54">
        <v>0</v>
      </c>
      <c r="W54">
        <v>0</v>
      </c>
      <c r="X54">
        <v>4096</v>
      </c>
      <c r="Y54">
        <v>0</v>
      </c>
    </row>
    <row r="55" spans="1:25" x14ac:dyDescent="0.25">
      <c r="A55" t="s">
        <v>30</v>
      </c>
      <c r="B55" t="s">
        <v>63</v>
      </c>
      <c r="C55">
        <v>4</v>
      </c>
      <c r="D55">
        <v>468.18</v>
      </c>
      <c r="E55">
        <v>0.11</v>
      </c>
      <c r="F55">
        <v>99</v>
      </c>
      <c r="G55" s="2">
        <v>5.4212962962962965E-3</v>
      </c>
      <c r="H55">
        <v>0</v>
      </c>
      <c r="I55">
        <v>0</v>
      </c>
      <c r="J55">
        <v>0</v>
      </c>
      <c r="K55">
        <v>0</v>
      </c>
      <c r="L55">
        <v>16988</v>
      </c>
      <c r="M55">
        <v>0</v>
      </c>
      <c r="N55">
        <v>0</v>
      </c>
      <c r="O55">
        <v>3766</v>
      </c>
      <c r="P55">
        <v>1</v>
      </c>
      <c r="Q55">
        <v>1412</v>
      </c>
      <c r="R55">
        <v>0</v>
      </c>
      <c r="S55">
        <v>0</v>
      </c>
      <c r="T55">
        <v>96</v>
      </c>
      <c r="U55">
        <v>0</v>
      </c>
      <c r="V55">
        <v>0</v>
      </c>
      <c r="W55">
        <v>0</v>
      </c>
      <c r="X55">
        <v>4096</v>
      </c>
      <c r="Y55">
        <v>0</v>
      </c>
    </row>
    <row r="56" spans="1:25" x14ac:dyDescent="0.25">
      <c r="A56" t="s">
        <v>30</v>
      </c>
      <c r="B56" t="s">
        <v>63</v>
      </c>
      <c r="C56">
        <v>5</v>
      </c>
      <c r="D56">
        <v>470.53</v>
      </c>
      <c r="E56">
        <v>7.0000000000000007E-2</v>
      </c>
      <c r="F56">
        <v>99</v>
      </c>
      <c r="G56" s="2">
        <v>5.448148148148149E-3</v>
      </c>
      <c r="H56">
        <v>0</v>
      </c>
      <c r="I56">
        <v>0</v>
      </c>
      <c r="J56">
        <v>0</v>
      </c>
      <c r="K56">
        <v>0</v>
      </c>
      <c r="L56">
        <v>16888</v>
      </c>
      <c r="M56">
        <v>0</v>
      </c>
      <c r="N56">
        <v>0</v>
      </c>
      <c r="O56">
        <v>3765</v>
      </c>
      <c r="P56">
        <v>1</v>
      </c>
      <c r="Q56">
        <v>1437</v>
      </c>
      <c r="R56">
        <v>0</v>
      </c>
      <c r="S56">
        <v>0</v>
      </c>
      <c r="T56">
        <v>96</v>
      </c>
      <c r="U56">
        <v>0</v>
      </c>
      <c r="V56">
        <v>0</v>
      </c>
      <c r="W56">
        <v>0</v>
      </c>
      <c r="X56">
        <v>4096</v>
      </c>
      <c r="Y56">
        <v>0</v>
      </c>
    </row>
    <row r="57" spans="1:25" x14ac:dyDescent="0.25">
      <c r="A57" t="s">
        <v>30</v>
      </c>
      <c r="B57" t="s">
        <v>63</v>
      </c>
      <c r="C57">
        <v>6</v>
      </c>
      <c r="D57">
        <v>464.84</v>
      </c>
      <c r="E57">
        <v>0.13</v>
      </c>
      <c r="F57">
        <v>99</v>
      </c>
      <c r="G57" s="2">
        <v>5.3834490740740744E-3</v>
      </c>
      <c r="H57">
        <v>0</v>
      </c>
      <c r="I57">
        <v>0</v>
      </c>
      <c r="J57">
        <v>0</v>
      </c>
      <c r="K57">
        <v>0</v>
      </c>
      <c r="L57">
        <v>16960</v>
      </c>
      <c r="M57">
        <v>0</v>
      </c>
      <c r="N57">
        <v>0</v>
      </c>
      <c r="O57">
        <v>3767</v>
      </c>
      <c r="P57">
        <v>1</v>
      </c>
      <c r="Q57">
        <v>1488</v>
      </c>
      <c r="R57">
        <v>0</v>
      </c>
      <c r="S57">
        <v>0</v>
      </c>
      <c r="T57">
        <v>96</v>
      </c>
      <c r="U57">
        <v>0</v>
      </c>
      <c r="V57">
        <v>0</v>
      </c>
      <c r="W57">
        <v>0</v>
      </c>
      <c r="X57">
        <v>4096</v>
      </c>
      <c r="Y57">
        <v>0</v>
      </c>
    </row>
    <row r="58" spans="1:25" x14ac:dyDescent="0.25">
      <c r="A58" t="s">
        <v>30</v>
      </c>
      <c r="B58" t="s">
        <v>63</v>
      </c>
      <c r="C58">
        <v>7</v>
      </c>
      <c r="D58">
        <v>474.29</v>
      </c>
      <c r="E58">
        <v>0.12</v>
      </c>
      <c r="F58">
        <v>99</v>
      </c>
      <c r="G58" s="2">
        <v>5.4924768518518517E-3</v>
      </c>
      <c r="H58">
        <v>0</v>
      </c>
      <c r="I58">
        <v>0</v>
      </c>
      <c r="J58">
        <v>0</v>
      </c>
      <c r="K58">
        <v>0</v>
      </c>
      <c r="L58">
        <v>16960</v>
      </c>
      <c r="M58">
        <v>0</v>
      </c>
      <c r="N58">
        <v>0</v>
      </c>
      <c r="O58">
        <v>3767</v>
      </c>
      <c r="P58">
        <v>1</v>
      </c>
      <c r="Q58">
        <v>1595</v>
      </c>
      <c r="R58">
        <v>0</v>
      </c>
      <c r="S58">
        <v>0</v>
      </c>
      <c r="T58">
        <v>96</v>
      </c>
      <c r="U58">
        <v>0</v>
      </c>
      <c r="V58">
        <v>0</v>
      </c>
      <c r="W58">
        <v>0</v>
      </c>
      <c r="X58">
        <v>4096</v>
      </c>
      <c r="Y58">
        <v>0</v>
      </c>
    </row>
    <row r="59" spans="1:25" x14ac:dyDescent="0.25">
      <c r="A59" t="s">
        <v>30</v>
      </c>
      <c r="B59" t="s">
        <v>63</v>
      </c>
      <c r="C59">
        <v>8</v>
      </c>
      <c r="D59">
        <v>464.04</v>
      </c>
      <c r="E59">
        <v>0.11</v>
      </c>
      <c r="F59">
        <v>99</v>
      </c>
      <c r="G59" s="2">
        <v>5.3734953703703714E-3</v>
      </c>
      <c r="H59">
        <v>0</v>
      </c>
      <c r="I59">
        <v>0</v>
      </c>
      <c r="J59">
        <v>0</v>
      </c>
      <c r="K59">
        <v>0</v>
      </c>
      <c r="L59">
        <v>16936</v>
      </c>
      <c r="M59">
        <v>0</v>
      </c>
      <c r="N59">
        <v>0</v>
      </c>
      <c r="O59">
        <v>3766</v>
      </c>
      <c r="P59">
        <v>1</v>
      </c>
      <c r="Q59">
        <v>1412</v>
      </c>
      <c r="R59">
        <v>0</v>
      </c>
      <c r="S59">
        <v>0</v>
      </c>
      <c r="T59">
        <v>96</v>
      </c>
      <c r="U59">
        <v>0</v>
      </c>
      <c r="V59">
        <v>0</v>
      </c>
      <c r="W59">
        <v>0</v>
      </c>
      <c r="X59">
        <v>4096</v>
      </c>
      <c r="Y59">
        <v>0</v>
      </c>
    </row>
    <row r="60" spans="1:25" x14ac:dyDescent="0.25">
      <c r="A60" t="s">
        <v>30</v>
      </c>
      <c r="B60" t="s">
        <v>63</v>
      </c>
      <c r="C60">
        <v>9</v>
      </c>
      <c r="D60">
        <v>466.34</v>
      </c>
      <c r="E60">
        <v>0.08</v>
      </c>
      <c r="F60">
        <v>99</v>
      </c>
      <c r="G60" s="2">
        <v>5.4005787037037034E-3</v>
      </c>
      <c r="H60">
        <v>0</v>
      </c>
      <c r="I60">
        <v>0</v>
      </c>
      <c r="J60">
        <v>0</v>
      </c>
      <c r="K60">
        <v>0</v>
      </c>
      <c r="L60">
        <v>17060</v>
      </c>
      <c r="M60">
        <v>0</v>
      </c>
      <c r="N60">
        <v>0</v>
      </c>
      <c r="O60">
        <v>3767</v>
      </c>
      <c r="P60">
        <v>1</v>
      </c>
      <c r="Q60">
        <v>1596</v>
      </c>
      <c r="R60">
        <v>0</v>
      </c>
      <c r="S60">
        <v>0</v>
      </c>
      <c r="T60">
        <v>96</v>
      </c>
      <c r="U60">
        <v>0</v>
      </c>
      <c r="V60">
        <v>0</v>
      </c>
      <c r="W60">
        <v>0</v>
      </c>
      <c r="X60">
        <v>4096</v>
      </c>
      <c r="Y60">
        <v>0</v>
      </c>
    </row>
    <row r="61" spans="1:25" x14ac:dyDescent="0.25">
      <c r="A61" t="s">
        <v>30</v>
      </c>
      <c r="B61" t="s">
        <v>63</v>
      </c>
      <c r="C61">
        <v>10</v>
      </c>
      <c r="D61">
        <v>469.49</v>
      </c>
      <c r="E61">
        <v>0.11</v>
      </c>
      <c r="F61">
        <v>99</v>
      </c>
      <c r="G61" s="2">
        <v>5.4368055555555558E-3</v>
      </c>
      <c r="H61">
        <v>0</v>
      </c>
      <c r="I61">
        <v>0</v>
      </c>
      <c r="J61">
        <v>0</v>
      </c>
      <c r="K61">
        <v>0</v>
      </c>
      <c r="L61">
        <v>17124</v>
      </c>
      <c r="M61">
        <v>0</v>
      </c>
      <c r="N61">
        <v>0</v>
      </c>
      <c r="O61">
        <v>3767</v>
      </c>
      <c r="P61">
        <v>1</v>
      </c>
      <c r="Q61">
        <v>1474</v>
      </c>
      <c r="R61">
        <v>0</v>
      </c>
      <c r="S61">
        <v>0</v>
      </c>
      <c r="T61">
        <v>96</v>
      </c>
      <c r="U61">
        <v>0</v>
      </c>
      <c r="V61">
        <v>0</v>
      </c>
      <c r="W61">
        <v>0</v>
      </c>
      <c r="X61">
        <v>4096</v>
      </c>
      <c r="Y61">
        <v>0</v>
      </c>
    </row>
    <row r="62" spans="1:25" x14ac:dyDescent="0.25">
      <c r="A62" t="s">
        <v>30</v>
      </c>
      <c r="B62" t="s">
        <v>65</v>
      </c>
      <c r="C62">
        <v>1</v>
      </c>
      <c r="D62">
        <v>464.08</v>
      </c>
      <c r="E62">
        <v>0.11</v>
      </c>
      <c r="F62">
        <v>99</v>
      </c>
      <c r="G62" s="2">
        <v>5.3737268518518518E-3</v>
      </c>
      <c r="H62">
        <v>0</v>
      </c>
      <c r="I62">
        <v>0</v>
      </c>
      <c r="J62">
        <v>0</v>
      </c>
      <c r="K62">
        <v>0</v>
      </c>
      <c r="L62">
        <v>16672</v>
      </c>
      <c r="M62">
        <v>0</v>
      </c>
      <c r="N62">
        <v>0</v>
      </c>
      <c r="O62">
        <v>7344</v>
      </c>
      <c r="P62">
        <v>1</v>
      </c>
      <c r="Q62">
        <v>1332</v>
      </c>
      <c r="R62">
        <v>0</v>
      </c>
      <c r="S62">
        <v>0</v>
      </c>
      <c r="T62">
        <v>96</v>
      </c>
      <c r="U62">
        <v>0</v>
      </c>
      <c r="V62">
        <v>0</v>
      </c>
      <c r="W62">
        <v>0</v>
      </c>
      <c r="X62">
        <v>4096</v>
      </c>
      <c r="Y62">
        <v>0</v>
      </c>
    </row>
    <row r="63" spans="1:25" x14ac:dyDescent="0.25">
      <c r="A63" t="s">
        <v>30</v>
      </c>
      <c r="B63" t="s">
        <v>65</v>
      </c>
      <c r="C63">
        <v>2</v>
      </c>
      <c r="D63">
        <v>467.3</v>
      </c>
      <c r="E63">
        <v>0.11</v>
      </c>
      <c r="F63">
        <v>99</v>
      </c>
      <c r="G63" s="2">
        <v>5.4108796296296301E-3</v>
      </c>
      <c r="H63">
        <v>0</v>
      </c>
      <c r="I63">
        <v>0</v>
      </c>
      <c r="J63">
        <v>0</v>
      </c>
      <c r="K63">
        <v>0</v>
      </c>
      <c r="L63">
        <v>16876</v>
      </c>
      <c r="M63">
        <v>0</v>
      </c>
      <c r="N63">
        <v>0</v>
      </c>
      <c r="O63">
        <v>7313</v>
      </c>
      <c r="P63">
        <v>1</v>
      </c>
      <c r="Q63">
        <v>1343</v>
      </c>
      <c r="R63">
        <v>0</v>
      </c>
      <c r="S63">
        <v>0</v>
      </c>
      <c r="T63">
        <v>96</v>
      </c>
      <c r="U63">
        <v>0</v>
      </c>
      <c r="V63">
        <v>0</v>
      </c>
      <c r="W63">
        <v>0</v>
      </c>
      <c r="X63">
        <v>4096</v>
      </c>
      <c r="Y63">
        <v>0</v>
      </c>
    </row>
    <row r="64" spans="1:25" x14ac:dyDescent="0.25">
      <c r="A64" t="s">
        <v>30</v>
      </c>
      <c r="B64" t="s">
        <v>65</v>
      </c>
      <c r="C64">
        <v>3</v>
      </c>
      <c r="D64">
        <v>472.45</v>
      </c>
      <c r="E64">
        <v>0.13</v>
      </c>
      <c r="F64">
        <v>99</v>
      </c>
      <c r="G64" s="2">
        <v>5.470717592592593E-3</v>
      </c>
      <c r="H64">
        <v>0</v>
      </c>
      <c r="I64">
        <v>0</v>
      </c>
      <c r="J64">
        <v>0</v>
      </c>
      <c r="K64">
        <v>0</v>
      </c>
      <c r="L64">
        <v>16812</v>
      </c>
      <c r="M64">
        <v>0</v>
      </c>
      <c r="N64">
        <v>0</v>
      </c>
      <c r="O64">
        <v>7312</v>
      </c>
      <c r="P64">
        <v>1</v>
      </c>
      <c r="Q64">
        <v>1331</v>
      </c>
      <c r="R64">
        <v>0</v>
      </c>
      <c r="S64">
        <v>0</v>
      </c>
      <c r="T64">
        <v>96</v>
      </c>
      <c r="U64">
        <v>0</v>
      </c>
      <c r="V64">
        <v>0</v>
      </c>
      <c r="W64">
        <v>0</v>
      </c>
      <c r="X64">
        <v>4096</v>
      </c>
      <c r="Y64">
        <v>0</v>
      </c>
    </row>
    <row r="65" spans="1:25" x14ac:dyDescent="0.25">
      <c r="A65" t="s">
        <v>30</v>
      </c>
      <c r="B65" t="s">
        <v>65</v>
      </c>
      <c r="C65">
        <v>4</v>
      </c>
      <c r="D65">
        <v>463.94</v>
      </c>
      <c r="E65">
        <v>0.16</v>
      </c>
      <c r="F65">
        <v>99</v>
      </c>
      <c r="G65" s="2">
        <v>5.3729166666666673E-3</v>
      </c>
      <c r="H65">
        <v>0</v>
      </c>
      <c r="I65">
        <v>0</v>
      </c>
      <c r="J65">
        <v>0</v>
      </c>
      <c r="K65">
        <v>0</v>
      </c>
      <c r="L65">
        <v>16880</v>
      </c>
      <c r="M65">
        <v>0</v>
      </c>
      <c r="N65">
        <v>0</v>
      </c>
      <c r="O65">
        <v>7323</v>
      </c>
      <c r="P65">
        <v>1</v>
      </c>
      <c r="Q65">
        <v>1417</v>
      </c>
      <c r="R65">
        <v>0</v>
      </c>
      <c r="S65">
        <v>0</v>
      </c>
      <c r="T65">
        <v>96</v>
      </c>
      <c r="U65">
        <v>0</v>
      </c>
      <c r="V65">
        <v>0</v>
      </c>
      <c r="W65">
        <v>0</v>
      </c>
      <c r="X65">
        <v>4096</v>
      </c>
      <c r="Y65">
        <v>0</v>
      </c>
    </row>
    <row r="66" spans="1:25" x14ac:dyDescent="0.25">
      <c r="A66" t="s">
        <v>30</v>
      </c>
      <c r="B66" t="s">
        <v>65</v>
      </c>
      <c r="C66">
        <v>5</v>
      </c>
      <c r="D66">
        <v>463.46</v>
      </c>
      <c r="E66">
        <v>0.18</v>
      </c>
      <c r="F66">
        <v>99</v>
      </c>
      <c r="G66" s="2">
        <v>5.3675925925925931E-3</v>
      </c>
      <c r="H66">
        <v>0</v>
      </c>
      <c r="I66">
        <v>0</v>
      </c>
      <c r="J66">
        <v>0</v>
      </c>
      <c r="K66">
        <v>0</v>
      </c>
      <c r="L66">
        <v>16812</v>
      </c>
      <c r="M66">
        <v>0</v>
      </c>
      <c r="N66">
        <v>0</v>
      </c>
      <c r="O66">
        <v>7322</v>
      </c>
      <c r="P66">
        <v>1</v>
      </c>
      <c r="Q66">
        <v>1397</v>
      </c>
      <c r="R66">
        <v>0</v>
      </c>
      <c r="S66">
        <v>0</v>
      </c>
      <c r="T66">
        <v>96</v>
      </c>
      <c r="U66">
        <v>0</v>
      </c>
      <c r="V66">
        <v>0</v>
      </c>
      <c r="W66">
        <v>0</v>
      </c>
      <c r="X66">
        <v>4096</v>
      </c>
      <c r="Y66">
        <v>0</v>
      </c>
    </row>
    <row r="67" spans="1:25" x14ac:dyDescent="0.25">
      <c r="A67" t="s">
        <v>30</v>
      </c>
      <c r="B67" t="s">
        <v>65</v>
      </c>
      <c r="C67">
        <v>6</v>
      </c>
      <c r="D67">
        <v>464.61</v>
      </c>
      <c r="E67">
        <v>0.14000000000000001</v>
      </c>
      <c r="F67">
        <v>99</v>
      </c>
      <c r="G67" s="2">
        <v>5.3806712962962957E-3</v>
      </c>
      <c r="H67">
        <v>0</v>
      </c>
      <c r="I67">
        <v>0</v>
      </c>
      <c r="J67">
        <v>0</v>
      </c>
      <c r="K67">
        <v>0</v>
      </c>
      <c r="L67">
        <v>16812</v>
      </c>
      <c r="M67">
        <v>0</v>
      </c>
      <c r="N67">
        <v>0</v>
      </c>
      <c r="O67">
        <v>7918</v>
      </c>
      <c r="P67">
        <v>1</v>
      </c>
      <c r="Q67">
        <v>1465</v>
      </c>
      <c r="R67">
        <v>0</v>
      </c>
      <c r="S67">
        <v>0</v>
      </c>
      <c r="T67">
        <v>96</v>
      </c>
      <c r="U67">
        <v>0</v>
      </c>
      <c r="V67">
        <v>0</v>
      </c>
      <c r="W67">
        <v>0</v>
      </c>
      <c r="X67">
        <v>4096</v>
      </c>
      <c r="Y67">
        <v>0</v>
      </c>
    </row>
    <row r="68" spans="1:25" x14ac:dyDescent="0.25">
      <c r="A68" t="s">
        <v>30</v>
      </c>
      <c r="B68" t="s">
        <v>65</v>
      </c>
      <c r="C68">
        <v>7</v>
      </c>
      <c r="D68">
        <v>468.18</v>
      </c>
      <c r="E68">
        <v>0.11</v>
      </c>
      <c r="F68">
        <v>99</v>
      </c>
      <c r="G68" s="2">
        <v>5.421180555555555E-3</v>
      </c>
      <c r="H68">
        <v>0</v>
      </c>
      <c r="I68">
        <v>0</v>
      </c>
      <c r="J68">
        <v>0</v>
      </c>
      <c r="K68">
        <v>0</v>
      </c>
      <c r="L68">
        <v>16640</v>
      </c>
      <c r="M68">
        <v>0</v>
      </c>
      <c r="N68">
        <v>0</v>
      </c>
      <c r="O68">
        <v>7321</v>
      </c>
      <c r="P68">
        <v>1</v>
      </c>
      <c r="Q68">
        <v>1356</v>
      </c>
      <c r="R68">
        <v>0</v>
      </c>
      <c r="S68">
        <v>0</v>
      </c>
      <c r="T68">
        <v>96</v>
      </c>
      <c r="U68">
        <v>0</v>
      </c>
      <c r="V68">
        <v>0</v>
      </c>
      <c r="W68">
        <v>0</v>
      </c>
      <c r="X68">
        <v>4096</v>
      </c>
      <c r="Y68">
        <v>0</v>
      </c>
    </row>
    <row r="69" spans="1:25" x14ac:dyDescent="0.25">
      <c r="A69" t="s">
        <v>30</v>
      </c>
      <c r="B69" t="s">
        <v>65</v>
      </c>
      <c r="C69">
        <v>8</v>
      </c>
      <c r="D69">
        <v>464.26</v>
      </c>
      <c r="E69">
        <v>0.14000000000000001</v>
      </c>
      <c r="F69">
        <v>99</v>
      </c>
      <c r="G69" s="2">
        <v>5.3766203703703693E-3</v>
      </c>
      <c r="H69">
        <v>0</v>
      </c>
      <c r="I69">
        <v>0</v>
      </c>
      <c r="J69">
        <v>0</v>
      </c>
      <c r="K69">
        <v>0</v>
      </c>
      <c r="L69">
        <v>16676</v>
      </c>
      <c r="M69">
        <v>0</v>
      </c>
      <c r="N69">
        <v>0</v>
      </c>
      <c r="O69">
        <v>7320</v>
      </c>
      <c r="P69">
        <v>1</v>
      </c>
      <c r="Q69">
        <v>1459</v>
      </c>
      <c r="R69">
        <v>0</v>
      </c>
      <c r="S69">
        <v>0</v>
      </c>
      <c r="T69">
        <v>96</v>
      </c>
      <c r="U69">
        <v>0</v>
      </c>
      <c r="V69">
        <v>0</v>
      </c>
      <c r="W69">
        <v>0</v>
      </c>
      <c r="X69">
        <v>4096</v>
      </c>
      <c r="Y69">
        <v>0</v>
      </c>
    </row>
    <row r="70" spans="1:25" x14ac:dyDescent="0.25">
      <c r="A70" t="s">
        <v>30</v>
      </c>
      <c r="B70" t="s">
        <v>65</v>
      </c>
      <c r="C70">
        <v>9</v>
      </c>
      <c r="D70">
        <v>467.87</v>
      </c>
      <c r="E70">
        <v>0.11</v>
      </c>
      <c r="F70">
        <v>99</v>
      </c>
      <c r="G70" s="2">
        <v>5.4177083333333334E-3</v>
      </c>
      <c r="H70">
        <v>0</v>
      </c>
      <c r="I70">
        <v>0</v>
      </c>
      <c r="J70">
        <v>0</v>
      </c>
      <c r="K70">
        <v>0</v>
      </c>
      <c r="L70">
        <v>16676</v>
      </c>
      <c r="M70">
        <v>0</v>
      </c>
      <c r="N70">
        <v>0</v>
      </c>
      <c r="O70">
        <v>7319</v>
      </c>
      <c r="P70">
        <v>1</v>
      </c>
      <c r="Q70">
        <v>1362</v>
      </c>
      <c r="R70">
        <v>0</v>
      </c>
      <c r="S70">
        <v>0</v>
      </c>
      <c r="T70">
        <v>96</v>
      </c>
      <c r="U70">
        <v>0</v>
      </c>
      <c r="V70">
        <v>0</v>
      </c>
      <c r="W70">
        <v>0</v>
      </c>
      <c r="X70">
        <v>4096</v>
      </c>
      <c r="Y70">
        <v>0</v>
      </c>
    </row>
    <row r="71" spans="1:25" x14ac:dyDescent="0.25">
      <c r="A71" t="s">
        <v>30</v>
      </c>
      <c r="B71" t="s">
        <v>65</v>
      </c>
      <c r="C71">
        <v>10</v>
      </c>
      <c r="D71">
        <v>470.92</v>
      </c>
      <c r="E71">
        <v>0.2</v>
      </c>
      <c r="F71">
        <v>99</v>
      </c>
      <c r="G71" s="2">
        <v>5.4539351851851858E-3</v>
      </c>
      <c r="H71">
        <v>0</v>
      </c>
      <c r="I71">
        <v>0</v>
      </c>
      <c r="J71">
        <v>0</v>
      </c>
      <c r="K71">
        <v>0</v>
      </c>
      <c r="L71">
        <v>16808</v>
      </c>
      <c r="M71">
        <v>0</v>
      </c>
      <c r="N71">
        <v>0</v>
      </c>
      <c r="O71">
        <v>7323</v>
      </c>
      <c r="P71">
        <v>1</v>
      </c>
      <c r="Q71">
        <v>1391</v>
      </c>
      <c r="R71">
        <v>0</v>
      </c>
      <c r="S71">
        <v>0</v>
      </c>
      <c r="T71">
        <v>96</v>
      </c>
      <c r="U71">
        <v>0</v>
      </c>
      <c r="V71">
        <v>0</v>
      </c>
      <c r="W71">
        <v>0</v>
      </c>
      <c r="X71">
        <v>4096</v>
      </c>
      <c r="Y71">
        <v>0</v>
      </c>
    </row>
    <row r="72" spans="1:25" x14ac:dyDescent="0.25">
      <c r="A72" t="s">
        <v>30</v>
      </c>
      <c r="B72" t="s">
        <v>64</v>
      </c>
      <c r="C72">
        <v>1</v>
      </c>
      <c r="D72">
        <v>612.09</v>
      </c>
      <c r="E72">
        <v>0.1</v>
      </c>
      <c r="F72">
        <v>99</v>
      </c>
      <c r="G72" s="2">
        <v>7.0871527777777782E-3</v>
      </c>
      <c r="H72">
        <v>0</v>
      </c>
      <c r="I72">
        <v>0</v>
      </c>
      <c r="J72">
        <v>0</v>
      </c>
      <c r="K72">
        <v>0</v>
      </c>
      <c r="L72">
        <v>19756</v>
      </c>
      <c r="M72">
        <v>0</v>
      </c>
      <c r="N72">
        <v>0</v>
      </c>
      <c r="O72">
        <v>4744</v>
      </c>
      <c r="P72">
        <v>1</v>
      </c>
      <c r="Q72">
        <v>1828</v>
      </c>
      <c r="R72">
        <v>0</v>
      </c>
      <c r="S72">
        <v>0</v>
      </c>
      <c r="T72">
        <v>96</v>
      </c>
      <c r="U72">
        <v>0</v>
      </c>
      <c r="V72">
        <v>0</v>
      </c>
      <c r="W72">
        <v>0</v>
      </c>
      <c r="X72">
        <v>4096</v>
      </c>
      <c r="Y72">
        <v>0</v>
      </c>
    </row>
    <row r="73" spans="1:25" x14ac:dyDescent="0.25">
      <c r="A73" t="s">
        <v>30</v>
      </c>
      <c r="B73" t="s">
        <v>64</v>
      </c>
      <c r="C73">
        <v>2</v>
      </c>
      <c r="D73">
        <v>633.48</v>
      </c>
      <c r="E73">
        <v>0.24</v>
      </c>
      <c r="F73">
        <v>99</v>
      </c>
      <c r="G73" s="2">
        <v>7.3405092592592593E-3</v>
      </c>
      <c r="H73">
        <v>0</v>
      </c>
      <c r="I73">
        <v>0</v>
      </c>
      <c r="J73">
        <v>0</v>
      </c>
      <c r="K73">
        <v>0</v>
      </c>
      <c r="L73">
        <v>19616</v>
      </c>
      <c r="M73">
        <v>0</v>
      </c>
      <c r="N73">
        <v>0</v>
      </c>
      <c r="O73">
        <v>4743</v>
      </c>
      <c r="P73">
        <v>1</v>
      </c>
      <c r="Q73">
        <v>2819</v>
      </c>
      <c r="R73">
        <v>0</v>
      </c>
      <c r="S73">
        <v>0</v>
      </c>
      <c r="T73">
        <v>96</v>
      </c>
      <c r="U73">
        <v>0</v>
      </c>
      <c r="V73">
        <v>0</v>
      </c>
      <c r="W73">
        <v>0</v>
      </c>
      <c r="X73">
        <v>4096</v>
      </c>
      <c r="Y73">
        <v>0</v>
      </c>
    </row>
    <row r="74" spans="1:25" x14ac:dyDescent="0.25">
      <c r="A74" t="s">
        <v>30</v>
      </c>
      <c r="B74" t="s">
        <v>64</v>
      </c>
      <c r="C74">
        <v>3</v>
      </c>
      <c r="D74">
        <v>612.32000000000005</v>
      </c>
      <c r="E74">
        <v>0.22</v>
      </c>
      <c r="F74">
        <v>99</v>
      </c>
      <c r="G74" s="2">
        <v>7.0924768518518507E-3</v>
      </c>
      <c r="H74">
        <v>0</v>
      </c>
      <c r="I74">
        <v>0</v>
      </c>
      <c r="J74">
        <v>0</v>
      </c>
      <c r="K74">
        <v>0</v>
      </c>
      <c r="L74">
        <v>19820</v>
      </c>
      <c r="M74">
        <v>0</v>
      </c>
      <c r="N74">
        <v>0</v>
      </c>
      <c r="O74">
        <v>4746</v>
      </c>
      <c r="P74">
        <v>1</v>
      </c>
      <c r="Q74">
        <v>2143</v>
      </c>
      <c r="R74">
        <v>0</v>
      </c>
      <c r="S74">
        <v>0</v>
      </c>
      <c r="T74">
        <v>96</v>
      </c>
      <c r="U74">
        <v>0</v>
      </c>
      <c r="V74">
        <v>0</v>
      </c>
      <c r="W74">
        <v>0</v>
      </c>
      <c r="X74">
        <v>4096</v>
      </c>
      <c r="Y74">
        <v>0</v>
      </c>
    </row>
    <row r="75" spans="1:25" x14ac:dyDescent="0.25">
      <c r="A75" t="s">
        <v>30</v>
      </c>
      <c r="B75" t="s">
        <v>64</v>
      </c>
      <c r="C75">
        <v>4</v>
      </c>
      <c r="D75">
        <v>634.51</v>
      </c>
      <c r="E75">
        <v>0.16</v>
      </c>
      <c r="F75">
        <v>99</v>
      </c>
      <c r="G75" s="2">
        <v>7.3516203703703703E-3</v>
      </c>
      <c r="H75">
        <v>0</v>
      </c>
      <c r="I75">
        <v>0</v>
      </c>
      <c r="J75">
        <v>0</v>
      </c>
      <c r="K75">
        <v>0</v>
      </c>
      <c r="L75">
        <v>19756</v>
      </c>
      <c r="M75">
        <v>0</v>
      </c>
      <c r="N75">
        <v>0</v>
      </c>
      <c r="O75">
        <v>4745</v>
      </c>
      <c r="P75">
        <v>1</v>
      </c>
      <c r="Q75">
        <v>2772</v>
      </c>
      <c r="R75">
        <v>0</v>
      </c>
      <c r="S75">
        <v>0</v>
      </c>
      <c r="T75">
        <v>96</v>
      </c>
      <c r="U75">
        <v>0</v>
      </c>
      <c r="V75">
        <v>0</v>
      </c>
      <c r="W75">
        <v>0</v>
      </c>
      <c r="X75">
        <v>4096</v>
      </c>
      <c r="Y75">
        <v>0</v>
      </c>
    </row>
    <row r="76" spans="1:25" x14ac:dyDescent="0.25">
      <c r="A76" t="s">
        <v>30</v>
      </c>
      <c r="B76" t="s">
        <v>64</v>
      </c>
      <c r="C76">
        <v>5</v>
      </c>
      <c r="D76">
        <v>613.16999999999996</v>
      </c>
      <c r="E76">
        <v>0.16</v>
      </c>
      <c r="F76">
        <v>99</v>
      </c>
      <c r="G76" s="2">
        <v>7.1026620370370367E-3</v>
      </c>
      <c r="H76">
        <v>0</v>
      </c>
      <c r="I76">
        <v>0</v>
      </c>
      <c r="J76">
        <v>0</v>
      </c>
      <c r="K76">
        <v>0</v>
      </c>
      <c r="L76">
        <v>19612</v>
      </c>
      <c r="M76">
        <v>0</v>
      </c>
      <c r="N76">
        <v>0</v>
      </c>
      <c r="O76">
        <v>4744</v>
      </c>
      <c r="P76">
        <v>1</v>
      </c>
      <c r="Q76">
        <v>2287</v>
      </c>
      <c r="R76">
        <v>0</v>
      </c>
      <c r="S76">
        <v>0</v>
      </c>
      <c r="T76">
        <v>96</v>
      </c>
      <c r="U76">
        <v>0</v>
      </c>
      <c r="V76">
        <v>0</v>
      </c>
      <c r="W76">
        <v>0</v>
      </c>
      <c r="X76">
        <v>4096</v>
      </c>
      <c r="Y76">
        <v>0</v>
      </c>
    </row>
    <row r="77" spans="1:25" x14ac:dyDescent="0.25">
      <c r="A77" t="s">
        <v>30</v>
      </c>
      <c r="B77" t="s">
        <v>64</v>
      </c>
      <c r="C77">
        <v>6</v>
      </c>
      <c r="D77">
        <v>630.03</v>
      </c>
      <c r="E77">
        <v>0.24</v>
      </c>
      <c r="F77">
        <v>99</v>
      </c>
      <c r="G77" s="2">
        <v>7.3013888888888885E-3</v>
      </c>
      <c r="H77">
        <v>0</v>
      </c>
      <c r="I77">
        <v>0</v>
      </c>
      <c r="J77">
        <v>0</v>
      </c>
      <c r="K77">
        <v>0</v>
      </c>
      <c r="L77">
        <v>19656</v>
      </c>
      <c r="M77">
        <v>0</v>
      </c>
      <c r="N77">
        <v>0</v>
      </c>
      <c r="O77">
        <v>4743</v>
      </c>
      <c r="P77">
        <v>1</v>
      </c>
      <c r="Q77">
        <v>2897</v>
      </c>
      <c r="R77">
        <v>0</v>
      </c>
      <c r="S77">
        <v>0</v>
      </c>
      <c r="T77">
        <v>96</v>
      </c>
      <c r="U77">
        <v>0</v>
      </c>
      <c r="V77">
        <v>0</v>
      </c>
      <c r="W77">
        <v>0</v>
      </c>
      <c r="X77">
        <v>4096</v>
      </c>
      <c r="Y77">
        <v>0</v>
      </c>
    </row>
    <row r="78" spans="1:25" x14ac:dyDescent="0.25">
      <c r="A78" t="s">
        <v>30</v>
      </c>
      <c r="B78" t="s">
        <v>64</v>
      </c>
      <c r="C78">
        <v>7</v>
      </c>
      <c r="D78">
        <v>646.11</v>
      </c>
      <c r="E78">
        <v>0.09</v>
      </c>
      <c r="F78">
        <v>99</v>
      </c>
      <c r="G78" s="2">
        <v>7.4849537037037046E-3</v>
      </c>
      <c r="H78">
        <v>0</v>
      </c>
      <c r="I78">
        <v>0</v>
      </c>
      <c r="J78">
        <v>0</v>
      </c>
      <c r="K78">
        <v>0</v>
      </c>
      <c r="L78">
        <v>19684</v>
      </c>
      <c r="M78">
        <v>0</v>
      </c>
      <c r="N78">
        <v>0</v>
      </c>
      <c r="O78">
        <v>4744</v>
      </c>
      <c r="P78">
        <v>1</v>
      </c>
      <c r="Q78">
        <v>2834</v>
      </c>
      <c r="R78">
        <v>0</v>
      </c>
      <c r="S78">
        <v>0</v>
      </c>
      <c r="T78">
        <v>96</v>
      </c>
      <c r="U78">
        <v>0</v>
      </c>
      <c r="V78">
        <v>0</v>
      </c>
      <c r="W78">
        <v>0</v>
      </c>
      <c r="X78">
        <v>4096</v>
      </c>
      <c r="Y78">
        <v>0</v>
      </c>
    </row>
    <row r="79" spans="1:25" x14ac:dyDescent="0.25">
      <c r="A79" t="s">
        <v>30</v>
      </c>
      <c r="B79" t="s">
        <v>64</v>
      </c>
      <c r="C79">
        <v>8</v>
      </c>
      <c r="D79">
        <v>616.13</v>
      </c>
      <c r="E79">
        <v>0.24</v>
      </c>
      <c r="F79">
        <v>99</v>
      </c>
      <c r="G79" s="2">
        <v>7.1414351851851856E-3</v>
      </c>
      <c r="H79">
        <v>0</v>
      </c>
      <c r="I79">
        <v>0</v>
      </c>
      <c r="J79">
        <v>0</v>
      </c>
      <c r="K79">
        <v>0</v>
      </c>
      <c r="L79">
        <v>19756</v>
      </c>
      <c r="M79">
        <v>0</v>
      </c>
      <c r="N79">
        <v>0</v>
      </c>
      <c r="O79">
        <v>4745</v>
      </c>
      <c r="P79">
        <v>1</v>
      </c>
      <c r="Q79">
        <v>3073</v>
      </c>
      <c r="R79">
        <v>0</v>
      </c>
      <c r="S79">
        <v>0</v>
      </c>
      <c r="T79">
        <v>96</v>
      </c>
      <c r="U79">
        <v>0</v>
      </c>
      <c r="V79">
        <v>0</v>
      </c>
      <c r="W79">
        <v>0</v>
      </c>
      <c r="X79">
        <v>4096</v>
      </c>
      <c r="Y79">
        <v>0</v>
      </c>
    </row>
    <row r="80" spans="1:25" x14ac:dyDescent="0.25">
      <c r="A80" t="s">
        <v>30</v>
      </c>
      <c r="B80" t="s">
        <v>64</v>
      </c>
      <c r="C80">
        <v>9</v>
      </c>
      <c r="D80">
        <v>613.75</v>
      </c>
      <c r="E80">
        <v>0.23</v>
      </c>
      <c r="F80">
        <v>99</v>
      </c>
      <c r="G80" s="2">
        <v>7.1152777777777785E-3</v>
      </c>
      <c r="H80">
        <v>0</v>
      </c>
      <c r="I80">
        <v>0</v>
      </c>
      <c r="J80">
        <v>0</v>
      </c>
      <c r="K80">
        <v>0</v>
      </c>
      <c r="L80">
        <v>19616</v>
      </c>
      <c r="M80">
        <v>0</v>
      </c>
      <c r="N80">
        <v>0</v>
      </c>
      <c r="O80">
        <v>4743</v>
      </c>
      <c r="P80">
        <v>1</v>
      </c>
      <c r="Q80">
        <v>3389</v>
      </c>
      <c r="R80">
        <v>0</v>
      </c>
      <c r="S80">
        <v>0</v>
      </c>
      <c r="T80">
        <v>96</v>
      </c>
      <c r="U80">
        <v>0</v>
      </c>
      <c r="V80">
        <v>0</v>
      </c>
      <c r="W80">
        <v>0</v>
      </c>
      <c r="X80">
        <v>4096</v>
      </c>
      <c r="Y80">
        <v>0</v>
      </c>
    </row>
    <row r="81" spans="1:25" x14ac:dyDescent="0.25">
      <c r="A81" t="s">
        <v>30</v>
      </c>
      <c r="B81" t="s">
        <v>64</v>
      </c>
      <c r="C81">
        <v>10</v>
      </c>
      <c r="D81">
        <v>611.35</v>
      </c>
      <c r="E81">
        <v>0.23</v>
      </c>
      <c r="F81">
        <v>99</v>
      </c>
      <c r="G81" s="2">
        <v>7.0846064814814808E-3</v>
      </c>
      <c r="H81">
        <v>0</v>
      </c>
      <c r="I81">
        <v>0</v>
      </c>
      <c r="J81">
        <v>0</v>
      </c>
      <c r="K81">
        <v>0</v>
      </c>
      <c r="L81">
        <v>19756</v>
      </c>
      <c r="M81">
        <v>0</v>
      </c>
      <c r="N81">
        <v>0</v>
      </c>
      <c r="O81">
        <v>4746</v>
      </c>
      <c r="P81">
        <v>1</v>
      </c>
      <c r="Q81">
        <v>2766</v>
      </c>
      <c r="R81">
        <v>0</v>
      </c>
      <c r="S81">
        <v>0</v>
      </c>
      <c r="T81">
        <v>96</v>
      </c>
      <c r="U81">
        <v>0</v>
      </c>
      <c r="V81">
        <v>0</v>
      </c>
      <c r="W81">
        <v>0</v>
      </c>
      <c r="X81">
        <v>4096</v>
      </c>
      <c r="Y8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68091-3954-40D7-BE72-1CDD148046F8}">
  <dimension ref="A1:T24"/>
  <sheetViews>
    <sheetView tabSelected="1" workbookViewId="0">
      <selection activeCell="S3" sqref="S3:S10"/>
    </sheetView>
  </sheetViews>
  <sheetFormatPr baseColWidth="10" defaultRowHeight="15" x14ac:dyDescent="0.25"/>
  <cols>
    <col min="1" max="1" width="7.28515625" style="8" bestFit="1" customWidth="1"/>
    <col min="2" max="2" width="20.140625" style="8" bestFit="1" customWidth="1"/>
    <col min="3" max="3" width="12" style="8" bestFit="1" customWidth="1"/>
    <col min="4" max="4" width="18.5703125" style="8" bestFit="1" customWidth="1"/>
    <col min="5" max="5" width="13.28515625" style="8" bestFit="1" customWidth="1"/>
    <col min="6" max="6" width="12" style="8" bestFit="1" customWidth="1"/>
    <col min="7" max="7" width="13.42578125" style="8" bestFit="1" customWidth="1"/>
    <col min="8" max="8" width="13.42578125" style="8" customWidth="1"/>
    <col min="9" max="9" width="12" style="8" bestFit="1" customWidth="1"/>
    <col min="10" max="10" width="16.140625" style="8" bestFit="1" customWidth="1"/>
    <col min="11" max="11" width="16.140625" style="8" customWidth="1"/>
    <col min="12" max="12" width="17.85546875" style="8" bestFit="1" customWidth="1"/>
    <col min="13" max="13" width="24.140625" style="8" bestFit="1" customWidth="1"/>
    <col min="14" max="14" width="12" style="8" bestFit="1" customWidth="1"/>
    <col min="15" max="15" width="24.140625" style="8" bestFit="1" customWidth="1"/>
    <col min="16" max="16" width="17.85546875" style="8" bestFit="1" customWidth="1"/>
    <col min="17" max="17" width="11.42578125" style="8"/>
    <col min="18" max="18" width="3" style="8" bestFit="1" customWidth="1"/>
    <col min="19" max="16384" width="11.42578125" style="8"/>
  </cols>
  <sheetData>
    <row r="1" spans="1:20" x14ac:dyDescent="0.25">
      <c r="C1" s="7" t="str">
        <f>SUBSTITUTE(ADDRESS(1,MATCH(C2, perf!1:1, 0),4),"1","")</f>
        <v>D</v>
      </c>
      <c r="D1" s="7" t="str">
        <f>SUBSTITUTE(ADDRESS(1,MATCH(D2, perf!1:1, 0),4),"1","")</f>
        <v>F</v>
      </c>
      <c r="E1" s="7" t="str">
        <f>SUBSTITUTE(ADDRESS(1,MATCH(E2, perf!1:1, 0),4),"1","")</f>
        <v>J</v>
      </c>
      <c r="F1" s="7" t="str">
        <f>SUBSTITUTE(ADDRESS(1,MATCH(F2, perf!1:1, 0),4),"1","")</f>
        <v>L</v>
      </c>
      <c r="G1" s="7" t="str">
        <f>SUBSTITUTE(ADDRESS(1,MATCH(G2, perf!1:1, 0),4),"1","")</f>
        <v>N</v>
      </c>
      <c r="H1" s="7" t="str">
        <f>SUBSTITUTE(ADDRESS(1,MATCH(H2, perf!1:1, 0),4),"1","")</f>
        <v>O</v>
      </c>
      <c r="I1" s="7" t="str">
        <f>SUBSTITUTE(ADDRESS(1,MATCH(I2, perf!1:1, 0),4),"1","")</f>
        <v>P</v>
      </c>
      <c r="J1" s="7" t="str">
        <f>SUBSTITUTE(ADDRESS(1,MATCH(J2, perf!1:1, 0),4),"1","")</f>
        <v>R</v>
      </c>
      <c r="K1" s="7" t="str">
        <f>SUBSTITUTE(ADDRESS(1,MATCH(K2, perf!1:1, 0),4),"1","")</f>
        <v>S</v>
      </c>
      <c r="L1" s="7" t="str">
        <f>SUBSTITUTE(ADDRESS(1,MATCH(L2, perf!1:1, 0),4),"1","")</f>
        <v>T</v>
      </c>
      <c r="M1" s="7" t="str">
        <f>SUBSTITUTE(ADDRESS(1,MATCH(M2, perf!1:1, 0),4),"1","")</f>
        <v>V</v>
      </c>
      <c r="N1" s="7" t="str">
        <f>SUBSTITUTE(ADDRESS(1,MATCH(N2, perf!1:1, 0),4),"1","")</f>
        <v>X</v>
      </c>
      <c r="O1" s="7" t="str">
        <f>SUBSTITUTE(ADDRESS(1,MATCH(O2, perf!1:1, 0),4),"1","")</f>
        <v>W</v>
      </c>
      <c r="P1" s="7" t="str">
        <f>SUBSTITUTE(ADDRESS(1,MATCH(P2, perf!1:1, 0),4),"1","")</f>
        <v>AA</v>
      </c>
    </row>
    <row r="2" spans="1:20" customFormat="1" x14ac:dyDescent="0.25">
      <c r="A2" s="1" t="s">
        <v>0</v>
      </c>
      <c r="B2" s="1" t="s">
        <v>1</v>
      </c>
      <c r="C2" s="1" t="s">
        <v>3</v>
      </c>
      <c r="D2" s="1" t="s">
        <v>5</v>
      </c>
      <c r="E2" s="1" t="s">
        <v>9</v>
      </c>
      <c r="F2" s="1" t="s">
        <v>11</v>
      </c>
      <c r="G2" s="1" t="s">
        <v>13</v>
      </c>
      <c r="H2" s="6" t="s">
        <v>14</v>
      </c>
      <c r="I2" s="1" t="s">
        <v>15</v>
      </c>
      <c r="J2" s="1" t="s">
        <v>17</v>
      </c>
      <c r="K2" s="6" t="s">
        <v>18</v>
      </c>
      <c r="L2" s="1" t="s">
        <v>19</v>
      </c>
      <c r="M2" s="1" t="s">
        <v>21</v>
      </c>
      <c r="N2" s="1" t="s">
        <v>23</v>
      </c>
      <c r="O2" s="1" t="s">
        <v>22</v>
      </c>
      <c r="P2" s="6" t="s">
        <v>26</v>
      </c>
      <c r="T2" s="1" t="s">
        <v>61</v>
      </c>
    </row>
    <row r="3" spans="1:20" x14ac:dyDescent="0.25">
      <c r="A3" s="8" t="str" cm="1">
        <f t="array" aca="1" ref="A3" ca="1">INDIRECT("perf!A"&amp;R3)</f>
        <v>o</v>
      </c>
      <c r="B3" s="8" t="str" cm="1">
        <f t="array" aca="1" ref="B3" ca="1">INDIRECT("perf!B"&amp;R3)</f>
        <v>art-optimal-origin</v>
      </c>
      <c r="C3" s="8">
        <f t="shared" ref="C3:P10" ca="1" si="0">AVERAGE(INDIRECT("perf!"&amp;C$1&amp;$R3&amp;":"&amp;C$1&amp;$R3+9))</f>
        <v>46442.751679100002</v>
      </c>
      <c r="D3" s="8">
        <f t="shared" ca="1" si="0"/>
        <v>246.3</v>
      </c>
      <c r="E3" s="8">
        <f t="shared" ca="1" si="0"/>
        <v>2557.1</v>
      </c>
      <c r="F3" s="8">
        <f t="shared" ca="1" si="0"/>
        <v>64841028230</v>
      </c>
      <c r="G3" s="9">
        <f t="shared" ca="1" si="0"/>
        <v>50970817987</v>
      </c>
      <c r="H3" s="8">
        <f t="shared" ca="1" si="0"/>
        <v>0.78700000000000014</v>
      </c>
      <c r="I3" s="8">
        <f t="shared" ca="1" si="0"/>
        <v>6134821455.8999996</v>
      </c>
      <c r="J3" s="8">
        <f t="shared" ca="1" si="0"/>
        <v>44900728.899999999</v>
      </c>
      <c r="K3" s="8">
        <f t="shared" ca="1" si="0"/>
        <v>0.73000000000000009</v>
      </c>
      <c r="L3" s="8">
        <f t="shared" ca="1" si="0"/>
        <v>22331660605.700001</v>
      </c>
      <c r="M3" s="8">
        <f t="shared" ca="1" si="0"/>
        <v>17768290.199999999</v>
      </c>
      <c r="N3" s="8">
        <f t="shared" ca="1" si="0"/>
        <v>938735037.79999995</v>
      </c>
      <c r="O3" s="8">
        <f t="shared" ca="1" si="0"/>
        <v>7.8999999999999987E-2</v>
      </c>
      <c r="P3" s="8">
        <f t="shared" ca="1" si="0"/>
        <v>49.923999999999992</v>
      </c>
      <c r="R3" s="7">
        <v>2</v>
      </c>
      <c r="S3" s="8">
        <f ca="1">C3/1000</f>
        <v>46.442751679099999</v>
      </c>
      <c r="T3" s="8">
        <f ca="1">(C3/1000)*conso_c*5.1</f>
        <v>40.448115295580891</v>
      </c>
    </row>
    <row r="4" spans="1:20" x14ac:dyDescent="0.25">
      <c r="A4" s="8" t="str" cm="1">
        <f t="array" aca="1" ref="A4" ca="1">INDIRECT("perf!A"&amp;R4)</f>
        <v>o</v>
      </c>
      <c r="B4" s="8" t="str" cm="1">
        <f t="array" aca="1" ref="B4" ca="1">INDIRECT("perf!B"&amp;R4)</f>
        <v>art-optimal-linkedlist</v>
      </c>
      <c r="C4" s="8">
        <f t="shared" ca="1" si="0"/>
        <v>16603.141685300001</v>
      </c>
      <c r="D4" s="8">
        <f t="shared" ca="1" si="0"/>
        <v>89.5</v>
      </c>
      <c r="E4" s="8">
        <f t="shared" ca="1" si="0"/>
        <v>875.2</v>
      </c>
      <c r="F4" s="8">
        <f t="shared" ca="1" si="0"/>
        <v>23174380211.599998</v>
      </c>
      <c r="G4" s="9">
        <f t="shared" ca="1" si="0"/>
        <v>20681303620.900002</v>
      </c>
      <c r="H4" s="8">
        <f t="shared" ca="1" si="0"/>
        <v>0.89</v>
      </c>
      <c r="I4" s="8">
        <f t="shared" ca="1" si="0"/>
        <v>2435277466.4000001</v>
      </c>
      <c r="J4" s="8">
        <f t="shared" ca="1" si="0"/>
        <v>7686420.5999999996</v>
      </c>
      <c r="K4" s="8">
        <f t="shared" ca="1" si="0"/>
        <v>0.31599999999999995</v>
      </c>
      <c r="L4" s="8">
        <f t="shared" ca="1" si="0"/>
        <v>10057860084.5</v>
      </c>
      <c r="M4" s="8">
        <f t="shared" ca="1" si="0"/>
        <v>4903120.3</v>
      </c>
      <c r="N4" s="8">
        <f t="shared" ca="1" si="0"/>
        <v>267821590.69999999</v>
      </c>
      <c r="O4" s="8">
        <f t="shared" ca="1" si="0"/>
        <v>4.9999999999999996E-2</v>
      </c>
      <c r="P4" s="8">
        <f t="shared" ca="1" si="0"/>
        <v>49.67</v>
      </c>
      <c r="R4" s="7">
        <v>12</v>
      </c>
      <c r="S4" s="8">
        <f t="shared" ref="S4:S10" ca="1" si="1">C4/1000</f>
        <v>16.603141685300002</v>
      </c>
      <c r="T4" s="8">
        <f ca="1">(C4/1000)*conso_c*5.1</f>
        <v>14.460077512118977</v>
      </c>
    </row>
    <row r="5" spans="1:20" x14ac:dyDescent="0.25">
      <c r="A5" s="8" t="str" cm="1">
        <f t="array" aca="1" ref="A5" ca="1">INDIRECT("perf!A"&amp;R5)</f>
        <v>class</v>
      </c>
      <c r="B5" s="8" t="str" cm="1">
        <f t="array" aca="1" ref="B5" ca="1">INDIRECT("perf!B"&amp;R5)</f>
        <v>ArtOptimal</v>
      </c>
      <c r="C5" s="8">
        <f t="shared" ca="1" si="0"/>
        <v>18352.145254800002</v>
      </c>
      <c r="D5" s="8">
        <f t="shared" ca="1" si="0"/>
        <v>1697</v>
      </c>
      <c r="E5" s="8">
        <f t="shared" ca="1" si="0"/>
        <v>8108.5</v>
      </c>
      <c r="F5" s="8">
        <f t="shared" ca="1" si="0"/>
        <v>25599641541.599998</v>
      </c>
      <c r="G5" s="9">
        <f t="shared" ca="1" si="0"/>
        <v>23783263833</v>
      </c>
      <c r="H5" s="8">
        <f t="shared" ca="1" si="0"/>
        <v>0.92899999999999994</v>
      </c>
      <c r="I5" s="8">
        <f t="shared" ca="1" si="0"/>
        <v>2110638305.5999999</v>
      </c>
      <c r="J5" s="8">
        <f t="shared" ca="1" si="0"/>
        <v>141038237.19999999</v>
      </c>
      <c r="K5" s="8">
        <f t="shared" ca="1" si="0"/>
        <v>6.69</v>
      </c>
      <c r="L5" s="8">
        <f t="shared" ca="1" si="0"/>
        <v>6915449513.1999998</v>
      </c>
      <c r="M5" s="8">
        <f t="shared" ca="1" si="0"/>
        <v>62523658.799999997</v>
      </c>
      <c r="N5" s="8">
        <f t="shared" ca="1" si="0"/>
        <v>562473534.5</v>
      </c>
      <c r="O5" s="8">
        <f t="shared" ca="1" si="0"/>
        <v>0.90299999999999991</v>
      </c>
      <c r="P5" s="8">
        <f t="shared" ca="1" si="0"/>
        <v>38.282000000000004</v>
      </c>
      <c r="R5" s="7">
        <v>22</v>
      </c>
      <c r="S5" s="8">
        <f t="shared" ca="1" si="1"/>
        <v>18.3521452548</v>
      </c>
      <c r="T5" s="8">
        <f ca="1">(C5/1000)*conso_java*5.1</f>
        <v>18.711813521947292</v>
      </c>
    </row>
    <row r="6" spans="1:20" x14ac:dyDescent="0.25">
      <c r="A6" s="8" t="str" cm="1">
        <f t="array" aca="1" ref="A6" ca="1">INDIRECT("perf!A"&amp;R6)</f>
        <v>js</v>
      </c>
      <c r="B6" s="8" t="str" cm="1">
        <f t="array" aca="1" ref="B6" ca="1">INDIRECT("perf!B"&amp;R6)</f>
        <v>art-optimal</v>
      </c>
      <c r="C6" s="8">
        <f t="shared" ca="1" si="0"/>
        <v>44085.253421199996</v>
      </c>
      <c r="D6" s="8">
        <f t="shared" ca="1" si="0"/>
        <v>1222.5</v>
      </c>
      <c r="E6" s="8">
        <f t="shared" ca="1" si="0"/>
        <v>13013.4</v>
      </c>
      <c r="F6" s="8">
        <f t="shared" ca="1" si="0"/>
        <v>61525905278.699997</v>
      </c>
      <c r="G6" s="9">
        <f t="shared" ca="1" si="0"/>
        <v>59597511976.800003</v>
      </c>
      <c r="H6" s="8">
        <f t="shared" ca="1" si="0"/>
        <v>0.96799999999999997</v>
      </c>
      <c r="I6" s="8">
        <f t="shared" ca="1" si="0"/>
        <v>4037211662.9000001</v>
      </c>
      <c r="J6" s="8">
        <f t="shared" ca="1" si="0"/>
        <v>92122033</v>
      </c>
      <c r="K6" s="8">
        <f t="shared" ca="1" si="0"/>
        <v>2.2809999999999997</v>
      </c>
      <c r="L6" s="8">
        <f t="shared" ca="1" si="0"/>
        <v>24634860923.099998</v>
      </c>
      <c r="M6" s="8">
        <f t="shared" ca="1" si="0"/>
        <v>28944277.600000001</v>
      </c>
      <c r="N6" s="8">
        <f t="shared" ca="1" si="0"/>
        <v>480345951.30000001</v>
      </c>
      <c r="O6" s="8">
        <f t="shared" ca="1" si="0"/>
        <v>0.12000000000000002</v>
      </c>
      <c r="P6" s="8">
        <f t="shared" ca="1" si="0"/>
        <v>45.330999999999996</v>
      </c>
      <c r="R6" s="7">
        <v>32</v>
      </c>
      <c r="S6" s="8">
        <f t="shared" ca="1" si="1"/>
        <v>44.085253421199994</v>
      </c>
      <c r="T6" s="8">
        <f ca="1">(C6/1000)*conso_js*5.1</f>
        <v>41.436127015294673</v>
      </c>
    </row>
    <row r="7" spans="1:20" x14ac:dyDescent="0.25">
      <c r="A7" s="8" t="str" cm="1">
        <f t="array" aca="1" ref="A7" ca="1">INDIRECT("perf!A"&amp;R7)</f>
        <v>php</v>
      </c>
      <c r="B7" s="8" t="str" cm="1">
        <f t="array" aca="1" ref="B7" ca="1">INDIRECT("perf!B"&amp;R7)</f>
        <v>art-optimal</v>
      </c>
      <c r="C7" s="8">
        <f t="shared" ca="1" si="0"/>
        <v>283345.44507300004</v>
      </c>
      <c r="D7" s="8">
        <f t="shared" ca="1" si="0"/>
        <v>1082</v>
      </c>
      <c r="E7" s="8">
        <f t="shared" ca="1" si="0"/>
        <v>6169.9</v>
      </c>
      <c r="F7" s="8">
        <f t="shared" ca="1" si="0"/>
        <v>395637282246.70001</v>
      </c>
      <c r="G7" s="9">
        <f t="shared" ca="1" si="0"/>
        <v>291223445214</v>
      </c>
      <c r="H7" s="8">
        <f t="shared" ca="1" si="0"/>
        <v>0.7390000000000001</v>
      </c>
      <c r="I7" s="8">
        <f t="shared" ca="1" si="0"/>
        <v>31586531337.200001</v>
      </c>
      <c r="J7" s="8">
        <f t="shared" ca="1" si="0"/>
        <v>751246093.79999995</v>
      </c>
      <c r="K7" s="8">
        <f t="shared" ca="1" si="0"/>
        <v>2.3779999999999997</v>
      </c>
      <c r="L7" s="8">
        <f t="shared" ca="1" si="0"/>
        <v>178856237658.60001</v>
      </c>
      <c r="M7" s="8">
        <f t="shared" ca="1" si="0"/>
        <v>129705754.09999999</v>
      </c>
      <c r="N7" s="8">
        <f t="shared" ca="1" si="0"/>
        <v>1236576590.5999999</v>
      </c>
      <c r="O7" s="8">
        <f t="shared" ca="1" si="0"/>
        <v>7.2000000000000022E-2</v>
      </c>
      <c r="P7" s="8">
        <f t="shared" ca="1" si="0"/>
        <v>42.037999999999997</v>
      </c>
      <c r="R7" s="7">
        <v>42</v>
      </c>
      <c r="S7" s="8">
        <f t="shared" ca="1" si="1"/>
        <v>283.34544507300006</v>
      </c>
      <c r="T7" s="8">
        <f ca="1">(C7/1000)*conso_php*5.1</f>
        <v>249.34904076358941</v>
      </c>
    </row>
    <row r="8" spans="1:20" x14ac:dyDescent="0.25">
      <c r="A8" s="8" t="str" cm="1">
        <f t="array" aca="1" ref="A8" ca="1">INDIRECT("perf!A"&amp;R8)</f>
        <v>py</v>
      </c>
      <c r="B8" s="8" t="str" cm="1">
        <f t="array" aca="1" ref="B8" ca="1">INDIRECT("perf!B"&amp;R8)</f>
        <v>art-optimal-origin</v>
      </c>
      <c r="C8" s="8">
        <f t="shared" ca="1" si="0"/>
        <v>470850.30115280004</v>
      </c>
      <c r="D8" s="8">
        <f t="shared" ca="1" si="0"/>
        <v>1779.9</v>
      </c>
      <c r="E8" s="8">
        <f t="shared" ca="1" si="0"/>
        <v>3733.1</v>
      </c>
      <c r="F8" s="8">
        <f t="shared" ca="1" si="0"/>
        <v>658120318755.59998</v>
      </c>
      <c r="G8" s="9">
        <f t="shared" ca="1" si="0"/>
        <v>448528762022.90002</v>
      </c>
      <c r="H8" s="8">
        <f t="shared" ca="1" si="0"/>
        <v>0.68199999999999983</v>
      </c>
      <c r="I8" s="8">
        <f t="shared" ca="1" si="0"/>
        <v>22776350592</v>
      </c>
      <c r="J8" s="8">
        <f t="shared" ca="1" si="0"/>
        <v>7601324834.6000004</v>
      </c>
      <c r="K8" s="8">
        <f t="shared" ca="1" si="0"/>
        <v>33.374000000000002</v>
      </c>
      <c r="L8" s="8">
        <f t="shared" ca="1" si="0"/>
        <v>227534209876.89999</v>
      </c>
      <c r="M8" s="8">
        <f t="shared" ca="1" si="0"/>
        <v>311374394.39999998</v>
      </c>
      <c r="N8" s="8">
        <f t="shared" ca="1" si="0"/>
        <v>2001327806.4000001</v>
      </c>
      <c r="O8" s="8">
        <f t="shared" ca="1" si="0"/>
        <v>0.13700000000000001</v>
      </c>
      <c r="P8" s="8">
        <f t="shared" ca="1" si="0"/>
        <v>30.848000000000003</v>
      </c>
      <c r="R8" s="7">
        <v>52</v>
      </c>
      <c r="S8" s="8">
        <f t="shared" ca="1" si="1"/>
        <v>470.85030115280006</v>
      </c>
      <c r="T8" s="8">
        <f ca="1">(C8/1000)*conso_py*5.1</f>
        <v>408.4707699701853</v>
      </c>
    </row>
    <row r="9" spans="1:20" x14ac:dyDescent="0.25">
      <c r="A9" s="8" t="str" cm="1">
        <f t="array" aca="1" ref="A9" ca="1">INDIRECT("perf!A"&amp;R9)</f>
        <v>py</v>
      </c>
      <c r="B9" s="8" t="str" cm="1">
        <f t="array" aca="1" ref="B9" ca="1">INDIRECT("perf!B"&amp;R9)</f>
        <v>art-optimal-optim</v>
      </c>
      <c r="C9" s="8">
        <f t="shared" ca="1" si="0"/>
        <v>471045.52473830001</v>
      </c>
      <c r="D9" s="8">
        <f t="shared" ca="1" si="0"/>
        <v>1446.4</v>
      </c>
      <c r="E9" s="8">
        <f t="shared" ca="1" si="0"/>
        <v>7570.7</v>
      </c>
      <c r="F9" s="8">
        <f t="shared" ca="1" si="0"/>
        <v>658405565575.40002</v>
      </c>
      <c r="G9" s="9">
        <f t="shared" ca="1" si="0"/>
        <v>444873271050.09998</v>
      </c>
      <c r="H9" s="8">
        <f t="shared" ca="1" si="0"/>
        <v>0.67599999999999993</v>
      </c>
      <c r="I9" s="8">
        <f t="shared" ca="1" si="0"/>
        <v>22598546219.799999</v>
      </c>
      <c r="J9" s="8">
        <f t="shared" ca="1" si="0"/>
        <v>7545320167</v>
      </c>
      <c r="K9" s="8">
        <f t="shared" ca="1" si="0"/>
        <v>33.39</v>
      </c>
      <c r="L9" s="8">
        <f t="shared" ca="1" si="0"/>
        <v>226670694651.39999</v>
      </c>
      <c r="M9" s="8">
        <f t="shared" ca="1" si="0"/>
        <v>530817082.19999999</v>
      </c>
      <c r="N9" s="8">
        <f t="shared" ca="1" si="0"/>
        <v>2388534362.5</v>
      </c>
      <c r="O9" s="8">
        <f t="shared" ca="1" si="0"/>
        <v>0.23500000000000001</v>
      </c>
      <c r="P9" s="8">
        <f t="shared" ca="1" si="0"/>
        <v>27.804000000000002</v>
      </c>
      <c r="R9" s="7">
        <v>62</v>
      </c>
      <c r="S9" s="8">
        <f t="shared" ca="1" si="1"/>
        <v>471.0455247383</v>
      </c>
      <c r="T9" s="8">
        <f ca="1">(C9/1000)*conso_py*5.1</f>
        <v>408.64012980300328</v>
      </c>
    </row>
    <row r="10" spans="1:20" x14ac:dyDescent="0.25">
      <c r="A10" s="8" t="str" cm="1">
        <f t="array" aca="1" ref="A10" ca="1">INDIRECT("perf!A"&amp;R10)</f>
        <v>py</v>
      </c>
      <c r="B10" s="8" t="str" cm="1">
        <f t="array" aca="1" ref="B10" ca="1">INDIRECT("perf!B"&amp;R10)</f>
        <v>art-optimal-linkedlist</v>
      </c>
      <c r="C10" s="8">
        <f t="shared" ca="1" si="0"/>
        <v>621152.63872220006</v>
      </c>
      <c r="D10" s="8">
        <f t="shared" ca="1" si="0"/>
        <v>1865.5</v>
      </c>
      <c r="E10" s="8">
        <f t="shared" ca="1" si="0"/>
        <v>4709.8</v>
      </c>
      <c r="F10" s="8">
        <f t="shared" ca="1" si="0"/>
        <v>868274713349.40002</v>
      </c>
      <c r="G10" s="9">
        <f t="shared" ca="1" si="0"/>
        <v>594600487421.40002</v>
      </c>
      <c r="H10" s="8">
        <f t="shared" ca="1" si="0"/>
        <v>0.68599999999999994</v>
      </c>
      <c r="I10" s="8">
        <f t="shared" ca="1" si="0"/>
        <v>26300220809.299999</v>
      </c>
      <c r="J10" s="8">
        <f t="shared" ca="1" si="0"/>
        <v>8905334559.2999992</v>
      </c>
      <c r="K10" s="8">
        <f t="shared" ca="1" si="0"/>
        <v>33.852999999999994</v>
      </c>
      <c r="L10" s="8">
        <f t="shared" ca="1" si="0"/>
        <v>294746140263.29999</v>
      </c>
      <c r="M10" s="8">
        <f t="shared" ca="1" si="0"/>
        <v>574508456.20000005</v>
      </c>
      <c r="N10" s="8">
        <f t="shared" ca="1" si="0"/>
        <v>2316167690.4000001</v>
      </c>
      <c r="O10" s="8">
        <f t="shared" ca="1" si="0"/>
        <v>0.193</v>
      </c>
      <c r="P10" s="8">
        <f t="shared" ca="1" si="0"/>
        <v>24.164999999999999</v>
      </c>
      <c r="R10" s="7">
        <v>72</v>
      </c>
      <c r="S10" s="8">
        <f t="shared" ca="1" si="1"/>
        <v>621.15263872220009</v>
      </c>
      <c r="T10" s="8">
        <f ca="1">(C10/1000)*conso_py*5.1</f>
        <v>538.8606442146704</v>
      </c>
    </row>
    <row r="16" spans="1:20" customFormat="1" x14ac:dyDescent="0.25">
      <c r="A16" s="1" t="s">
        <v>0</v>
      </c>
      <c r="B16" s="1" t="s">
        <v>1</v>
      </c>
      <c r="C16" s="6" t="s">
        <v>3</v>
      </c>
      <c r="D16" s="1" t="s">
        <v>5</v>
      </c>
      <c r="E16" s="1" t="s">
        <v>9</v>
      </c>
      <c r="F16" s="1" t="s">
        <v>11</v>
      </c>
      <c r="G16" s="6" t="s">
        <v>13</v>
      </c>
      <c r="H16" s="1" t="s">
        <v>14</v>
      </c>
      <c r="I16" s="6" t="s">
        <v>15</v>
      </c>
      <c r="J16" s="1" t="s">
        <v>17</v>
      </c>
      <c r="K16" s="1" t="s">
        <v>18</v>
      </c>
      <c r="L16" s="1" t="s">
        <v>19</v>
      </c>
      <c r="M16" s="1" t="s">
        <v>21</v>
      </c>
      <c r="N16" s="6" t="s">
        <v>23</v>
      </c>
      <c r="O16" s="1" t="s">
        <v>22</v>
      </c>
      <c r="P16" s="1" t="s">
        <v>25</v>
      </c>
      <c r="T16" s="1" t="s">
        <v>61</v>
      </c>
    </row>
    <row r="17" spans="1:20" x14ac:dyDescent="0.25">
      <c r="A17" s="8" t="str">
        <f ca="1">A3</f>
        <v>o</v>
      </c>
      <c r="B17" s="8" t="str">
        <f ca="1">B3</f>
        <v>art-optimal-origin</v>
      </c>
      <c r="C17" s="10">
        <f ca="1">C3/C$4</f>
        <v>2.7972267272897655</v>
      </c>
      <c r="D17" s="10">
        <f t="shared" ref="D17:P17" ca="1" si="2">D3/D$4</f>
        <v>2.7519553072625698</v>
      </c>
      <c r="E17" s="10">
        <f t="shared" ca="1" si="2"/>
        <v>2.9217321755027421</v>
      </c>
      <c r="F17" s="10">
        <f t="shared" ca="1" si="2"/>
        <v>2.7979616989948086</v>
      </c>
      <c r="G17" s="10">
        <f t="shared" ca="1" si="2"/>
        <v>2.4645843860389043</v>
      </c>
      <c r="H17" s="10">
        <f t="shared" ca="1" si="2"/>
        <v>0.88426966292134845</v>
      </c>
      <c r="I17" s="10">
        <f t="shared" ca="1" si="2"/>
        <v>2.519146807927775</v>
      </c>
      <c r="J17" s="10">
        <f t="shared" ca="1" si="2"/>
        <v>5.8415654355422602</v>
      </c>
      <c r="K17" s="10">
        <f t="shared" ca="1" si="2"/>
        <v>2.3101265822784818</v>
      </c>
      <c r="L17" s="10">
        <f t="shared" ca="1" si="2"/>
        <v>2.2203192744861253</v>
      </c>
      <c r="M17" s="10">
        <f t="shared" ca="1" si="2"/>
        <v>3.6238740052941387</v>
      </c>
      <c r="N17" s="10">
        <f t="shared" ca="1" si="2"/>
        <v>3.5050760297048749</v>
      </c>
      <c r="O17" s="10">
        <f t="shared" ca="1" si="2"/>
        <v>1.5799999999999998</v>
      </c>
      <c r="P17" s="10">
        <f t="shared" ca="1" si="2"/>
        <v>1.0051137507549828</v>
      </c>
      <c r="T17" s="10">
        <f ca="1">T3/T$4</f>
        <v>2.7972267272897651</v>
      </c>
    </row>
    <row r="18" spans="1:20" x14ac:dyDescent="0.25">
      <c r="A18" s="8" t="str">
        <f t="shared" ref="A18:B18" ca="1" si="3">A4</f>
        <v>o</v>
      </c>
      <c r="B18" s="8" t="str">
        <f t="shared" ca="1" si="3"/>
        <v>art-optimal-linkedlist</v>
      </c>
      <c r="C18" s="10">
        <f t="shared" ref="C18:P22" ca="1" si="4">C4/C$4</f>
        <v>1</v>
      </c>
      <c r="D18" s="10">
        <f t="shared" ca="1" si="4"/>
        <v>1</v>
      </c>
      <c r="E18" s="10">
        <f t="shared" ca="1" si="4"/>
        <v>1</v>
      </c>
      <c r="F18" s="10">
        <f t="shared" ca="1" si="4"/>
        <v>1</v>
      </c>
      <c r="G18" s="10">
        <f t="shared" ca="1" si="4"/>
        <v>1</v>
      </c>
      <c r="H18" s="10">
        <f t="shared" ca="1" si="4"/>
        <v>1</v>
      </c>
      <c r="I18" s="10">
        <f t="shared" ca="1" si="4"/>
        <v>1</v>
      </c>
      <c r="J18" s="10">
        <f t="shared" ca="1" si="4"/>
        <v>1</v>
      </c>
      <c r="K18" s="10">
        <f t="shared" ca="1" si="4"/>
        <v>1</v>
      </c>
      <c r="L18" s="10">
        <f t="shared" ca="1" si="4"/>
        <v>1</v>
      </c>
      <c r="M18" s="10">
        <f t="shared" ca="1" si="4"/>
        <v>1</v>
      </c>
      <c r="N18" s="10">
        <f t="shared" ca="1" si="4"/>
        <v>1</v>
      </c>
      <c r="O18" s="10">
        <f t="shared" ca="1" si="4"/>
        <v>1</v>
      </c>
      <c r="P18" s="10">
        <f t="shared" ca="1" si="4"/>
        <v>1</v>
      </c>
      <c r="T18" s="10">
        <f t="shared" ref="T18:T24" ca="1" si="5">T4/T$4</f>
        <v>1</v>
      </c>
    </row>
    <row r="19" spans="1:20" x14ac:dyDescent="0.25">
      <c r="A19" s="8" t="str">
        <f t="shared" ref="A19:B19" ca="1" si="6">A5</f>
        <v>class</v>
      </c>
      <c r="B19" s="8" t="str">
        <f t="shared" ca="1" si="6"/>
        <v>ArtOptimal</v>
      </c>
      <c r="C19" s="10">
        <f t="shared" ca="1" si="4"/>
        <v>1.1053417240333812</v>
      </c>
      <c r="D19" s="10">
        <f t="shared" ca="1" si="4"/>
        <v>18.960893854748605</v>
      </c>
      <c r="E19" s="10">
        <f t="shared" ca="1" si="4"/>
        <v>9.2647394881170015</v>
      </c>
      <c r="F19" s="10">
        <f t="shared" ca="1" si="4"/>
        <v>1.1046526943916295</v>
      </c>
      <c r="G19" s="10">
        <f t="shared" ca="1" si="4"/>
        <v>1.1499886210734431</v>
      </c>
      <c r="H19" s="10">
        <f t="shared" ca="1" si="4"/>
        <v>1.0438202247191011</v>
      </c>
      <c r="I19" s="10">
        <f t="shared" ca="1" si="4"/>
        <v>0.86669315292441607</v>
      </c>
      <c r="J19" s="10">
        <f t="shared" ca="1" si="4"/>
        <v>18.349013739893444</v>
      </c>
      <c r="K19" s="10">
        <f t="shared" ca="1" si="4"/>
        <v>21.170886075949372</v>
      </c>
      <c r="L19" s="10">
        <f t="shared" ca="1" si="4"/>
        <v>0.68756668467254611</v>
      </c>
      <c r="M19" s="10">
        <f t="shared" ca="1" si="4"/>
        <v>12.751810066744641</v>
      </c>
      <c r="N19" s="10">
        <f t="shared" ca="1" si="4"/>
        <v>2.1001799482628494</v>
      </c>
      <c r="O19" s="10">
        <f t="shared" ca="1" si="4"/>
        <v>18.059999999999999</v>
      </c>
      <c r="P19" s="10">
        <f t="shared" ca="1" si="4"/>
        <v>0.77072679685927126</v>
      </c>
      <c r="T19" s="10">
        <f t="shared" ca="1" si="5"/>
        <v>1.2940327260531583</v>
      </c>
    </row>
    <row r="20" spans="1:20" x14ac:dyDescent="0.25">
      <c r="A20" s="8" t="str">
        <f t="shared" ref="A20:B20" ca="1" si="7">A6</f>
        <v>js</v>
      </c>
      <c r="B20" s="8" t="str">
        <f t="shared" ca="1" si="7"/>
        <v>art-optimal</v>
      </c>
      <c r="C20" s="10">
        <f t="shared" ca="1" si="4"/>
        <v>2.6552356329183144</v>
      </c>
      <c r="D20" s="10">
        <f t="shared" ca="1" si="4"/>
        <v>13.659217877094973</v>
      </c>
      <c r="E20" s="10">
        <f t="shared" ca="1" si="4"/>
        <v>14.869058500914075</v>
      </c>
      <c r="F20" s="10">
        <f t="shared" ca="1" si="4"/>
        <v>2.6549104967175365</v>
      </c>
      <c r="G20" s="10">
        <f t="shared" ca="1" si="4"/>
        <v>2.8817096382924463</v>
      </c>
      <c r="H20" s="10">
        <f t="shared" ca="1" si="4"/>
        <v>1.0876404494382022</v>
      </c>
      <c r="I20" s="10">
        <f t="shared" ca="1" si="4"/>
        <v>1.6578035639068647</v>
      </c>
      <c r="J20" s="10">
        <f t="shared" ca="1" si="4"/>
        <v>11.985036702259046</v>
      </c>
      <c r="K20" s="10">
        <f t="shared" ca="1" si="4"/>
        <v>7.2183544303797467</v>
      </c>
      <c r="L20" s="10">
        <f t="shared" ca="1" si="4"/>
        <v>2.4493143388487151</v>
      </c>
      <c r="M20" s="10">
        <f t="shared" ca="1" si="4"/>
        <v>5.9032362718083835</v>
      </c>
      <c r="N20" s="10">
        <f t="shared" ca="1" si="4"/>
        <v>1.7935296032128303</v>
      </c>
      <c r="O20" s="10">
        <f t="shared" ca="1" si="4"/>
        <v>2.4000000000000008</v>
      </c>
      <c r="P20" s="10">
        <f t="shared" ca="1" si="4"/>
        <v>0.91264344674854025</v>
      </c>
      <c r="T20" s="10">
        <f t="shared" ca="1" si="5"/>
        <v>2.8655535892229551</v>
      </c>
    </row>
    <row r="21" spans="1:20" x14ac:dyDescent="0.25">
      <c r="A21" s="8" t="str">
        <f t="shared" ref="A21:B21" ca="1" si="8">A7</f>
        <v>php</v>
      </c>
      <c r="B21" s="8" t="str">
        <f t="shared" ca="1" si="8"/>
        <v>art-optimal</v>
      </c>
      <c r="C21" s="10">
        <f t="shared" ca="1" si="4"/>
        <v>17.065772878627357</v>
      </c>
      <c r="D21" s="10">
        <f t="shared" ca="1" si="4"/>
        <v>12.089385474860336</v>
      </c>
      <c r="E21" s="10">
        <f t="shared" ca="1" si="4"/>
        <v>7.0497029250457031</v>
      </c>
      <c r="F21" s="10">
        <f t="shared" ca="1" si="4"/>
        <v>17.072183964974506</v>
      </c>
      <c r="G21" s="10">
        <f t="shared" ca="1" si="4"/>
        <v>14.081483960213077</v>
      </c>
      <c r="H21" s="10">
        <f t="shared" ca="1" si="4"/>
        <v>0.83033707865168549</v>
      </c>
      <c r="I21" s="10">
        <f t="shared" ca="1" si="4"/>
        <v>12.970403485026063</v>
      </c>
      <c r="J21" s="10">
        <f t="shared" ca="1" si="4"/>
        <v>97.736792311365321</v>
      </c>
      <c r="K21" s="10">
        <f t="shared" ca="1" si="4"/>
        <v>7.5253164556962027</v>
      </c>
      <c r="L21" s="10">
        <f t="shared" ca="1" si="4"/>
        <v>17.782732724054529</v>
      </c>
      <c r="M21" s="10">
        <f t="shared" ca="1" si="4"/>
        <v>26.453716442568215</v>
      </c>
      <c r="N21" s="10">
        <f t="shared" ca="1" si="4"/>
        <v>4.617165432286412</v>
      </c>
      <c r="O21" s="10">
        <f t="shared" ca="1" si="4"/>
        <v>1.4400000000000006</v>
      </c>
      <c r="P21" s="10">
        <f t="shared" ca="1" si="4"/>
        <v>0.84634588282665579</v>
      </c>
      <c r="T21" s="10">
        <f t="shared" ca="1" si="5"/>
        <v>17.243962942426155</v>
      </c>
    </row>
    <row r="22" spans="1:20" x14ac:dyDescent="0.25">
      <c r="A22" s="8" t="str">
        <f t="shared" ref="A22:B22" ca="1" si="9">A8</f>
        <v>py</v>
      </c>
      <c r="B22" s="8" t="str">
        <f t="shared" ca="1" si="9"/>
        <v>art-optimal-origin</v>
      </c>
      <c r="C22" s="10">
        <f t="shared" ca="1" si="4"/>
        <v>28.359108780579696</v>
      </c>
      <c r="D22" s="10">
        <f t="shared" ca="1" si="4"/>
        <v>19.887150837988827</v>
      </c>
      <c r="E22" s="10">
        <f t="shared" ca="1" si="4"/>
        <v>4.2654250457038385</v>
      </c>
      <c r="F22" s="10">
        <f t="shared" ca="1" si="4"/>
        <v>28.398615744906785</v>
      </c>
      <c r="G22" s="10">
        <f t="shared" ca="1" si="4"/>
        <v>21.687644562677772</v>
      </c>
      <c r="H22" s="10">
        <f t="shared" ca="1" si="4"/>
        <v>0.76629213483146053</v>
      </c>
      <c r="I22" s="10">
        <f t="shared" ca="1" si="4"/>
        <v>9.3526716796134188</v>
      </c>
      <c r="J22" s="10">
        <f t="shared" ca="1" si="4"/>
        <v>988.92907767758652</v>
      </c>
      <c r="K22" s="10">
        <f t="shared" ca="1" si="4"/>
        <v>105.61392405063293</v>
      </c>
      <c r="L22" s="10">
        <f t="shared" ca="1" si="4"/>
        <v>22.62252685614002</v>
      </c>
      <c r="M22" s="10">
        <f t="shared" ca="1" si="4"/>
        <v>63.505354824763323</v>
      </c>
      <c r="N22" s="10">
        <f t="shared" ca="1" si="4"/>
        <v>7.4726156362867133</v>
      </c>
      <c r="O22" s="10">
        <f t="shared" ca="1" si="4"/>
        <v>2.7400000000000007</v>
      </c>
      <c r="P22" s="10">
        <f t="shared" ca="1" si="4"/>
        <v>0.62105898932957526</v>
      </c>
      <c r="T22" s="10">
        <f t="shared" ca="1" si="5"/>
        <v>28.248172918011424</v>
      </c>
    </row>
    <row r="23" spans="1:20" x14ac:dyDescent="0.25">
      <c r="A23" s="8" t="str">
        <f t="shared" ref="A23:B23" ca="1" si="10">A9</f>
        <v>py</v>
      </c>
      <c r="B23" s="8" t="str">
        <f t="shared" ca="1" si="10"/>
        <v>art-optimal-optim</v>
      </c>
      <c r="C23" s="10">
        <f t="shared" ref="C23:P23" ca="1" si="11">C9/C$4</f>
        <v>28.370867012196356</v>
      </c>
      <c r="D23" s="10">
        <f t="shared" ca="1" si="11"/>
        <v>16.160893854748604</v>
      </c>
      <c r="E23" s="10">
        <f t="shared" ca="1" si="11"/>
        <v>8.6502513711151732</v>
      </c>
      <c r="F23" s="10">
        <f t="shared" ca="1" si="11"/>
        <v>28.41092445897791</v>
      </c>
      <c r="G23" s="10">
        <f t="shared" ca="1" si="11"/>
        <v>21.510891151006668</v>
      </c>
      <c r="H23" s="10">
        <f t="shared" ca="1" si="11"/>
        <v>0.75955056179775271</v>
      </c>
      <c r="I23" s="10">
        <f t="shared" ca="1" si="11"/>
        <v>9.2796597232128839</v>
      </c>
      <c r="J23" s="10">
        <f t="shared" ca="1" si="11"/>
        <v>981.64289461339138</v>
      </c>
      <c r="K23" s="10">
        <f t="shared" ca="1" si="11"/>
        <v>105.66455696202533</v>
      </c>
      <c r="L23" s="10">
        <f t="shared" ca="1" si="11"/>
        <v>22.536672089992425</v>
      </c>
      <c r="M23" s="10">
        <f t="shared" ca="1" si="11"/>
        <v>108.2610765638363</v>
      </c>
      <c r="N23" s="10">
        <f t="shared" ca="1" si="11"/>
        <v>8.9183786723734073</v>
      </c>
      <c r="O23" s="10">
        <f t="shared" ca="1" si="11"/>
        <v>4.7000000000000011</v>
      </c>
      <c r="P23" s="10">
        <f t="shared" ca="1" si="11"/>
        <v>0.55977451177773307</v>
      </c>
      <c r="T23" s="10">
        <f t="shared" ca="1" si="5"/>
        <v>28.259885153487069</v>
      </c>
    </row>
    <row r="24" spans="1:20" x14ac:dyDescent="0.25">
      <c r="A24" s="8" t="str">
        <f t="shared" ref="A24:B24" ca="1" si="12">A10</f>
        <v>py</v>
      </c>
      <c r="B24" s="8" t="str">
        <f t="shared" ca="1" si="12"/>
        <v>art-optimal-linkedlist</v>
      </c>
      <c r="C24" s="10">
        <f t="shared" ref="C24:P24" ca="1" si="13">C10/C$4</f>
        <v>37.411753178746451</v>
      </c>
      <c r="D24" s="10">
        <f t="shared" ca="1" si="13"/>
        <v>20.843575418994412</v>
      </c>
      <c r="E24" s="10">
        <f t="shared" ca="1" si="13"/>
        <v>5.381398537477148</v>
      </c>
      <c r="F24" s="10">
        <f t="shared" ca="1" si="13"/>
        <v>37.467009060064647</v>
      </c>
      <c r="G24" s="10">
        <f t="shared" ca="1" si="13"/>
        <v>28.750628989388844</v>
      </c>
      <c r="H24" s="10">
        <f t="shared" ca="1" si="13"/>
        <v>0.77078651685393251</v>
      </c>
      <c r="I24" s="10">
        <f t="shared" ca="1" si="13"/>
        <v>10.799681421180663</v>
      </c>
      <c r="J24" s="10">
        <f t="shared" ca="1" si="13"/>
        <v>1158.5801796092189</v>
      </c>
      <c r="K24" s="10">
        <f t="shared" ca="1" si="13"/>
        <v>107.12974683544304</v>
      </c>
      <c r="L24" s="10">
        <f t="shared" ca="1" si="13"/>
        <v>29.305054732022803</v>
      </c>
      <c r="M24" s="10">
        <f t="shared" ca="1" si="13"/>
        <v>117.17200905717122</v>
      </c>
      <c r="N24" s="10">
        <f t="shared" ca="1" si="13"/>
        <v>8.6481738994465616</v>
      </c>
      <c r="O24" s="10">
        <f t="shared" ca="1" si="13"/>
        <v>3.8600000000000003</v>
      </c>
      <c r="P24" s="10">
        <f t="shared" ca="1" si="13"/>
        <v>0.48651097241795849</v>
      </c>
      <c r="T24" s="10">
        <f t="shared" ca="1" si="5"/>
        <v>37.265404958102877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B361-9102-407E-9B71-2AE4EE2C2C6B}">
  <dimension ref="A1:J24"/>
  <sheetViews>
    <sheetView workbookViewId="0"/>
  </sheetViews>
  <sheetFormatPr baseColWidth="10" defaultRowHeight="15" x14ac:dyDescent="0.25"/>
  <cols>
    <col min="1" max="1" width="7.28515625" bestFit="1" customWidth="1"/>
    <col min="2" max="2" width="20.140625" bestFit="1" customWidth="1"/>
    <col min="3" max="3" width="12.85546875" bestFit="1" customWidth="1"/>
    <col min="4" max="4" width="17.7109375" bestFit="1" customWidth="1"/>
    <col min="5" max="6" width="18.5703125" bestFit="1" customWidth="1"/>
    <col min="8" max="8" width="3" style="1" bestFit="1" customWidth="1"/>
  </cols>
  <sheetData>
    <row r="1" spans="1:10" s="1" customFormat="1" x14ac:dyDescent="0.25">
      <c r="C1" s="1" t="str">
        <f>SUBSTITUTE(ADDRESS(1,MATCH(C2, mem!1:1, 0),4),"1","")</f>
        <v>L</v>
      </c>
      <c r="D1" s="1" t="str">
        <f>SUBSTITUTE(ADDRESS(1,MATCH(D2, mem!1:1, 0),4),"1","")</f>
        <v>O</v>
      </c>
      <c r="E1" s="1" t="str">
        <f>SUBSTITUTE(ADDRESS(1,MATCH(E2, mem!1:1, 0),4),"1","")</f>
        <v>P</v>
      </c>
      <c r="F1" s="1" t="str">
        <f>SUBSTITUTE(ADDRESS(1,MATCH(F2, mem!1:1, 0),4),"1","")</f>
        <v>Q</v>
      </c>
    </row>
    <row r="2" spans="1:10" x14ac:dyDescent="0.25">
      <c r="A2" s="1" t="s">
        <v>0</v>
      </c>
      <c r="B2" s="1" t="s">
        <v>1</v>
      </c>
      <c r="C2" t="s">
        <v>43</v>
      </c>
      <c r="D2" t="s">
        <v>46</v>
      </c>
      <c r="E2" t="s">
        <v>5</v>
      </c>
      <c r="F2" t="s">
        <v>6</v>
      </c>
    </row>
    <row r="3" spans="1:10" x14ac:dyDescent="0.25">
      <c r="A3" t="str" cm="1">
        <f t="array" aca="1" ref="A3" ca="1">INDIRECT("mem!A"&amp;H3)</f>
        <v>o</v>
      </c>
      <c r="B3" t="str" cm="1">
        <f t="array" aca="1" ref="B3" ca="1">INDIRECT("mem!B"&amp;H3)</f>
        <v>art-optimal-origin</v>
      </c>
      <c r="C3">
        <f ca="1">AVERAGE(INDIRECT("mem!"&amp;$C$1&amp;$H3&amp;":"&amp;$C$1&amp;$H3+9))</f>
        <v>10650.8</v>
      </c>
      <c r="D3">
        <f ca="1">AVERAGE(INDIRECT("mem!"&amp;$D$1&amp;$H3&amp;":"&amp;$D$1&amp;$H3+9))</f>
        <v>2587.8000000000002</v>
      </c>
      <c r="E3">
        <f ca="1">AVERAGE(INDIRECT("mem!"&amp;$E$1&amp;$H3&amp;":"&amp;$E$1&amp;$H3+9))</f>
        <v>1.6</v>
      </c>
      <c r="F3">
        <f ca="1">AVERAGE(INDIRECT("mem!"&amp;$F$1&amp;$H3&amp;":"&amp;$F$1&amp;$H3+9))</f>
        <v>227.2</v>
      </c>
      <c r="H3" s="1">
        <v>2</v>
      </c>
      <c r="J3">
        <f ca="1">C3/1024</f>
        <v>10.401171874999999</v>
      </c>
    </row>
    <row r="4" spans="1:10" x14ac:dyDescent="0.25">
      <c r="A4" t="str" cm="1">
        <f t="array" aca="1" ref="A4" ca="1">INDIRECT("mem!A"&amp;H4)</f>
        <v>o</v>
      </c>
      <c r="B4" t="str" cm="1">
        <f t="array" aca="1" ref="B4" ca="1">INDIRECT("mem!B"&amp;H4)</f>
        <v>art-optimal-linkedlist</v>
      </c>
      <c r="C4">
        <f t="shared" ref="C4:C10" ca="1" si="0">AVERAGE(INDIRECT("mem!"&amp;$C$1&amp;$H4&amp;":"&amp;$C$1&amp;$H4+9))</f>
        <v>4051.2</v>
      </c>
      <c r="D4">
        <f t="shared" ref="D4:D10" ca="1" si="1">AVERAGE(INDIRECT("mem!"&amp;$D$1&amp;$H4&amp;":"&amp;$D$1&amp;$H4+9))</f>
        <v>905.6</v>
      </c>
      <c r="E4">
        <f t="shared" ref="E4:E10" ca="1" si="2">AVERAGE(INDIRECT("mem!"&amp;$E$1&amp;$H4&amp;":"&amp;$E$1&amp;$H4+9))</f>
        <v>4.0999999999999996</v>
      </c>
      <c r="F4">
        <f t="shared" ref="F4:F10" ca="1" si="3">AVERAGE(INDIRECT("mem!"&amp;$F$1&amp;$H4&amp;":"&amp;$F$1&amp;$H4+9))</f>
        <v>103.7</v>
      </c>
      <c r="H4" s="1">
        <v>12</v>
      </c>
      <c r="J4">
        <f t="shared" ref="J4:J10" ca="1" si="4">C4/1024</f>
        <v>3.9562499999999998</v>
      </c>
    </row>
    <row r="5" spans="1:10" x14ac:dyDescent="0.25">
      <c r="A5" t="str" cm="1">
        <f t="array" aca="1" ref="A5" ca="1">INDIRECT("mem!A"&amp;H5)</f>
        <v>class</v>
      </c>
      <c r="B5" t="str" cm="1">
        <f t="array" aca="1" ref="B5" ca="1">INDIRECT("mem!B"&amp;H5)</f>
        <v>ArtOptimal</v>
      </c>
      <c r="C5">
        <f t="shared" ca="1" si="0"/>
        <v>41734</v>
      </c>
      <c r="D5">
        <f t="shared" ca="1" si="1"/>
        <v>8027.8</v>
      </c>
      <c r="E5">
        <f t="shared" ca="1" si="2"/>
        <v>700.4</v>
      </c>
      <c r="F5">
        <f t="shared" ca="1" si="3"/>
        <v>979.8</v>
      </c>
      <c r="H5" s="1">
        <v>22</v>
      </c>
      <c r="J5">
        <f t="shared" ca="1" si="4"/>
        <v>40.755859375</v>
      </c>
    </row>
    <row r="6" spans="1:10" x14ac:dyDescent="0.25">
      <c r="A6" t="str" cm="1">
        <f t="array" aca="1" ref="A6" ca="1">INDIRECT("mem!A"&amp;H6)</f>
        <v>js</v>
      </c>
      <c r="B6" t="str" cm="1">
        <f t="array" aca="1" ref="B6" ca="1">INDIRECT("mem!B"&amp;H6)</f>
        <v>art-optimal</v>
      </c>
      <c r="C6">
        <f t="shared" ca="1" si="0"/>
        <v>46124</v>
      </c>
      <c r="D6">
        <f t="shared" ca="1" si="1"/>
        <v>12921.7</v>
      </c>
      <c r="E6">
        <f t="shared" ca="1" si="2"/>
        <v>506.6</v>
      </c>
      <c r="F6">
        <f t="shared" ca="1" si="3"/>
        <v>685.1</v>
      </c>
      <c r="H6" s="1">
        <v>32</v>
      </c>
      <c r="J6">
        <f t="shared" ca="1" si="4"/>
        <v>45.04296875</v>
      </c>
    </row>
    <row r="7" spans="1:10" x14ac:dyDescent="0.25">
      <c r="A7" t="str" cm="1">
        <f t="array" aca="1" ref="A7" ca="1">INDIRECT("mem!A"&amp;H7)</f>
        <v>php</v>
      </c>
      <c r="B7" t="str" cm="1">
        <f t="array" aca="1" ref="B7" ca="1">INDIRECT("mem!B"&amp;H7)</f>
        <v>art-optimal</v>
      </c>
      <c r="C7">
        <f t="shared" ca="1" si="0"/>
        <v>28174</v>
      </c>
      <c r="D7">
        <f t="shared" ca="1" si="1"/>
        <v>6201.5</v>
      </c>
      <c r="E7">
        <f t="shared" ca="1" si="2"/>
        <v>1</v>
      </c>
      <c r="F7">
        <f t="shared" ca="1" si="3"/>
        <v>1037.3</v>
      </c>
      <c r="H7" s="1">
        <v>42</v>
      </c>
      <c r="J7">
        <f t="shared" ca="1" si="4"/>
        <v>27.513671875</v>
      </c>
    </row>
    <row r="8" spans="1:10" x14ac:dyDescent="0.25">
      <c r="A8" t="str" cm="1">
        <f t="array" aca="1" ref="A8" ca="1">INDIRECT("mem!A"&amp;H8)</f>
        <v>py</v>
      </c>
      <c r="B8" t="str" cm="1">
        <f t="array" aca="1" ref="B8" ca="1">INDIRECT("mem!B"&amp;H8)</f>
        <v>art-optimal-origin</v>
      </c>
      <c r="C8">
        <f t="shared" ca="1" si="0"/>
        <v>16986.8</v>
      </c>
      <c r="D8">
        <f t="shared" ca="1" si="1"/>
        <v>3766.6</v>
      </c>
      <c r="E8">
        <f t="shared" ca="1" si="2"/>
        <v>1</v>
      </c>
      <c r="F8">
        <f t="shared" ca="1" si="3"/>
        <v>1507.2</v>
      </c>
      <c r="H8" s="1">
        <v>52</v>
      </c>
      <c r="J8">
        <f t="shared" ca="1" si="4"/>
        <v>16.588671874999999</v>
      </c>
    </row>
    <row r="9" spans="1:10" x14ac:dyDescent="0.25">
      <c r="A9" t="str" cm="1">
        <f t="array" aca="1" ref="A9" ca="1">INDIRECT("mem!A"&amp;H9)</f>
        <v>py</v>
      </c>
      <c r="B9" t="str" cm="1">
        <f t="array" aca="1" ref="B9" ca="1">INDIRECT("mem!B"&amp;H9)</f>
        <v>art-optimal-optim</v>
      </c>
      <c r="C9">
        <f t="shared" ca="1" si="0"/>
        <v>16766.400000000001</v>
      </c>
      <c r="D9">
        <f t="shared" ca="1" si="1"/>
        <v>7381.5</v>
      </c>
      <c r="E9">
        <f t="shared" ca="1" si="2"/>
        <v>1</v>
      </c>
      <c r="F9">
        <f t="shared" ca="1" si="3"/>
        <v>1385.3</v>
      </c>
      <c r="H9" s="1">
        <v>62</v>
      </c>
      <c r="J9">
        <f t="shared" ca="1" si="4"/>
        <v>16.373437500000001</v>
      </c>
    </row>
    <row r="10" spans="1:10" x14ac:dyDescent="0.25">
      <c r="A10" t="str" cm="1">
        <f t="array" aca="1" ref="A10" ca="1">INDIRECT("mem!A"&amp;H10)</f>
        <v>py</v>
      </c>
      <c r="B10" t="str" cm="1">
        <f t="array" aca="1" ref="B10" ca="1">INDIRECT("mem!B"&amp;H10)</f>
        <v>art-optimal-linkedlist</v>
      </c>
      <c r="C10">
        <f t="shared" ca="1" si="0"/>
        <v>19702.8</v>
      </c>
      <c r="D10">
        <f t="shared" ca="1" si="1"/>
        <v>4744.3</v>
      </c>
      <c r="E10">
        <f t="shared" ca="1" si="2"/>
        <v>1</v>
      </c>
      <c r="F10">
        <f t="shared" ca="1" si="3"/>
        <v>2680.8</v>
      </c>
      <c r="H10" s="1">
        <v>72</v>
      </c>
      <c r="J10">
        <f t="shared" ca="1" si="4"/>
        <v>19.241015624999999</v>
      </c>
    </row>
    <row r="16" spans="1:10" x14ac:dyDescent="0.25">
      <c r="A16" s="1" t="s">
        <v>0</v>
      </c>
      <c r="B16" s="1" t="s">
        <v>1</v>
      </c>
      <c r="C16" t="s">
        <v>43</v>
      </c>
      <c r="D16" t="s">
        <v>46</v>
      </c>
      <c r="E16" t="s">
        <v>5</v>
      </c>
      <c r="F16" t="s">
        <v>6</v>
      </c>
    </row>
    <row r="17" spans="1:6" x14ac:dyDescent="0.25">
      <c r="A17" t="str">
        <f ca="1">A3</f>
        <v>o</v>
      </c>
      <c r="B17" t="str">
        <f ca="1">B3</f>
        <v>art-optimal-origin</v>
      </c>
      <c r="C17" s="3">
        <f ca="1">C3/C$4</f>
        <v>2.6290481832543442</v>
      </c>
      <c r="D17" s="3">
        <f t="shared" ref="D17:F17" ca="1" si="5">D3/D$4</f>
        <v>2.8575530035335692</v>
      </c>
      <c r="E17" s="3">
        <f t="shared" ca="1" si="5"/>
        <v>0.39024390243902446</v>
      </c>
      <c r="F17" s="3">
        <f t="shared" ca="1" si="5"/>
        <v>2.1909353905496625</v>
      </c>
    </row>
    <row r="18" spans="1:6" x14ac:dyDescent="0.25">
      <c r="A18" t="str">
        <f t="shared" ref="A18:B18" ca="1" si="6">A4</f>
        <v>o</v>
      </c>
      <c r="B18" t="str">
        <f t="shared" ca="1" si="6"/>
        <v>art-optimal-linkedlist</v>
      </c>
      <c r="C18" s="3">
        <f t="shared" ref="C18:F22" ca="1" si="7">C4/C$4</f>
        <v>1</v>
      </c>
      <c r="D18" s="3">
        <f t="shared" ca="1" si="7"/>
        <v>1</v>
      </c>
      <c r="E18" s="3">
        <f t="shared" ca="1" si="7"/>
        <v>1</v>
      </c>
      <c r="F18" s="3">
        <f t="shared" ca="1" si="7"/>
        <v>1</v>
      </c>
    </row>
    <row r="19" spans="1:6" x14ac:dyDescent="0.25">
      <c r="A19" t="str">
        <f t="shared" ref="A19:B19" ca="1" si="8">A5</f>
        <v>class</v>
      </c>
      <c r="B19" t="str">
        <f t="shared" ca="1" si="8"/>
        <v>ArtOptimal</v>
      </c>
      <c r="C19" s="3">
        <f t="shared" ca="1" si="7"/>
        <v>10.301639020537126</v>
      </c>
      <c r="D19" s="3">
        <f t="shared" ca="1" si="7"/>
        <v>8.8646201413427566</v>
      </c>
      <c r="E19" s="3">
        <f t="shared" ca="1" si="7"/>
        <v>170.82926829268294</v>
      </c>
      <c r="F19" s="3">
        <f t="shared" ca="1" si="7"/>
        <v>9.4484088717454195</v>
      </c>
    </row>
    <row r="20" spans="1:6" x14ac:dyDescent="0.25">
      <c r="A20" t="str">
        <f t="shared" ref="A20:B20" ca="1" si="9">A6</f>
        <v>js</v>
      </c>
      <c r="B20" t="str">
        <f t="shared" ca="1" si="9"/>
        <v>art-optimal</v>
      </c>
      <c r="C20" s="3">
        <f t="shared" ca="1" si="7"/>
        <v>11.385268562401265</v>
      </c>
      <c r="D20" s="3">
        <f t="shared" ca="1" si="7"/>
        <v>14.268661660777386</v>
      </c>
      <c r="E20" s="3">
        <f t="shared" ca="1" si="7"/>
        <v>123.56097560975611</v>
      </c>
      <c r="F20" s="3">
        <f t="shared" ca="1" si="7"/>
        <v>6.6065573770491808</v>
      </c>
    </row>
    <row r="21" spans="1:6" x14ac:dyDescent="0.25">
      <c r="A21" t="str">
        <f t="shared" ref="A21:B21" ca="1" si="10">A7</f>
        <v>php</v>
      </c>
      <c r="B21" t="str">
        <f t="shared" ca="1" si="10"/>
        <v>art-optimal</v>
      </c>
      <c r="C21" s="3">
        <f t="shared" ca="1" si="7"/>
        <v>6.9544826224328595</v>
      </c>
      <c r="D21" s="3">
        <f t="shared" ca="1" si="7"/>
        <v>6.8479461130742045</v>
      </c>
      <c r="E21" s="3">
        <f t="shared" ca="1" si="7"/>
        <v>0.24390243902439027</v>
      </c>
      <c r="F21" s="3">
        <f t="shared" ca="1" si="7"/>
        <v>10.002892960462873</v>
      </c>
    </row>
    <row r="22" spans="1:6" x14ac:dyDescent="0.25">
      <c r="A22" t="str">
        <f t="shared" ref="A22:B22" ca="1" si="11">A8</f>
        <v>py</v>
      </c>
      <c r="B22" t="str">
        <f t="shared" ca="1" si="11"/>
        <v>art-optimal-origin</v>
      </c>
      <c r="C22" s="3">
        <f t="shared" ca="1" si="7"/>
        <v>4.193029225908373</v>
      </c>
      <c r="D22" s="3">
        <f t="shared" ca="1" si="7"/>
        <v>4.1592314487632507</v>
      </c>
      <c r="E22" s="3">
        <f t="shared" ca="1" si="7"/>
        <v>0.24390243902439027</v>
      </c>
      <c r="F22" s="3">
        <f t="shared" ca="1" si="7"/>
        <v>14.534233365477338</v>
      </c>
    </row>
    <row r="23" spans="1:6" x14ac:dyDescent="0.25">
      <c r="A23" t="str">
        <f t="shared" ref="A23:B23" ca="1" si="12">A9</f>
        <v>py</v>
      </c>
      <c r="B23" t="str">
        <f t="shared" ca="1" si="12"/>
        <v>art-optimal-optim</v>
      </c>
      <c r="C23" s="3">
        <f t="shared" ref="C23:F23" ca="1" si="13">C9/C$4</f>
        <v>4.1386255924170623</v>
      </c>
      <c r="D23" s="3">
        <f t="shared" ca="1" si="13"/>
        <v>8.1509496466431095</v>
      </c>
      <c r="E23" s="3">
        <f t="shared" ca="1" si="13"/>
        <v>0.24390243902439027</v>
      </c>
      <c r="F23" s="3">
        <f t="shared" ca="1" si="13"/>
        <v>13.358727097396335</v>
      </c>
    </row>
    <row r="24" spans="1:6" x14ac:dyDescent="0.25">
      <c r="A24" t="str">
        <f t="shared" ref="A24:B24" ca="1" si="14">A10</f>
        <v>py</v>
      </c>
      <c r="B24" t="str">
        <f t="shared" ca="1" si="14"/>
        <v>art-optimal-linkedlist</v>
      </c>
      <c r="C24" s="3">
        <f t="shared" ref="C24:F24" ca="1" si="15">C10/C$4</f>
        <v>4.8634478672985786</v>
      </c>
      <c r="D24" s="3">
        <f t="shared" ca="1" si="15"/>
        <v>5.238847173144876</v>
      </c>
      <c r="E24" s="3">
        <f t="shared" ca="1" si="15"/>
        <v>0.24390243902439027</v>
      </c>
      <c r="F24" s="3">
        <f t="shared" ca="1" si="15"/>
        <v>25.851494696239154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86457111CC4C41BB518AE6CCCDF7A4" ma:contentTypeVersion="8" ma:contentTypeDescription="Crée un document." ma:contentTypeScope="" ma:versionID="f7e0d66768f1c412a408dbd006cf9139">
  <xsd:schema xmlns:xsd="http://www.w3.org/2001/XMLSchema" xmlns:xs="http://www.w3.org/2001/XMLSchema" xmlns:p="http://schemas.microsoft.com/office/2006/metadata/properties" xmlns:ns2="8a961ac1-3f86-45b9-baa9-cce491f1b870" targetNamespace="http://schemas.microsoft.com/office/2006/metadata/properties" ma:root="true" ma:fieldsID="59e935de513f8e5363e9d8230d2a9d64" ns2:_="">
    <xsd:import namespace="8a961ac1-3f86-45b9-baa9-cce491f1b8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961ac1-3f86-45b9-baa9-cce491f1b8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08F4A1-D834-470E-94FB-4440C202DF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032D3D-4B45-4785-BE27-DD613F1F98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C388860-083C-4F42-9725-337368AB87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5</vt:i4>
      </vt:variant>
    </vt:vector>
  </HeadingPairs>
  <TitlesOfParts>
    <vt:vector size="10" baseType="lpstr">
      <vt:lpstr>INA260</vt:lpstr>
      <vt:lpstr>perf</vt:lpstr>
      <vt:lpstr>mem</vt:lpstr>
      <vt:lpstr>perf_moy</vt:lpstr>
      <vt:lpstr>mem_moy</vt:lpstr>
      <vt:lpstr>conso_c</vt:lpstr>
      <vt:lpstr>conso_java</vt:lpstr>
      <vt:lpstr>conso_js</vt:lpstr>
      <vt:lpstr>conso_php</vt:lpstr>
      <vt:lpstr>conso_py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Giuseppina CIANCIO</cp:lastModifiedBy>
  <dcterms:created xsi:type="dcterms:W3CDTF">2015-06-05T18:19:34Z</dcterms:created>
  <dcterms:modified xsi:type="dcterms:W3CDTF">2021-05-21T14:02:01Z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0x010100CF86457111CC4C41BB518AE6CCCDF7A4</vt:lpwstr>
  </property>
</Properties>
</file>