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ppDocs\extras\"/>
    </mc:Choice>
  </mc:AlternateContent>
  <bookViews>
    <workbookView xWindow="0" yWindow="0" windowWidth="20490" windowHeight="7755" tabRatio="701" activeTab="4"/>
  </bookViews>
  <sheets>
    <sheet name="Configuracion" sheetId="5" r:id="rId1"/>
    <sheet name="WBS (2)" sheetId="8" state="hidden" r:id="rId2"/>
    <sheet name="EDT_BioLantanidos" sheetId="12" r:id="rId3"/>
    <sheet name="Disciplina" sheetId="9" r:id="rId4"/>
    <sheet name="Tipo Documento" sheetId="10" r:id="rId5"/>
    <sheet name="Matriz responsabilidad" sheetId="13" state="hidden" r:id="rId6"/>
    <sheet name="Correlativo" sheetId="20" r:id="rId7"/>
    <sheet name="Versionado" sheetId="21" r:id="rId8"/>
    <sheet name="Estado documento" sheetId="18" r:id="rId9"/>
  </sheets>
  <externalReferences>
    <externalReference r:id="rId10"/>
    <externalReference r:id="rId11"/>
  </externalReferences>
  <definedNames>
    <definedName name="_xlnm._FilterDatabase" localSheetId="2" hidden="1">EDT_BioLantanidos!$B$8:$J$115</definedName>
    <definedName name="_xlnm._FilterDatabase" hidden="1">'[1]Av. en ventas'!$A$17:$R$85</definedName>
    <definedName name="_xlnm.Print_Area" localSheetId="2">EDT_BioLantanidos!$A$1:$A$8</definedName>
    <definedName name="_xlnm.Print_Area" localSheetId="1">'WBS (2)'!$A$1:$K$204</definedName>
    <definedName name="BCI">#REF!</definedName>
    <definedName name="Bosques_de_Curauma">#REF!</definedName>
    <definedName name="Cajones">#REF!</definedName>
    <definedName name="castigotasacion">#REF!</definedName>
    <definedName name="CHILE">#REF!</definedName>
    <definedName name="DEPARTAMENTO">#REF!</definedName>
    <definedName name="DESARROLLO">#REF!</definedName>
    <definedName name="dff">#REF!</definedName>
    <definedName name="EMPRESA">#REF!</definedName>
    <definedName name="FECHA">'[2]Valor UF'!$A$3:$A$2000</definedName>
    <definedName name="felipe">#REF!</definedName>
    <definedName name="FM">#REF!</definedName>
    <definedName name="Fondos">#REF!</definedName>
    <definedName name="FONDOS_MUTUOS">#REF!</definedName>
    <definedName name="FONDOSMUTUOS">#REF!</definedName>
    <definedName name="GASTOS">#REF!</definedName>
    <definedName name="gl">#REF!</definedName>
    <definedName name="gt">#REF!</definedName>
    <definedName name="Honorarios">#REF!</definedName>
    <definedName name="INTERIOR">#REF!</definedName>
    <definedName name="ORIENTACION">#REF!</definedName>
    <definedName name="pestamo">#REF!</definedName>
    <definedName name="PIK">#REF!</definedName>
    <definedName name="planilla">#REF!</definedName>
    <definedName name="PRECIO">#REF!</definedName>
    <definedName name="PRECIO_1">#REF!</definedName>
    <definedName name="PRECIO_2">#REF!</definedName>
    <definedName name="PRECIO_c__BODEGA">#REF!</definedName>
    <definedName name="PRECIO_c__BODEGA_Y_DCTO..">#REF!</definedName>
    <definedName name="PRECIO_CON_BODEGA">#REF!</definedName>
    <definedName name="PRECIO_CON_BODEGA_Y_DCTO.">#REF!</definedName>
    <definedName name="PRECIO1">#REF!</definedName>
    <definedName name="PRECIO2">#REF!</definedName>
    <definedName name="PRECIO3">#REF!</definedName>
    <definedName name="prestamo">#REF!</definedName>
    <definedName name="Préstamo">#REF!</definedName>
    <definedName name="Prestamo_Socios">#REF!</definedName>
    <definedName name="SANTANDER">#REF!</definedName>
    <definedName name="SCOTIABANK">#REF!</definedName>
    <definedName name="SCOTIBANK">#REF!</definedName>
    <definedName name="ss">#REF!</definedName>
    <definedName name="TERRAZA">#REF!</definedName>
    <definedName name="TIPO">#REF!</definedName>
    <definedName name="TOTAL">#REF!</definedName>
    <definedName name="VALOR">'[2]Valor UF'!$B$3:$B$2000</definedName>
    <definedName name="xx">#REF!</definedName>
    <definedName name="xxxyyy">#REF!</definedName>
  </definedNames>
  <calcPr calcId="152511"/>
</workbook>
</file>

<file path=xl/calcChain.xml><?xml version="1.0" encoding="utf-8"?>
<calcChain xmlns="http://schemas.openxmlformats.org/spreadsheetml/2006/main">
  <c r="E22" i="10" l="1"/>
  <c r="E21" i="10"/>
  <c r="E20" i="10"/>
  <c r="E19" i="10"/>
  <c r="E60" i="10" l="1"/>
  <c r="E61" i="10"/>
  <c r="E59" i="10"/>
  <c r="E48" i="10"/>
  <c r="E49" i="10"/>
  <c r="E50" i="10"/>
  <c r="E51" i="10"/>
  <c r="E52" i="10"/>
  <c r="E53" i="10"/>
  <c r="E54" i="10"/>
  <c r="E55" i="10"/>
  <c r="E56" i="10"/>
  <c r="E57" i="10"/>
  <c r="E58" i="10"/>
  <c r="E47" i="10"/>
  <c r="E43" i="10"/>
  <c r="E44" i="10"/>
  <c r="E45" i="10"/>
  <c r="E46" i="10"/>
  <c r="E42" i="10"/>
  <c r="E34" i="10"/>
  <c r="E35" i="10"/>
  <c r="E36" i="10"/>
  <c r="E37" i="10"/>
  <c r="E38" i="10"/>
  <c r="E39" i="10"/>
  <c r="E40" i="10"/>
  <c r="E41" i="10"/>
  <c r="E33" i="10"/>
  <c r="E30" i="10"/>
  <c r="E31" i="10"/>
  <c r="E32" i="10"/>
  <c r="E29" i="10"/>
  <c r="E24" i="10"/>
  <c r="E25" i="10"/>
  <c r="E26" i="10"/>
  <c r="E27" i="10"/>
  <c r="E28" i="10"/>
  <c r="E23" i="10"/>
  <c r="E16" i="10"/>
  <c r="E17" i="10"/>
  <c r="E18" i="10"/>
  <c r="E15" i="10"/>
  <c r="E10" i="10"/>
  <c r="E11" i="10"/>
  <c r="E12" i="10"/>
  <c r="E13" i="10"/>
  <c r="E14" i="10"/>
  <c r="E9" i="10"/>
  <c r="E8" i="10"/>
  <c r="E5" i="10"/>
  <c r="E6" i="10"/>
  <c r="E7" i="10"/>
  <c r="E4" i="10"/>
  <c r="H55" i="9"/>
  <c r="H56" i="9"/>
  <c r="H57" i="9"/>
  <c r="H58" i="9"/>
  <c r="H59" i="9"/>
  <c r="H60" i="9"/>
  <c r="H54" i="9"/>
  <c r="H51" i="9"/>
  <c r="H52" i="9"/>
  <c r="H53" i="9"/>
  <c r="H50" i="9"/>
  <c r="H43" i="9"/>
  <c r="H44" i="9"/>
  <c r="H45" i="9"/>
  <c r="H46" i="9"/>
  <c r="H47" i="9"/>
  <c r="H48" i="9"/>
  <c r="H49" i="9"/>
  <c r="H42" i="9"/>
  <c r="H41" i="9"/>
  <c r="H40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23" i="9"/>
  <c r="H19" i="9"/>
  <c r="H20" i="9"/>
  <c r="H21" i="9"/>
  <c r="H22" i="9"/>
  <c r="H18" i="9"/>
  <c r="H15" i="9"/>
  <c r="H16" i="9"/>
  <c r="H17" i="9"/>
  <c r="H14" i="9"/>
  <c r="H10" i="9"/>
  <c r="H5" i="9"/>
  <c r="H6" i="9"/>
  <c r="H7" i="9"/>
  <c r="H8" i="9"/>
  <c r="H9" i="9"/>
  <c r="H4" i="9"/>
  <c r="M101" i="12"/>
  <c r="M102" i="12"/>
  <c r="M103" i="12"/>
  <c r="M104" i="12"/>
  <c r="M105" i="12"/>
  <c r="M106" i="12"/>
  <c r="M107" i="12"/>
  <c r="M108" i="12"/>
  <c r="M109" i="12"/>
  <c r="M110" i="12"/>
  <c r="M100" i="12"/>
  <c r="M113" i="12"/>
  <c r="M114" i="12"/>
  <c r="M115" i="12"/>
  <c r="M112" i="12"/>
  <c r="M98" i="12"/>
  <c r="M97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75" i="12"/>
  <c r="M69" i="12"/>
  <c r="M70" i="12"/>
  <c r="M71" i="12"/>
  <c r="M72" i="12"/>
  <c r="M73" i="12"/>
  <c r="M68" i="12"/>
  <c r="M60" i="12"/>
  <c r="M61" i="12"/>
  <c r="M62" i="12"/>
  <c r="M63" i="12"/>
  <c r="M64" i="12"/>
  <c r="M65" i="12"/>
  <c r="M66" i="12"/>
  <c r="M59" i="12"/>
  <c r="M48" i="12"/>
  <c r="M49" i="12"/>
  <c r="M50" i="12"/>
  <c r="M51" i="12"/>
  <c r="M52" i="12"/>
  <c r="M53" i="12"/>
  <c r="M54" i="12"/>
  <c r="M55" i="12"/>
  <c r="M56" i="12"/>
  <c r="M57" i="12"/>
  <c r="M47" i="12"/>
  <c r="M41" i="12"/>
  <c r="M42" i="12"/>
  <c r="M43" i="12"/>
  <c r="M44" i="12"/>
  <c r="M45" i="12"/>
  <c r="M40" i="12"/>
  <c r="M33" i="12"/>
  <c r="M34" i="12"/>
  <c r="M35" i="12"/>
  <c r="M36" i="12"/>
  <c r="M37" i="12"/>
  <c r="M38" i="12"/>
  <c r="M32" i="12"/>
  <c r="M27" i="12"/>
  <c r="M28" i="12"/>
  <c r="M29" i="12"/>
  <c r="M30" i="12"/>
  <c r="M26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11" i="12"/>
  <c r="C17" i="5" l="1"/>
</calcChain>
</file>

<file path=xl/sharedStrings.xml><?xml version="1.0" encoding="utf-8"?>
<sst xmlns="http://schemas.openxmlformats.org/spreadsheetml/2006/main" count="1620" uniqueCount="1229">
  <si>
    <t>WBS
MulpunEnergy Project</t>
  </si>
  <si>
    <t>Código</t>
  </si>
  <si>
    <t>F-007</t>
  </si>
  <si>
    <t>Rev</t>
  </si>
  <si>
    <t>Página</t>
  </si>
  <si>
    <t>Level 1</t>
  </si>
  <si>
    <t>Level 2</t>
  </si>
  <si>
    <t>Level 3</t>
  </si>
  <si>
    <t>Level 4</t>
  </si>
  <si>
    <t>Level 5</t>
  </si>
  <si>
    <t>Level 6</t>
  </si>
  <si>
    <t>CODE</t>
  </si>
  <si>
    <t>CODE DESCRIPTION</t>
  </si>
  <si>
    <t>CeCo</t>
  </si>
  <si>
    <t>N2</t>
  </si>
  <si>
    <t>N3</t>
  </si>
  <si>
    <t>Proyecto</t>
  </si>
  <si>
    <t>GEOLOGY</t>
  </si>
  <si>
    <t>0100000</t>
  </si>
  <si>
    <t>P0000101</t>
  </si>
  <si>
    <t>Exploration</t>
  </si>
  <si>
    <t>01010000</t>
  </si>
  <si>
    <t>Drilling</t>
  </si>
  <si>
    <t>01020000</t>
  </si>
  <si>
    <t>Sampling</t>
  </si>
  <si>
    <t>01030000</t>
  </si>
  <si>
    <t>Chemical Analysis</t>
  </si>
  <si>
    <t>01040000</t>
  </si>
  <si>
    <t>Geological analysis</t>
  </si>
  <si>
    <t>01050000</t>
  </si>
  <si>
    <t>Geotecnia</t>
  </si>
  <si>
    <t>01060000</t>
  </si>
  <si>
    <t>General Geology Expenses</t>
  </si>
  <si>
    <t>01070000</t>
  </si>
  <si>
    <t>Flights</t>
  </si>
  <si>
    <t>01070100</t>
  </si>
  <si>
    <t>Vehicles Renting</t>
  </si>
  <si>
    <t>01070200</t>
  </si>
  <si>
    <t>Diesel and Gasoline Consume</t>
  </si>
  <si>
    <t>01070300</t>
  </si>
  <si>
    <t>Accomodation &amp; Food</t>
  </si>
  <si>
    <t>01070400</t>
  </si>
  <si>
    <t>Training</t>
  </si>
  <si>
    <t>01070500</t>
  </si>
  <si>
    <t>Transport and Transfers</t>
  </si>
  <si>
    <t>01070600</t>
  </si>
  <si>
    <t>Consultants</t>
  </si>
  <si>
    <t>Studies</t>
  </si>
  <si>
    <t>Others</t>
  </si>
  <si>
    <t>Software</t>
  </si>
  <si>
    <t>01080000</t>
  </si>
  <si>
    <t>HYDROGEOLOGY</t>
  </si>
  <si>
    <t>0200000</t>
  </si>
  <si>
    <t>P0000102</t>
  </si>
  <si>
    <t>02010000</t>
  </si>
  <si>
    <t>02030000</t>
  </si>
  <si>
    <t>Chemical Anlysis</t>
  </si>
  <si>
    <t>02040000</t>
  </si>
  <si>
    <t>02050000</t>
  </si>
  <si>
    <t>General Hidrogeology Expenses</t>
  </si>
  <si>
    <t>MONITORING WELLS</t>
  </si>
  <si>
    <t xml:space="preserve">Operating Probe </t>
  </si>
  <si>
    <t>Global Charges</t>
  </si>
  <si>
    <t>Sludge Management</t>
  </si>
  <si>
    <t>Drilling Tools</t>
  </si>
  <si>
    <t>Well Outfit Materials</t>
  </si>
  <si>
    <t>Drilling Additives</t>
  </si>
  <si>
    <t>General Monitoring Wells Expenses</t>
  </si>
  <si>
    <t>UNDERGROUND INFRASTRUCTURE</t>
  </si>
  <si>
    <t>0300000</t>
  </si>
  <si>
    <t>P0000103</t>
  </si>
  <si>
    <t>Directional Drilling</t>
  </si>
  <si>
    <t>03010000</t>
  </si>
  <si>
    <t>Well Liners - Crip</t>
  </si>
  <si>
    <t>03020000</t>
  </si>
  <si>
    <t>Cement</t>
  </si>
  <si>
    <t>03030000</t>
  </si>
  <si>
    <t>Drilling Sup</t>
  </si>
  <si>
    <t>03040000</t>
  </si>
  <si>
    <t>Well Head Manifolds</t>
  </si>
  <si>
    <t>03050000</t>
  </si>
  <si>
    <t>Consumables</t>
  </si>
  <si>
    <t>03060000</t>
  </si>
  <si>
    <t>Underground Design (FEED)</t>
  </si>
  <si>
    <t>03070000</t>
  </si>
  <si>
    <t>Contingencies</t>
  </si>
  <si>
    <t>03080000</t>
  </si>
  <si>
    <t>Core Holes</t>
  </si>
  <si>
    <t>03090000</t>
  </si>
  <si>
    <t>A</t>
  </si>
  <si>
    <t>4A00</t>
  </si>
  <si>
    <t>Log Geophysical</t>
  </si>
  <si>
    <t>03100000</t>
  </si>
  <si>
    <t>B</t>
  </si>
  <si>
    <t>4B00</t>
  </si>
  <si>
    <t>Analysis</t>
  </si>
  <si>
    <t>03110000</t>
  </si>
  <si>
    <t>C</t>
  </si>
  <si>
    <t>4C00</t>
  </si>
  <si>
    <t>General Undergroung Infrastructure Expenses</t>
  </si>
  <si>
    <t>4C10</t>
  </si>
  <si>
    <t>4C20</t>
  </si>
  <si>
    <t>4C30</t>
  </si>
  <si>
    <t>4C40</t>
  </si>
  <si>
    <t>4C50</t>
  </si>
  <si>
    <t>4C60</t>
  </si>
  <si>
    <t>4C70</t>
  </si>
  <si>
    <t>4C80</t>
  </si>
  <si>
    <t>4C90</t>
  </si>
  <si>
    <t>ABOVEGROUND INFRASTRUCTURE</t>
  </si>
  <si>
    <t>0400000</t>
  </si>
  <si>
    <t>P0000104</t>
  </si>
  <si>
    <t>Mobile Ignition</t>
  </si>
  <si>
    <t>04010000</t>
  </si>
  <si>
    <t>Ignition Flare</t>
  </si>
  <si>
    <t>LPG Piping</t>
  </si>
  <si>
    <t>Ignition equipment</t>
  </si>
  <si>
    <t>Assembly and Installation</t>
  </si>
  <si>
    <t>Pipeline</t>
  </si>
  <si>
    <t>04020000</t>
  </si>
  <si>
    <t>Compression</t>
  </si>
  <si>
    <t>04030000</t>
  </si>
  <si>
    <t>Compressors</t>
  </si>
  <si>
    <t>04030100</t>
  </si>
  <si>
    <t>Variable Frequency Drive</t>
  </si>
  <si>
    <t>04030200</t>
  </si>
  <si>
    <t>Storehouse</t>
  </si>
  <si>
    <t>04030300</t>
  </si>
  <si>
    <t>04030400</t>
  </si>
  <si>
    <t>Chromatography</t>
  </si>
  <si>
    <t>04040000</t>
  </si>
  <si>
    <t>Measurement Skid</t>
  </si>
  <si>
    <t>04040100</t>
  </si>
  <si>
    <t>Volumetric Flow Meter</t>
  </si>
  <si>
    <t>04040200</t>
  </si>
  <si>
    <t>Assembly and Installation of measurement equipment</t>
  </si>
  <si>
    <t>04040300</t>
  </si>
  <si>
    <t>Flare</t>
  </si>
  <si>
    <t>04050000</t>
  </si>
  <si>
    <t>Enclosed Flare</t>
  </si>
  <si>
    <t>04050100</t>
  </si>
  <si>
    <t>LPG Storage tanks</t>
  </si>
  <si>
    <t>04050200</t>
  </si>
  <si>
    <t xml:space="preserve">Piping associated with the flare circuit </t>
  </si>
  <si>
    <t>04050300</t>
  </si>
  <si>
    <t>Assembly and installation</t>
  </si>
  <si>
    <t>04050400</t>
  </si>
  <si>
    <t>SYNGAS TREATMENT</t>
  </si>
  <si>
    <t>0500000</t>
  </si>
  <si>
    <t>P0000105</t>
  </si>
  <si>
    <t>Separation Process</t>
  </si>
  <si>
    <t>05010000</t>
  </si>
  <si>
    <t>Entrance Separators to Plant</t>
  </si>
  <si>
    <t>05010100</t>
  </si>
  <si>
    <t>05010200</t>
  </si>
  <si>
    <t>Tanks Courtyard</t>
  </si>
  <si>
    <t>05020000</t>
  </si>
  <si>
    <t>Liquid Industrial Waste Treatment</t>
  </si>
  <si>
    <t>05030000</t>
  </si>
  <si>
    <t>Oil Water separator V-03</t>
  </si>
  <si>
    <t>05030100</t>
  </si>
  <si>
    <t>Oil Storage Tank TK-03</t>
  </si>
  <si>
    <t>05030200</t>
  </si>
  <si>
    <t>Water Storage Tank TK-04</t>
  </si>
  <si>
    <t>05030300</t>
  </si>
  <si>
    <t>Water Truck Pump J-06</t>
  </si>
  <si>
    <t>05030400</t>
  </si>
  <si>
    <t>Truck/ flare oil pump J-05</t>
  </si>
  <si>
    <t>05030500</t>
  </si>
  <si>
    <t>Treatment/tank water pump J-04</t>
  </si>
  <si>
    <t>05030600</t>
  </si>
  <si>
    <t>Pump Oil Sender to J-03 Tank</t>
  </si>
  <si>
    <t>05030700</t>
  </si>
  <si>
    <t>Separators and Tanks installation</t>
  </si>
  <si>
    <t>05030800</t>
  </si>
  <si>
    <t>Instrument Air</t>
  </si>
  <si>
    <t>05040000</t>
  </si>
  <si>
    <t>Air Compressor</t>
  </si>
  <si>
    <t>05040100</t>
  </si>
  <si>
    <t>Piping for Pneumatic signs</t>
  </si>
  <si>
    <t>05040200</t>
  </si>
  <si>
    <t>Installation</t>
  </si>
  <si>
    <t>05040300</t>
  </si>
  <si>
    <t>POWER AND TRANSMISSION</t>
  </si>
  <si>
    <t>Switchyard</t>
  </si>
  <si>
    <t>06080100</t>
  </si>
  <si>
    <t>Electrical room</t>
  </si>
  <si>
    <t>06080101</t>
  </si>
  <si>
    <t>Luminary</t>
  </si>
  <si>
    <t>06080102</t>
  </si>
  <si>
    <t>Power Transmission and Distribution</t>
  </si>
  <si>
    <t>06080200</t>
  </si>
  <si>
    <t>Transformer (From Engines bar to Middle voltage bar)</t>
  </si>
  <si>
    <t>06080201</t>
  </si>
  <si>
    <t>Transformer (From Middle Voltage bar to SAESA)</t>
  </si>
  <si>
    <t>06080202</t>
  </si>
  <si>
    <t>Engine Wiring</t>
  </si>
  <si>
    <t>06080203</t>
  </si>
  <si>
    <t>Assembling and installation</t>
  </si>
  <si>
    <t>06080204</t>
  </si>
  <si>
    <t>Medium Voltage Line</t>
  </si>
  <si>
    <t>06080205</t>
  </si>
  <si>
    <t>Main Substation</t>
  </si>
  <si>
    <t>06080300</t>
  </si>
  <si>
    <t>MCC-01</t>
  </si>
  <si>
    <t>06080301</t>
  </si>
  <si>
    <t>SWG-01</t>
  </si>
  <si>
    <t>06080302</t>
  </si>
  <si>
    <t>UPS/TDF/TDA and others</t>
  </si>
  <si>
    <t>06080303</t>
  </si>
  <si>
    <t>Disconnector 13,2 kV</t>
  </si>
  <si>
    <t>06080304</t>
  </si>
  <si>
    <t>Turning off switch 6,6 kv</t>
  </si>
  <si>
    <t>06080305</t>
  </si>
  <si>
    <t>Mufa terminal trifasica 6,6 kv</t>
  </si>
  <si>
    <t>06080306</t>
  </si>
  <si>
    <t>Fuse disconector to florr 23KV (exterior)</t>
  </si>
  <si>
    <t>06080307</t>
  </si>
  <si>
    <t>Compact Equipment of medio 23 kv</t>
  </si>
  <si>
    <t>06080308</t>
  </si>
  <si>
    <t>Grounding grid</t>
  </si>
  <si>
    <t>06080309</t>
  </si>
  <si>
    <t>Power Generation</t>
  </si>
  <si>
    <t>06080400</t>
  </si>
  <si>
    <t>450 MW Diesel Generator G-02</t>
  </si>
  <si>
    <t>06080401</t>
  </si>
  <si>
    <t>Engines</t>
  </si>
  <si>
    <t>Engine 500GF1 - Shendong 01</t>
  </si>
  <si>
    <t>Engine 500GF1 - Shendong 02</t>
  </si>
  <si>
    <t>ON SITE INFRASTRUCTURE</t>
  </si>
  <si>
    <t>0600000</t>
  </si>
  <si>
    <t>P0000106</t>
  </si>
  <si>
    <t>Work Site Preparation</t>
  </si>
  <si>
    <t>06010000</t>
  </si>
  <si>
    <t>Deviations</t>
  </si>
  <si>
    <t>06010100</t>
  </si>
  <si>
    <t>Fencing</t>
  </si>
  <si>
    <t>06010200</t>
  </si>
  <si>
    <t>Infrastucture and Services</t>
  </si>
  <si>
    <t>06010300</t>
  </si>
  <si>
    <t>Work Site Roads</t>
  </si>
  <si>
    <t>06020000</t>
  </si>
  <si>
    <t>Internal roads</t>
  </si>
  <si>
    <t>06020100</t>
  </si>
  <si>
    <t xml:space="preserve">Constructions and Infrastructure Work Site </t>
  </si>
  <si>
    <t>06030000</t>
  </si>
  <si>
    <t>Work Site Installation</t>
  </si>
  <si>
    <t>06030100</t>
  </si>
  <si>
    <t>Land improvement</t>
  </si>
  <si>
    <t>06030200</t>
  </si>
  <si>
    <t>Medical and Safety Infrastructure</t>
  </si>
  <si>
    <t>06030300</t>
  </si>
  <si>
    <t>General and Administrative Offices</t>
  </si>
  <si>
    <t>06030400</t>
  </si>
  <si>
    <t>Sample Preparation and Chemical Laboratory</t>
  </si>
  <si>
    <t>06030500</t>
  </si>
  <si>
    <t>Warehouse</t>
  </si>
  <si>
    <t>06030600</t>
  </si>
  <si>
    <t>Wire support</t>
  </si>
  <si>
    <t>06030700</t>
  </si>
  <si>
    <t>Potable Water Plant</t>
  </si>
  <si>
    <t>06030800</t>
  </si>
  <si>
    <t>Sewage Plant</t>
  </si>
  <si>
    <t>06030900</t>
  </si>
  <si>
    <t>Work Site Mobile Equipment</t>
  </si>
  <si>
    <t>06040000</t>
  </si>
  <si>
    <t>Bulk Storage</t>
  </si>
  <si>
    <t>06050000</t>
  </si>
  <si>
    <t>Fresh Water and Process Water</t>
  </si>
  <si>
    <t>06050100</t>
  </si>
  <si>
    <t>Petroleum/ Gasoline</t>
  </si>
  <si>
    <t>06050200</t>
  </si>
  <si>
    <t>Gas</t>
  </si>
  <si>
    <t>06050300</t>
  </si>
  <si>
    <t>Services and Supplies in Work Site</t>
  </si>
  <si>
    <t>06060000</t>
  </si>
  <si>
    <t>Potable Water in the Work Site</t>
  </si>
  <si>
    <t>06060100</t>
  </si>
  <si>
    <t>Sewage Treatment</t>
  </si>
  <si>
    <t>06060200</t>
  </si>
  <si>
    <t>Environmental Monitoring</t>
  </si>
  <si>
    <t>06060300</t>
  </si>
  <si>
    <t>Effluent</t>
  </si>
  <si>
    <t>06060400</t>
  </si>
  <si>
    <t>Other Services and Utilities</t>
  </si>
  <si>
    <t>06060500</t>
  </si>
  <si>
    <t>Safety System</t>
  </si>
  <si>
    <t>06060600</t>
  </si>
  <si>
    <t>Infrastructure and Utilitie Services</t>
  </si>
  <si>
    <t>06060700</t>
  </si>
  <si>
    <t>Communication</t>
  </si>
  <si>
    <t>06070000</t>
  </si>
  <si>
    <t>Communications and Networking</t>
  </si>
  <si>
    <t>06070100</t>
  </si>
  <si>
    <t xml:space="preserve">Communications Infrastructure and Services </t>
  </si>
  <si>
    <t>06070200</t>
  </si>
  <si>
    <t>ControlSystem</t>
  </si>
  <si>
    <t>06090000</t>
  </si>
  <si>
    <t>PLC</t>
  </si>
  <si>
    <t>06090100</t>
  </si>
  <si>
    <t>Wiring</t>
  </si>
  <si>
    <t>06090200</t>
  </si>
  <si>
    <t>8A00</t>
  </si>
  <si>
    <t>Fire Protection System</t>
  </si>
  <si>
    <t>06100000</t>
  </si>
  <si>
    <t>8A10</t>
  </si>
  <si>
    <t>Waterpool of geotextile</t>
  </si>
  <si>
    <t>06100100</t>
  </si>
  <si>
    <t>8A20</t>
  </si>
  <si>
    <t>Fire Protection System Pump (Main and Jockey)</t>
  </si>
  <si>
    <t>06100200</t>
  </si>
  <si>
    <t>8A30</t>
  </si>
  <si>
    <t>Piping</t>
  </si>
  <si>
    <t>06100300</t>
  </si>
  <si>
    <t>8A40</t>
  </si>
  <si>
    <t>06100400</t>
  </si>
  <si>
    <t>8B00</t>
  </si>
  <si>
    <t>Security MedicalFacilities</t>
  </si>
  <si>
    <t>06110000</t>
  </si>
  <si>
    <t>8C00</t>
  </si>
  <si>
    <t>General Offices</t>
  </si>
  <si>
    <t>06120000</t>
  </si>
  <si>
    <t>D</t>
  </si>
  <si>
    <t>8D00</t>
  </si>
  <si>
    <t>Assay Laboratory</t>
  </si>
  <si>
    <t>06130000</t>
  </si>
  <si>
    <t>E</t>
  </si>
  <si>
    <t>8E00</t>
  </si>
  <si>
    <t>Warehose</t>
  </si>
  <si>
    <t>06140000</t>
  </si>
  <si>
    <t>INFRASTRUCTURE OFF SITE</t>
  </si>
  <si>
    <t>0700000</t>
  </si>
  <si>
    <t>P0000107</t>
  </si>
  <si>
    <t>Roads</t>
  </si>
  <si>
    <t>07010000</t>
  </si>
  <si>
    <t>External Roads</t>
  </si>
  <si>
    <t>07010100</t>
  </si>
  <si>
    <t>Constructions and Infrastructure</t>
  </si>
  <si>
    <t>07020000</t>
  </si>
  <si>
    <t>Mobile Equipment Maintenance</t>
  </si>
  <si>
    <t>07030000</t>
  </si>
  <si>
    <t>Services and Supplies</t>
  </si>
  <si>
    <t>07040000</t>
  </si>
  <si>
    <t>Potable Water</t>
  </si>
  <si>
    <t>07040100</t>
  </si>
  <si>
    <t>Fire Water</t>
  </si>
  <si>
    <t>07040200</t>
  </si>
  <si>
    <t>07040300</t>
  </si>
  <si>
    <t>Communications</t>
  </si>
  <si>
    <t>07040400</t>
  </si>
  <si>
    <t>Effluents</t>
  </si>
  <si>
    <t>07040500</t>
  </si>
  <si>
    <t>Others Supplies (Propane, Compressed Air, etc.)</t>
  </si>
  <si>
    <t>07040600</t>
  </si>
  <si>
    <t>Power Supply and Transmission</t>
  </si>
  <si>
    <t>07050000</t>
  </si>
  <si>
    <t>07060000</t>
  </si>
  <si>
    <t>A000</t>
  </si>
  <si>
    <t>OWNER COSTS</t>
  </si>
  <si>
    <t>A100</t>
  </si>
  <si>
    <t>Staff Costs</t>
  </si>
  <si>
    <t>A110</t>
  </si>
  <si>
    <t>Wages</t>
  </si>
  <si>
    <t>A111</t>
  </si>
  <si>
    <t>Base Salary</t>
  </si>
  <si>
    <t>A112</t>
  </si>
  <si>
    <t>Over Time</t>
  </si>
  <si>
    <t>A113</t>
  </si>
  <si>
    <t>Variable Salary</t>
  </si>
  <si>
    <t>A114</t>
  </si>
  <si>
    <t>Transport bond</t>
  </si>
  <si>
    <t>A115</t>
  </si>
  <si>
    <t>Vacation Bond</t>
  </si>
  <si>
    <t>Unemployment Insurance (employer charge)</t>
  </si>
  <si>
    <t>Mutual insurance company monthly premius</t>
  </si>
  <si>
    <t>A116</t>
  </si>
  <si>
    <t>Severance Pay</t>
  </si>
  <si>
    <t>A117</t>
  </si>
  <si>
    <t>Meals ticket</t>
  </si>
  <si>
    <t>A120</t>
  </si>
  <si>
    <t>Benefits</t>
  </si>
  <si>
    <t>A121</t>
  </si>
  <si>
    <t>Legal Bonus payment</t>
  </si>
  <si>
    <t>A122</t>
  </si>
  <si>
    <t>Life Insurance</t>
  </si>
  <si>
    <t>A123</t>
  </si>
  <si>
    <t>Health Insurance</t>
  </si>
  <si>
    <t>A124</t>
  </si>
  <si>
    <t>Other Benefits</t>
  </si>
  <si>
    <t>A130</t>
  </si>
  <si>
    <t>A140</t>
  </si>
  <si>
    <t>A141</t>
  </si>
  <si>
    <t>Renting</t>
  </si>
  <si>
    <t>A142</t>
  </si>
  <si>
    <t>A150</t>
  </si>
  <si>
    <t>A160</t>
  </si>
  <si>
    <t>A170</t>
  </si>
  <si>
    <t>Administration and Finance (including fee)</t>
  </si>
  <si>
    <t>A180</t>
  </si>
  <si>
    <t>A200</t>
  </si>
  <si>
    <t>Pre Production Operations</t>
  </si>
  <si>
    <t>A300</t>
  </si>
  <si>
    <t>A310</t>
  </si>
  <si>
    <t>Comunity</t>
  </si>
  <si>
    <t>A320</t>
  </si>
  <si>
    <t>Market</t>
  </si>
  <si>
    <t>A330</t>
  </si>
  <si>
    <t xml:space="preserve">Risk  </t>
  </si>
  <si>
    <t>A340</t>
  </si>
  <si>
    <t>Safety &amp; Health</t>
  </si>
  <si>
    <t>A350</t>
  </si>
  <si>
    <t xml:space="preserve">Security  </t>
  </si>
  <si>
    <t>A360</t>
  </si>
  <si>
    <t xml:space="preserve">Environment </t>
  </si>
  <si>
    <t>A370</t>
  </si>
  <si>
    <t>Power</t>
  </si>
  <si>
    <t>A380</t>
  </si>
  <si>
    <t>Infrastructure &amp; Services</t>
  </si>
  <si>
    <t>A390</t>
  </si>
  <si>
    <t>Human Resources</t>
  </si>
  <si>
    <t>A3A0</t>
  </si>
  <si>
    <t>Public Affairs</t>
  </si>
  <si>
    <t>A3B0</t>
  </si>
  <si>
    <t>Legal &amp; Title</t>
  </si>
  <si>
    <t>A3C0</t>
  </si>
  <si>
    <t>Permitting &amp; Approvals</t>
  </si>
  <si>
    <t>A3D0</t>
  </si>
  <si>
    <t>Commercial</t>
  </si>
  <si>
    <t>A400</t>
  </si>
  <si>
    <t>General Expenses</t>
  </si>
  <si>
    <t>A410</t>
  </si>
  <si>
    <t>Representative Expenses</t>
  </si>
  <si>
    <t>A420</t>
  </si>
  <si>
    <t>Banking Expenses</t>
  </si>
  <si>
    <t>A500</t>
  </si>
  <si>
    <t>Land Purchase</t>
  </si>
  <si>
    <t>A600</t>
  </si>
  <si>
    <t>Insurances</t>
  </si>
  <si>
    <t>A610</t>
  </si>
  <si>
    <t>Construction Insurances</t>
  </si>
  <si>
    <t>A620</t>
  </si>
  <si>
    <t>Property</t>
  </si>
  <si>
    <t>A630</t>
  </si>
  <si>
    <t>Other Insurances</t>
  </si>
  <si>
    <t>A700</t>
  </si>
  <si>
    <t>Contributions and Taxes</t>
  </si>
  <si>
    <t>B000</t>
  </si>
  <si>
    <t>OPERATING COSTS</t>
  </si>
  <si>
    <t>B100</t>
  </si>
  <si>
    <t>LPG Consume</t>
  </si>
  <si>
    <t>B200</t>
  </si>
  <si>
    <t>Electrical Power Consume</t>
  </si>
  <si>
    <t>B300</t>
  </si>
  <si>
    <t>Diesel Consume</t>
  </si>
  <si>
    <t>B400</t>
  </si>
  <si>
    <t>Oil Consume</t>
  </si>
  <si>
    <t>B500</t>
  </si>
  <si>
    <t>Water Treatment</t>
  </si>
  <si>
    <t>B600</t>
  </si>
  <si>
    <t>Automatization</t>
  </si>
  <si>
    <t>B700</t>
  </si>
  <si>
    <t>Mantainance</t>
  </si>
  <si>
    <t>B710</t>
  </si>
  <si>
    <t>Plant Maintenance</t>
  </si>
  <si>
    <t>B720</t>
  </si>
  <si>
    <t>Electrical Maintenance</t>
  </si>
  <si>
    <t>B730</t>
  </si>
  <si>
    <t>Mecanical Maintenance</t>
  </si>
  <si>
    <t>C000</t>
  </si>
  <si>
    <t>INDIRECT COSTS</t>
  </si>
  <si>
    <t>C100</t>
  </si>
  <si>
    <t>EPC Cost Study</t>
  </si>
  <si>
    <t>C110</t>
  </si>
  <si>
    <t>EPC Cost &amp; Utilities</t>
  </si>
  <si>
    <t>C120</t>
  </si>
  <si>
    <t>C130</t>
  </si>
  <si>
    <t>C140</t>
  </si>
  <si>
    <t>C150</t>
  </si>
  <si>
    <t>C160</t>
  </si>
  <si>
    <t>C170</t>
  </si>
  <si>
    <t>C200</t>
  </si>
  <si>
    <t>PFS Stage I</t>
  </si>
  <si>
    <t>C300</t>
  </si>
  <si>
    <t>FEED</t>
  </si>
  <si>
    <t>C310</t>
  </si>
  <si>
    <t>C320</t>
  </si>
  <si>
    <t>C330</t>
  </si>
  <si>
    <t>C340</t>
  </si>
  <si>
    <t>C350</t>
  </si>
  <si>
    <t>C360</t>
  </si>
  <si>
    <t>C370</t>
  </si>
  <si>
    <t>FEED Cost &amp; Utilities</t>
  </si>
  <si>
    <t>C400</t>
  </si>
  <si>
    <t>Tools and Equipments</t>
  </si>
  <si>
    <t>C500</t>
  </si>
  <si>
    <t>Environmental, Sustainability, Safety and Health (Full Project)</t>
  </si>
  <si>
    <t>C510</t>
  </si>
  <si>
    <t>Waste Management</t>
  </si>
  <si>
    <t>C600</t>
  </si>
  <si>
    <t>Site Buildings and Facilities</t>
  </si>
  <si>
    <t>C700</t>
  </si>
  <si>
    <t>Site Services</t>
  </si>
  <si>
    <t>C710</t>
  </si>
  <si>
    <t>Cleaning</t>
  </si>
  <si>
    <t>C720</t>
  </si>
  <si>
    <t>Catering</t>
  </si>
  <si>
    <t>C730</t>
  </si>
  <si>
    <t xml:space="preserve">Transport  </t>
  </si>
  <si>
    <t>C740</t>
  </si>
  <si>
    <t>Security</t>
  </si>
  <si>
    <t>C750</t>
  </si>
  <si>
    <t>Management</t>
  </si>
  <si>
    <t>C760</t>
  </si>
  <si>
    <t>HouseKeeping</t>
  </si>
  <si>
    <t>C770</t>
  </si>
  <si>
    <t>C800</t>
  </si>
  <si>
    <t>Transport and logistic</t>
  </si>
  <si>
    <t>C900</t>
  </si>
  <si>
    <t>ITO Inspections</t>
  </si>
  <si>
    <t>CA00</t>
  </si>
  <si>
    <t>Cartography and Satelital images</t>
  </si>
  <si>
    <t>CB00</t>
  </si>
  <si>
    <t>Link Engineering</t>
  </si>
  <si>
    <t>D000</t>
  </si>
  <si>
    <t>OFFICES, MATERIALS</t>
  </si>
  <si>
    <t>D100</t>
  </si>
  <si>
    <t>Offices</t>
  </si>
  <si>
    <t>D110</t>
  </si>
  <si>
    <t>Refurbishing</t>
  </si>
  <si>
    <t>D120</t>
  </si>
  <si>
    <t>Furniture</t>
  </si>
  <si>
    <t>D130</t>
  </si>
  <si>
    <t>Office rental</t>
  </si>
  <si>
    <t>D140</t>
  </si>
  <si>
    <t>Office Bills</t>
  </si>
  <si>
    <t>D200</t>
  </si>
  <si>
    <t>Materials</t>
  </si>
  <si>
    <t>D210</t>
  </si>
  <si>
    <t xml:space="preserve">Office Materials </t>
  </si>
  <si>
    <t>D220</t>
  </si>
  <si>
    <t>Site Materials</t>
  </si>
  <si>
    <t>E000</t>
  </si>
  <si>
    <t>TICA</t>
  </si>
  <si>
    <t>E100</t>
  </si>
  <si>
    <t>Hardware</t>
  </si>
  <si>
    <t>E200</t>
  </si>
  <si>
    <t>E210</t>
  </si>
  <si>
    <t>Autocad</t>
  </si>
  <si>
    <t>E211</t>
  </si>
  <si>
    <t>E212</t>
  </si>
  <si>
    <t>E213</t>
  </si>
  <si>
    <t>E214</t>
  </si>
  <si>
    <t>E215</t>
  </si>
  <si>
    <t>E216</t>
  </si>
  <si>
    <t>E217</t>
  </si>
  <si>
    <t>Software Cost &amp; Implementation</t>
  </si>
  <si>
    <t>E220</t>
  </si>
  <si>
    <t>Ellipse</t>
  </si>
  <si>
    <t>E221</t>
  </si>
  <si>
    <t>E222</t>
  </si>
  <si>
    <t>E223</t>
  </si>
  <si>
    <t>E224</t>
  </si>
  <si>
    <t>E225</t>
  </si>
  <si>
    <t>E226</t>
  </si>
  <si>
    <t>E227</t>
  </si>
  <si>
    <t>E230</t>
  </si>
  <si>
    <t>WebControl</t>
  </si>
  <si>
    <t>E231</t>
  </si>
  <si>
    <t>E232</t>
  </si>
  <si>
    <t>E233</t>
  </si>
  <si>
    <t>E234</t>
  </si>
  <si>
    <t>E235</t>
  </si>
  <si>
    <t>E236</t>
  </si>
  <si>
    <t>E237</t>
  </si>
  <si>
    <t>F</t>
  </si>
  <si>
    <t>F000</t>
  </si>
  <si>
    <t>ACCELERATED STRATEGY</t>
  </si>
  <si>
    <t>F100</t>
  </si>
  <si>
    <t>Environmental Studies P100MW</t>
  </si>
  <si>
    <t>F110</t>
  </si>
  <si>
    <t>General Environmental Studies Expenses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</si>
  <si>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</si>
  <si>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</si>
  <si>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</si>
  <si>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</si>
  <si>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</si>
  <si>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</si>
  <si>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</si>
  <si>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</si>
  <si>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</si>
  <si>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</si>
  <si>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Environmental Studies</t>
  </si>
  <si>
    <t>F200</t>
  </si>
  <si>
    <t>F210</t>
  </si>
  <si>
    <t>General Core Holes Expenses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</si>
  <si>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</si>
  <si>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</si>
  <si>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</si>
  <si>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</si>
  <si>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</si>
  <si>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</si>
  <si>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</si>
  <si>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</si>
  <si>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</si>
  <si>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</si>
  <si>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F300</t>
  </si>
  <si>
    <t>Miner Plan P100 MW</t>
  </si>
  <si>
    <t>F310</t>
  </si>
  <si>
    <t>General Miner Plan Expenses</t>
  </si>
  <si>
    <t>F311</t>
  </si>
  <si>
    <t>F312</t>
  </si>
  <si>
    <t>F313</t>
  </si>
  <si>
    <t>F314</t>
  </si>
  <si>
    <t>F315</t>
  </si>
  <si>
    <t>F316</t>
  </si>
  <si>
    <t>F317</t>
  </si>
  <si>
    <t>F318</t>
  </si>
  <si>
    <t>F319</t>
  </si>
  <si>
    <t>F320</t>
  </si>
  <si>
    <t xml:space="preserve">Miner Plan  </t>
  </si>
  <si>
    <t>F400</t>
  </si>
  <si>
    <t>Treatment Plant P100MW</t>
  </si>
  <si>
    <t>F410</t>
  </si>
  <si>
    <t>General Treatment Plant Expenses</t>
  </si>
  <si>
    <t>F411</t>
  </si>
  <si>
    <t>F412</t>
  </si>
  <si>
    <t>F413</t>
  </si>
  <si>
    <t>F414</t>
  </si>
  <si>
    <t>F415</t>
  </si>
  <si>
    <t>F416</t>
  </si>
  <si>
    <t>F417</t>
  </si>
  <si>
    <t>F418</t>
  </si>
  <si>
    <t>F419</t>
  </si>
  <si>
    <t>F420</t>
  </si>
  <si>
    <t>Treatment Plant</t>
  </si>
  <si>
    <t>F500</t>
  </si>
  <si>
    <t>Power Generation P100MW</t>
  </si>
  <si>
    <t>F510</t>
  </si>
  <si>
    <t>General Power Transmission Expenses</t>
  </si>
  <si>
    <t>F511</t>
  </si>
  <si>
    <t>F512</t>
  </si>
  <si>
    <t>F513</t>
  </si>
  <si>
    <t>F514</t>
  </si>
  <si>
    <t>F515</t>
  </si>
  <si>
    <t>F516</t>
  </si>
  <si>
    <t>F517</t>
  </si>
  <si>
    <t>F518</t>
  </si>
  <si>
    <t>F519</t>
  </si>
  <si>
    <t>F520</t>
  </si>
  <si>
    <t>GROUP</t>
  </si>
  <si>
    <t>DISCIPLINE</t>
  </si>
  <si>
    <t>Geologia</t>
  </si>
  <si>
    <t>Geology</t>
  </si>
  <si>
    <t>Geophisic</t>
  </si>
  <si>
    <t>GIS</t>
  </si>
  <si>
    <t>Underground</t>
  </si>
  <si>
    <t>UCG Mining Plan</t>
  </si>
  <si>
    <t>UCG Design</t>
  </si>
  <si>
    <t>UCG Modelling</t>
  </si>
  <si>
    <t>Aboveground</t>
  </si>
  <si>
    <t>Architectural</t>
  </si>
  <si>
    <t>Building Services</t>
  </si>
  <si>
    <t>Civil</t>
  </si>
  <si>
    <t>Concrete</t>
  </si>
  <si>
    <t>Control System</t>
  </si>
  <si>
    <t>Electrical</t>
  </si>
  <si>
    <t>Electrification Studies</t>
  </si>
  <si>
    <t>Engineering Management</t>
  </si>
  <si>
    <t xml:space="preserve">Geotechnical </t>
  </si>
  <si>
    <t>3A</t>
  </si>
  <si>
    <t>Instrumentation</t>
  </si>
  <si>
    <t>3B</t>
  </si>
  <si>
    <t>Layout</t>
  </si>
  <si>
    <t>3C</t>
  </si>
  <si>
    <t>Mechanical</t>
  </si>
  <si>
    <t>3D</t>
  </si>
  <si>
    <t>3E</t>
  </si>
  <si>
    <t>Process</t>
  </si>
  <si>
    <t>3F</t>
  </si>
  <si>
    <t>Structural</t>
  </si>
  <si>
    <t>3G</t>
  </si>
  <si>
    <t>Transportation</t>
  </si>
  <si>
    <t>Operation</t>
  </si>
  <si>
    <t>Administration</t>
  </si>
  <si>
    <t>Accounting</t>
  </si>
  <si>
    <t>Finances</t>
  </si>
  <si>
    <t>Logistic</t>
  </si>
  <si>
    <t>Marketing</t>
  </si>
  <si>
    <t>Project evaluation</t>
  </si>
  <si>
    <t>Publicity</t>
  </si>
  <si>
    <t>Management &amp; Control</t>
  </si>
  <si>
    <t>Control Project.</t>
  </si>
  <si>
    <t>Document Control</t>
  </si>
  <si>
    <t>Project Planning</t>
  </si>
  <si>
    <t>General</t>
  </si>
  <si>
    <t>Community relationship</t>
  </si>
  <si>
    <t>Corporative</t>
  </si>
  <si>
    <t>Environmental</t>
  </si>
  <si>
    <t>Health and safety.</t>
  </si>
  <si>
    <r>
      <t>Integrated management</t>
    </r>
    <r>
      <rPr>
        <sz val="12"/>
        <color indexed="8"/>
        <rFont val="Arial"/>
        <family val="2"/>
      </rPr>
      <t xml:space="preserve"> System</t>
    </r>
  </si>
  <si>
    <t>Legal.</t>
  </si>
  <si>
    <t>Public affairs.</t>
  </si>
  <si>
    <t>Quality</t>
  </si>
  <si>
    <t>Responsible Care</t>
  </si>
  <si>
    <t>AA</t>
  </si>
  <si>
    <t>AB</t>
  </si>
  <si>
    <t>AC</t>
  </si>
  <si>
    <t>AD</t>
  </si>
  <si>
    <t>BA</t>
  </si>
  <si>
    <t>BB</t>
  </si>
  <si>
    <t>BC</t>
  </si>
  <si>
    <t>BD</t>
  </si>
  <si>
    <t>BE</t>
  </si>
  <si>
    <t>Plan</t>
  </si>
  <si>
    <t>CA</t>
  </si>
  <si>
    <t>CB</t>
  </si>
  <si>
    <t>CC</t>
  </si>
  <si>
    <t>CD</t>
  </si>
  <si>
    <t>CE</t>
  </si>
  <si>
    <t>DA</t>
  </si>
  <si>
    <t>DB</t>
  </si>
  <si>
    <t>DC</t>
  </si>
  <si>
    <t>EA</t>
  </si>
  <si>
    <t>EB</t>
  </si>
  <si>
    <t>EC</t>
  </si>
  <si>
    <t>ED</t>
  </si>
  <si>
    <t>EE</t>
  </si>
  <si>
    <t>EF</t>
  </si>
  <si>
    <t>FA</t>
  </si>
  <si>
    <t>Audio</t>
  </si>
  <si>
    <t>FB</t>
  </si>
  <si>
    <t>FC</t>
  </si>
  <si>
    <t>FD</t>
  </si>
  <si>
    <t>GA</t>
  </si>
  <si>
    <t>GB</t>
  </si>
  <si>
    <t>GC</t>
  </si>
  <si>
    <t>GD</t>
  </si>
  <si>
    <t>GE</t>
  </si>
  <si>
    <t>HA</t>
  </si>
  <si>
    <t>HB</t>
  </si>
  <si>
    <t>HC</t>
  </si>
  <si>
    <t>HD</t>
  </si>
  <si>
    <t>HE</t>
  </si>
  <si>
    <t>IA</t>
  </si>
  <si>
    <t>IB</t>
  </si>
  <si>
    <t>IC</t>
  </si>
  <si>
    <t>ID</t>
  </si>
  <si>
    <t>tipo de versiones</t>
  </si>
  <si>
    <t>Entidad :</t>
  </si>
  <si>
    <t>Nivel de esquema</t>
  </si>
  <si>
    <t>EDT</t>
  </si>
  <si>
    <t>BIO LANTANIDOS</t>
  </si>
  <si>
    <t xml:space="preserve">   DIRECCION DEL PROYECTO</t>
  </si>
  <si>
    <t xml:space="preserve">      Elaborar Plan de Dirección</t>
  </si>
  <si>
    <t xml:space="preserve">      Realizar reuniones (semanal-lunes)</t>
  </si>
  <si>
    <t xml:space="preserve">      Elaborar informes estado proyecto (mensual) </t>
  </si>
  <si>
    <t xml:space="preserve">      Realizar análisis de riesgos (plan)</t>
  </si>
  <si>
    <t xml:space="preserve">      Realizar cierre </t>
  </si>
  <si>
    <t xml:space="preserve">   ASUNTOS PUBLICOS</t>
  </si>
  <si>
    <t xml:space="preserve">      Realizar Levantamiento de Stakeholders</t>
  </si>
  <si>
    <t xml:space="preserve">      Desarrollar Plan Comunicacional</t>
  </si>
  <si>
    <t xml:space="preserve">      Elaborar página web</t>
  </si>
  <si>
    <t xml:space="preserve">   LEGAL</t>
  </si>
  <si>
    <t xml:space="preserve">      Gestionar propiedad minera (mensual)</t>
  </si>
  <si>
    <t xml:space="preserve">      Levantar derechos de aguas</t>
  </si>
  <si>
    <t xml:space="preserve">      Realizar negociaciones con dueños superficiales</t>
  </si>
  <si>
    <t xml:space="preserve">      Elaborar propiedad intelectual y tecnológica</t>
  </si>
  <si>
    <t xml:space="preserve">      Elaborar titularidad, impuesto y regalías</t>
  </si>
  <si>
    <t xml:space="preserve">      Elaborar marco legal (Desarrollar Alcance)</t>
  </si>
  <si>
    <t xml:space="preserve">      Gestionar y elaborar permisos PdC</t>
  </si>
  <si>
    <t xml:space="preserve">   MEDIO AMBIENTE</t>
  </si>
  <si>
    <t xml:space="preserve">      Elaborar Línea base ambiental</t>
  </si>
  <si>
    <t xml:space="preserve">      Elaborar Evaluación de pertinencia ambiental</t>
  </si>
  <si>
    <t xml:space="preserve">      Elaborar Plan de gestión ambiental-Condiciones precedentes</t>
  </si>
  <si>
    <t xml:space="preserve">      Fase ejecucion - Medio Ambiente</t>
  </si>
  <si>
    <t xml:space="preserve">      Fase operación - Medio Ambiente</t>
  </si>
  <si>
    <t xml:space="preserve">      Fase cierre - Medio Ambiente</t>
  </si>
  <si>
    <t xml:space="preserve">   GEOLOGIA Y RECURSOS</t>
  </si>
  <si>
    <t xml:space="preserve">      Elaborar mapa geofísico</t>
  </si>
  <si>
    <t xml:space="preserve">      Realizar estimación de recursos</t>
  </si>
  <si>
    <t xml:space="preserve">   HIDROGEOLOGIA</t>
  </si>
  <si>
    <t xml:space="preserve">      Elaborar pozos de monitoreo-agua</t>
  </si>
  <si>
    <t xml:space="preserve">      Habilitar pozos de monitoreo</t>
  </si>
  <si>
    <t xml:space="preserve">      Tomar y analizar muestras- hidrogeología</t>
  </si>
  <si>
    <t xml:space="preserve">      Elaborar modelo hidrogeologico</t>
  </si>
  <si>
    <t xml:space="preserve">      Elaborar línea base calidad agua (superficial y subterranea)</t>
  </si>
  <si>
    <t xml:space="preserve">   MINERIA Y RESERVA</t>
  </si>
  <si>
    <t xml:space="preserve">      Diseñar métodos de extracción</t>
  </si>
  <si>
    <t xml:space="preserve">      Estimar Reserva</t>
  </si>
  <si>
    <t xml:space="preserve">      Realizar configuración del diseño PdC in-situ</t>
  </si>
  <si>
    <t xml:space="preserve">      Desarrolar la Ingeniería</t>
  </si>
  <si>
    <t xml:space="preserve">      Infraestructura Off-site - PdC</t>
  </si>
  <si>
    <t xml:space="preserve">      Infraestructura On-site - PdC ****</t>
  </si>
  <si>
    <t xml:space="preserve">      Infraestructura Underground - PdC</t>
  </si>
  <si>
    <t xml:space="preserve">      Operación PdC in-situ</t>
  </si>
  <si>
    <t xml:space="preserve">      Ejecutar plan de cierre PdC</t>
  </si>
  <si>
    <t xml:space="preserve">   COSTOS</t>
  </si>
  <si>
    <t xml:space="preserve">      Estimar costos de inversión</t>
  </si>
  <si>
    <t xml:space="preserve">      Estimar costos de operación</t>
  </si>
  <si>
    <t>1.10</t>
  </si>
  <si>
    <t xml:space="preserve">   CASO DE NEGOCIO PROYECTO COMERCIAL</t>
  </si>
  <si>
    <t xml:space="preserve">      Contactar joint venture</t>
  </si>
  <si>
    <t xml:space="preserve">      Desarrollar la Ingenieria Conceptual proyecto comercial</t>
  </si>
  <si>
    <t xml:space="preserve">      Elaborar informe de marketing</t>
  </si>
  <si>
    <t xml:space="preserve">      Realizar la evaluación económica del proyecto</t>
  </si>
  <si>
    <t xml:space="preserve">      Elaborar caso negocio</t>
  </si>
  <si>
    <t xml:space="preserve">      Presentar y recibir la aprobación del Caso Negocio</t>
  </si>
  <si>
    <t>1.11</t>
  </si>
  <si>
    <t xml:space="preserve">   CONTROL DOCUMENTAL</t>
  </si>
  <si>
    <t xml:space="preserve">      Implementar sistema control documental</t>
  </si>
  <si>
    <t xml:space="preserve">      Elaborar listado Documentos técnicos</t>
  </si>
  <si>
    <t xml:space="preserve">      Elaborar listado Documentos especiales</t>
  </si>
  <si>
    <t>Nivel 1</t>
  </si>
  <si>
    <t>Nivel 2</t>
  </si>
  <si>
    <t>Nivel 3</t>
  </si>
  <si>
    <t>Nivel 4</t>
  </si>
  <si>
    <t>CODIGO</t>
  </si>
  <si>
    <t>Duración</t>
  </si>
  <si>
    <t>470 días</t>
  </si>
  <si>
    <t>8 días</t>
  </si>
  <si>
    <t>467 días</t>
  </si>
  <si>
    <t>3 días</t>
  </si>
  <si>
    <t>21 días</t>
  </si>
  <si>
    <t>60 días</t>
  </si>
  <si>
    <t>41 días</t>
  </si>
  <si>
    <t>5 días</t>
  </si>
  <si>
    <t>482 días</t>
  </si>
  <si>
    <t>43 días</t>
  </si>
  <si>
    <t>31 días</t>
  </si>
  <si>
    <t>164 días</t>
  </si>
  <si>
    <t>67 días</t>
  </si>
  <si>
    <t>39 días</t>
  </si>
  <si>
    <t>285 días</t>
  </si>
  <si>
    <t>80 días</t>
  </si>
  <si>
    <t>2 días</t>
  </si>
  <si>
    <t>58 días</t>
  </si>
  <si>
    <t>253 días</t>
  </si>
  <si>
    <t>63 días</t>
  </si>
  <si>
    <t>32 días</t>
  </si>
  <si>
    <t>10 días</t>
  </si>
  <si>
    <t>140 días</t>
  </si>
  <si>
    <t>99 días</t>
  </si>
  <si>
    <t>42 días</t>
  </si>
  <si>
    <t>14 días</t>
  </si>
  <si>
    <t>65 días</t>
  </si>
  <si>
    <t>19 días</t>
  </si>
  <si>
    <t>20 días</t>
  </si>
  <si>
    <t>79 días</t>
  </si>
  <si>
    <t>131 días</t>
  </si>
  <si>
    <t>103 días</t>
  </si>
  <si>
    <t>GRUPO</t>
  </si>
  <si>
    <t>DISCIPLINA</t>
  </si>
  <si>
    <t>Operación</t>
  </si>
  <si>
    <t>Administración</t>
  </si>
  <si>
    <t>Direccion y Control</t>
  </si>
  <si>
    <t>Geología</t>
  </si>
  <si>
    <t xml:space="preserve">Comunicaciones </t>
  </si>
  <si>
    <t xml:space="preserve">Concreto </t>
  </si>
  <si>
    <t xml:space="preserve">Eléctrico </t>
  </si>
  <si>
    <t xml:space="preserve">Estudios de Electrificación </t>
  </si>
  <si>
    <t xml:space="preserve">Gestión de Ingeniería </t>
  </si>
  <si>
    <t xml:space="preserve">Geotécnica </t>
  </si>
  <si>
    <t xml:space="preserve">Instrumentación </t>
  </si>
  <si>
    <t xml:space="preserve">Transporte </t>
  </si>
  <si>
    <t xml:space="preserve">Operación </t>
  </si>
  <si>
    <t xml:space="preserve">Entrenamiento </t>
  </si>
  <si>
    <t xml:space="preserve">Contabilidad </t>
  </si>
  <si>
    <t xml:space="preserve">Administración </t>
  </si>
  <si>
    <t xml:space="preserve">Finanzas </t>
  </si>
  <si>
    <t xml:space="preserve">Publicidad </t>
  </si>
  <si>
    <t xml:space="preserve">Gestión </t>
  </si>
  <si>
    <t xml:space="preserve">Planificación de proyecto </t>
  </si>
  <si>
    <t xml:space="preserve">Corporativo </t>
  </si>
  <si>
    <t xml:space="preserve">Ambiental </t>
  </si>
  <si>
    <t xml:space="preserve">Salud y seguridad. </t>
  </si>
  <si>
    <t xml:space="preserve">Sistema Integrado de Gestión </t>
  </si>
  <si>
    <t xml:space="preserve">Legal. </t>
  </si>
  <si>
    <t xml:space="preserve">Calidad </t>
  </si>
  <si>
    <t>Arquitectura</t>
  </si>
  <si>
    <t>Servicio de Construccion</t>
  </si>
  <si>
    <t xml:space="preserve">Procesos </t>
  </si>
  <si>
    <t xml:space="preserve">Recursos Humanos </t>
  </si>
  <si>
    <t>Control de Proyecto</t>
  </si>
  <si>
    <t>Control de documentos</t>
  </si>
  <si>
    <t>Plan Minero Desorción In-situ</t>
  </si>
  <si>
    <t xml:space="preserve">Sistema de control </t>
  </si>
  <si>
    <t xml:space="preserve">Mecánica </t>
  </si>
  <si>
    <t xml:space="preserve">Estructural </t>
  </si>
  <si>
    <t xml:space="preserve">Logística </t>
  </si>
  <si>
    <t xml:space="preserve">Comercialización </t>
  </si>
  <si>
    <t xml:space="preserve">Evaluación de proyectos </t>
  </si>
  <si>
    <t xml:space="preserve">Layout </t>
  </si>
  <si>
    <t>Diseño</t>
  </si>
  <si>
    <t>Licitacion</t>
  </si>
  <si>
    <t>Especificacion</t>
  </si>
  <si>
    <t>Dibujo</t>
  </si>
  <si>
    <t>Requerimiento</t>
  </si>
  <si>
    <t>Comunicación</t>
  </si>
  <si>
    <t>Pagos</t>
  </si>
  <si>
    <t>Formato</t>
  </si>
  <si>
    <t>Entregable</t>
  </si>
  <si>
    <t xml:space="preserve">Ingeniería / Requisiciones técnicas </t>
  </si>
  <si>
    <t xml:space="preserve">Especificaciones de Construcción </t>
  </si>
  <si>
    <t xml:space="preserve">Especificaciones de instalación </t>
  </si>
  <si>
    <t xml:space="preserve">Especificaciones estándar </t>
  </si>
  <si>
    <t xml:space="preserve">Cálculos de diseño </t>
  </si>
  <si>
    <t xml:space="preserve">Criterios de diseño </t>
  </si>
  <si>
    <t xml:space="preserve">Carta </t>
  </si>
  <si>
    <t xml:space="preserve">Fotos </t>
  </si>
  <si>
    <t xml:space="preserve">Presentaciones </t>
  </si>
  <si>
    <t xml:space="preserve">Videos </t>
  </si>
  <si>
    <t xml:space="preserve">Manuales </t>
  </si>
  <si>
    <t xml:space="preserve">Procedimientos </t>
  </si>
  <si>
    <t xml:space="preserve">Informe administrativo </t>
  </si>
  <si>
    <t xml:space="preserve">Lista </t>
  </si>
  <si>
    <t xml:space="preserve">Estudio </t>
  </si>
  <si>
    <t>Reembolso</t>
  </si>
  <si>
    <t>Requerimiento de información</t>
  </si>
  <si>
    <t>Detalles de dibujo</t>
  </si>
  <si>
    <t>Esquemas de ingeniería</t>
  </si>
  <si>
    <t>Mapa</t>
  </si>
  <si>
    <t>Especificacion oferta general</t>
  </si>
  <si>
    <t>Especificacion oferta técnica</t>
  </si>
  <si>
    <t>Correo Electrónico</t>
  </si>
  <si>
    <t xml:space="preserve">Instructivo </t>
  </si>
  <si>
    <t>Lista de chequeo</t>
  </si>
  <si>
    <t>DATOS : CRONOGRAMA</t>
  </si>
  <si>
    <t>Sistema de información Geografica</t>
  </si>
  <si>
    <t>Programa</t>
  </si>
  <si>
    <t>Proyecto:</t>
  </si>
  <si>
    <t>Comentarios</t>
  </si>
  <si>
    <t>Concepto</t>
  </si>
  <si>
    <t>Documento Maestro del Alcance</t>
  </si>
  <si>
    <t xml:space="preserve">Evaluacion economica de la oferta </t>
  </si>
  <si>
    <t>Evaluacion técnica de la oferta</t>
  </si>
  <si>
    <t>Respaldo de correspondencia</t>
  </si>
  <si>
    <t>Estado de pago</t>
  </si>
  <si>
    <t>Minería</t>
  </si>
  <si>
    <t>Metalurgia</t>
  </si>
  <si>
    <t xml:space="preserve">Informe Flash de Accidentes  </t>
  </si>
  <si>
    <t xml:space="preserve">Informe de Accidente / Informe de Incidente </t>
  </si>
  <si>
    <t>Disciplina</t>
  </si>
  <si>
    <t>Tipo documento</t>
  </si>
  <si>
    <t>N°1</t>
  </si>
  <si>
    <t>IE</t>
  </si>
  <si>
    <t>Especificacion oferta administrativa</t>
  </si>
  <si>
    <t>Numero Correlativo</t>
  </si>
  <si>
    <t>Perforacion</t>
  </si>
  <si>
    <t>Desorcion</t>
  </si>
  <si>
    <t>Calcinacion</t>
  </si>
  <si>
    <t>Precipitacion</t>
  </si>
  <si>
    <t>Separacion solido -liquido</t>
  </si>
  <si>
    <t>Manejo de Residuos  (RISES Y RILES)</t>
  </si>
  <si>
    <t>Hidrogeologia</t>
  </si>
  <si>
    <t>Estimacion de reservas</t>
  </si>
  <si>
    <t>Evaluacion economica</t>
  </si>
  <si>
    <t>Para revision</t>
  </si>
  <si>
    <t>Para construccion</t>
  </si>
  <si>
    <t>Para aprobacion</t>
  </si>
  <si>
    <t>Para informacion</t>
  </si>
  <si>
    <t>Estado emision de los documentos</t>
  </si>
  <si>
    <t>Estado revision de los documentos</t>
  </si>
  <si>
    <t>Emitir c/ comentarios</t>
  </si>
  <si>
    <t xml:space="preserve">Aprobado </t>
  </si>
  <si>
    <t>Rechazado</t>
  </si>
  <si>
    <t>5A</t>
  </si>
  <si>
    <t>5B</t>
  </si>
  <si>
    <t>5C</t>
  </si>
  <si>
    <t>5D</t>
  </si>
  <si>
    <t>5E</t>
  </si>
  <si>
    <t>5F</t>
  </si>
  <si>
    <t>5G</t>
  </si>
  <si>
    <t>Solicitud de orden de cambio</t>
  </si>
  <si>
    <t xml:space="preserve">Dibujos de ingeniería </t>
  </si>
  <si>
    <t xml:space="preserve">Factura </t>
  </si>
  <si>
    <t>ELABORADOR (NOMBRE)</t>
  </si>
  <si>
    <t>REVISOR (NOMBRE)</t>
  </si>
  <si>
    <t>Matriz de responsabilidad por Disciplina</t>
  </si>
  <si>
    <t>DISTRIBUCION INFORMACION A: (NOMBRE)</t>
  </si>
  <si>
    <t>Nombre de tarea</t>
  </si>
  <si>
    <t xml:space="preserve">      Plan de direccion elaborado</t>
  </si>
  <si>
    <t xml:space="preserve">      Fin proyecto</t>
  </si>
  <si>
    <t xml:space="preserve">      Inicio proyecto - cantera</t>
  </si>
  <si>
    <t xml:space="preserve">      Elaborar ppta de evaluacion conceptual - Cantera</t>
  </si>
  <si>
    <t xml:space="preserve">      Realizar presentacion evaluacion conceptual a Directorio - Cantera</t>
  </si>
  <si>
    <t xml:space="preserve">      Elaborar presentacion de evaluacion de detalle - Cantera</t>
  </si>
  <si>
    <t xml:space="preserve">      Realizar presentacion detalle y obtener aprobacion por Directorio - Cantera</t>
  </si>
  <si>
    <t xml:space="preserve">      Aprobacion de evaluacion de detalle - Cantera</t>
  </si>
  <si>
    <t xml:space="preserve">      Plan Comunicación Iniciado</t>
  </si>
  <si>
    <t xml:space="preserve">      Recibir autorizacion preliminar hermanos Recart - Cantera</t>
  </si>
  <si>
    <t xml:space="preserve">      Realizar preparación de probetas</t>
  </si>
  <si>
    <t xml:space="preserve">      Realizar pruebas de capacidad de campo</t>
  </si>
  <si>
    <t xml:space="preserve">      Realizar monitoreo hidrogelogico operación PdC</t>
  </si>
  <si>
    <t xml:space="preserve">      Reserva estimada</t>
  </si>
  <si>
    <t xml:space="preserve">      Determinar parametros geotécnicos - Cantera</t>
  </si>
  <si>
    <t xml:space="preserve">      Elaborar diseño de mina y programa de producción - Cantera</t>
  </si>
  <si>
    <t xml:space="preserve">      Determinar OPEX y CAPEX mina - Cantera</t>
  </si>
  <si>
    <t xml:space="preserve">   PRUEBA DE CONCEPTO D.I.S.</t>
  </si>
  <si>
    <t xml:space="preserve">      Metalurgia (under ground/ above ground)</t>
  </si>
  <si>
    <t xml:space="preserve">      Procesamiento Mineral - Cantera</t>
  </si>
  <si>
    <t xml:space="preserve">      Diseñar plan de cierre PdC</t>
  </si>
  <si>
    <t xml:space="preserve">      Elaborar plan de control y monitoreo de emisiones PdC</t>
  </si>
  <si>
    <t xml:space="preserve">      Elaborar plan de secuencia y programación de producción PdC</t>
  </si>
  <si>
    <t xml:space="preserve">      Contratar e implementar servicios - Cantera</t>
  </si>
  <si>
    <t xml:space="preserve">      Construir planta - Cantera</t>
  </si>
  <si>
    <t xml:space="preserve">      Infraestructura Above ground</t>
  </si>
  <si>
    <t xml:space="preserve">      Planta PdC</t>
  </si>
  <si>
    <t xml:space="preserve">      Definir la organización- PdC</t>
  </si>
  <si>
    <t xml:space="preserve">      Operación faena cantera</t>
  </si>
  <si>
    <t xml:space="preserve">      Gestionar HSEC- PdC</t>
  </si>
  <si>
    <t xml:space="preserve">      Gestionar Calidad- PdC</t>
  </si>
  <si>
    <t xml:space="preserve">      Determinar OPEX y CAPEX- PdC</t>
  </si>
  <si>
    <t xml:space="preserve">      Ingenieria Conceptual proyecto comercial iniciado</t>
  </si>
  <si>
    <t xml:space="preserve">      Caso de negocio aprobado</t>
  </si>
  <si>
    <t xml:space="preserve">      Desarrollar evaluación economica conceptual - Cantera</t>
  </si>
  <si>
    <t>1.10.10</t>
  </si>
  <si>
    <t xml:space="preserve">      Determinar eventuales Clientes y acordar termino de comercialización</t>
  </si>
  <si>
    <t>1.10.11</t>
  </si>
  <si>
    <t xml:space="preserve">      Realizar la evaluación económica de detalle del proyecto - Cantera</t>
  </si>
  <si>
    <t xml:space="preserve">      Elaborar listado Planos</t>
  </si>
  <si>
    <t>0 días</t>
  </si>
  <si>
    <t>460 días</t>
  </si>
  <si>
    <t>1 día</t>
  </si>
  <si>
    <t>50 días</t>
  </si>
  <si>
    <t>33 días</t>
  </si>
  <si>
    <t>Grupo</t>
  </si>
  <si>
    <t>Codigo</t>
  </si>
  <si>
    <t>Tipo de Documento</t>
  </si>
  <si>
    <t>Especificaciones de Materiales/Equipos</t>
  </si>
  <si>
    <t>Especificaciones técnicas</t>
  </si>
  <si>
    <t>Memorándum</t>
  </si>
  <si>
    <t>Formulario</t>
  </si>
  <si>
    <t>Informe de avance</t>
  </si>
  <si>
    <t xml:space="preserve">Informe de control </t>
  </si>
  <si>
    <t xml:space="preserve">Informe económico </t>
  </si>
  <si>
    <t xml:space="preserve">Informe técnico </t>
  </si>
  <si>
    <t>Orden de compra</t>
  </si>
  <si>
    <t>Parametros de diseño</t>
  </si>
  <si>
    <t xml:space="preserve">Minutas </t>
  </si>
  <si>
    <t xml:space="preserve">Registros </t>
  </si>
  <si>
    <t>Boleta</t>
  </si>
  <si>
    <t>Contrato</t>
  </si>
  <si>
    <t>Carta adjudicacion</t>
  </si>
  <si>
    <t>Administracion del Contrato</t>
  </si>
  <si>
    <t>Finquito contrato</t>
  </si>
  <si>
    <t>GF</t>
  </si>
  <si>
    <t>GG</t>
  </si>
  <si>
    <t>GH</t>
  </si>
  <si>
    <t>GI</t>
  </si>
  <si>
    <t>IF</t>
  </si>
  <si>
    <t>IG</t>
  </si>
  <si>
    <t>IH</t>
  </si>
  <si>
    <t>II</t>
  </si>
  <si>
    <t>IJ</t>
  </si>
  <si>
    <t>IK</t>
  </si>
  <si>
    <t>JA</t>
  </si>
  <si>
    <t>JB</t>
  </si>
  <si>
    <t>JC</t>
  </si>
  <si>
    <t>A/C</t>
  </si>
  <si>
    <t>R</t>
  </si>
  <si>
    <t>Dibujo/Plano</t>
  </si>
  <si>
    <t>Data Sheet</t>
  </si>
  <si>
    <t>IL</t>
  </si>
  <si>
    <t>Plano topográfico</t>
  </si>
  <si>
    <t xml:space="preserve">Planos de proceso </t>
  </si>
  <si>
    <t>Planos de distribución / ubicación</t>
  </si>
  <si>
    <t>BF</t>
  </si>
  <si>
    <t>Planos de fabricación / construcción</t>
  </si>
  <si>
    <t>Esquema preliminar</t>
  </si>
  <si>
    <t>Sondaje</t>
  </si>
  <si>
    <t>Geoquímica</t>
  </si>
  <si>
    <t>Geofísica</t>
  </si>
  <si>
    <t>Estimacion de recursos</t>
  </si>
  <si>
    <t>Orden de trabajo</t>
  </si>
  <si>
    <t>AE</t>
  </si>
  <si>
    <t>Mapa/Secciones</t>
  </si>
  <si>
    <t>Relaciones públicas</t>
  </si>
  <si>
    <t>1.05.01</t>
  </si>
  <si>
    <t>1.05.02</t>
  </si>
  <si>
    <t>1.05.03</t>
  </si>
  <si>
    <t>1.05.04</t>
  </si>
  <si>
    <t>1.05.08</t>
  </si>
  <si>
    <t>1.05.09</t>
  </si>
  <si>
    <t>1.05.10</t>
  </si>
  <si>
    <t>1.05</t>
  </si>
  <si>
    <t>1.05.11</t>
  </si>
  <si>
    <t>1.05.12</t>
  </si>
  <si>
    <t>1.05.13</t>
  </si>
  <si>
    <t>1.05.14</t>
  </si>
  <si>
    <t>502,5 días?</t>
  </si>
  <si>
    <t>1.01</t>
  </si>
  <si>
    <t>1.01.01</t>
  </si>
  <si>
    <t>1.01.02</t>
  </si>
  <si>
    <t>1.01.03</t>
  </si>
  <si>
    <t>1.01.04</t>
  </si>
  <si>
    <t>1.01.05</t>
  </si>
  <si>
    <t>1.01.06</t>
  </si>
  <si>
    <t>1.01.07</t>
  </si>
  <si>
    <t>1.01.08</t>
  </si>
  <si>
    <t>1.01.09</t>
  </si>
  <si>
    <t>1.01.10</t>
  </si>
  <si>
    <t>1.01.11</t>
  </si>
  <si>
    <t>1.01.12</t>
  </si>
  <si>
    <t>1.01.13</t>
  </si>
  <si>
    <t>1.01.14</t>
  </si>
  <si>
    <t>1.02</t>
  </si>
  <si>
    <t>1.02.01</t>
  </si>
  <si>
    <t>1.02.02</t>
  </si>
  <si>
    <t>1.02.03</t>
  </si>
  <si>
    <t>1.02.04</t>
  </si>
  <si>
    <t>37 días</t>
  </si>
  <si>
    <t>1.02.05</t>
  </si>
  <si>
    <t>1.03</t>
  </si>
  <si>
    <t>492,5 días</t>
  </si>
  <si>
    <t>1.03.01</t>
  </si>
  <si>
    <t>1.03.02</t>
  </si>
  <si>
    <t>1.03.03</t>
  </si>
  <si>
    <t>1.03.04</t>
  </si>
  <si>
    <t>1.03.05</t>
  </si>
  <si>
    <t>1.03.06</t>
  </si>
  <si>
    <t>1.03.07</t>
  </si>
  <si>
    <t>1.04</t>
  </si>
  <si>
    <t>443,5 días</t>
  </si>
  <si>
    <t>1.04.01</t>
  </si>
  <si>
    <t>1.04.02</t>
  </si>
  <si>
    <t>1.04.03</t>
  </si>
  <si>
    <t>1.04.04</t>
  </si>
  <si>
    <t>1.04.05</t>
  </si>
  <si>
    <t>1.04.06</t>
  </si>
  <si>
    <t>301,5 días?</t>
  </si>
  <si>
    <t xml:space="preserve">      Elaborar mapa de superficie, litología y estructura </t>
  </si>
  <si>
    <t>1 día?</t>
  </si>
  <si>
    <t xml:space="preserve">      Realizar levantamiento geo-quimico de superficie XRF</t>
  </si>
  <si>
    <t xml:space="preserve">      Realizar muestreo de sonda sonica ICP</t>
  </si>
  <si>
    <t xml:space="preserve">      Realizar loggeo sondaje sónico y barreno</t>
  </si>
  <si>
    <t xml:space="preserve">      Determinar blanco exploratorio</t>
  </si>
  <si>
    <t xml:space="preserve">      Elaborar programa de sondaje sonico regional</t>
  </si>
  <si>
    <t xml:space="preserve">      Implementar programa sondaje sónico regional</t>
  </si>
  <si>
    <t>250,5 días</t>
  </si>
  <si>
    <t xml:space="preserve">      Elaborar modelo geológico</t>
  </si>
  <si>
    <t>279,5 días</t>
  </si>
  <si>
    <t xml:space="preserve">      Elaborar modelo de recursos</t>
  </si>
  <si>
    <t>1.06</t>
  </si>
  <si>
    <t>288,5 días</t>
  </si>
  <si>
    <t>1.06.01</t>
  </si>
  <si>
    <t>1.06.02</t>
  </si>
  <si>
    <t>1.06.03</t>
  </si>
  <si>
    <t>1.06.04</t>
  </si>
  <si>
    <t>1.06.05</t>
  </si>
  <si>
    <t>1.06.06</t>
  </si>
  <si>
    <t>1.06.07</t>
  </si>
  <si>
    <t>1.06.08</t>
  </si>
  <si>
    <t>1.07</t>
  </si>
  <si>
    <t>393,5 días</t>
  </si>
  <si>
    <t>1.07.01</t>
  </si>
  <si>
    <t>1.07.02</t>
  </si>
  <si>
    <t>1.07.03</t>
  </si>
  <si>
    <t>1.07.04</t>
  </si>
  <si>
    <t>1.07.05</t>
  </si>
  <si>
    <t>1.07.06</t>
  </si>
  <si>
    <t>1.08</t>
  </si>
  <si>
    <t>490 días</t>
  </si>
  <si>
    <t>1.08.01</t>
  </si>
  <si>
    <t>76,25 días</t>
  </si>
  <si>
    <t>1.08.02</t>
  </si>
  <si>
    <t>72 días</t>
  </si>
  <si>
    <t>1.08.03</t>
  </si>
  <si>
    <t>61,5 días</t>
  </si>
  <si>
    <t>1.08.04</t>
  </si>
  <si>
    <t>91,5 días</t>
  </si>
  <si>
    <t>1.08.05</t>
  </si>
  <si>
    <t>1.08.06</t>
  </si>
  <si>
    <t>1.08.07</t>
  </si>
  <si>
    <t>1.08.08</t>
  </si>
  <si>
    <t>1.08.09</t>
  </si>
  <si>
    <t>1.08.10</t>
  </si>
  <si>
    <t>1.08.11</t>
  </si>
  <si>
    <t>1.08.12</t>
  </si>
  <si>
    <t>1.08.13</t>
  </si>
  <si>
    <t>1.08.14</t>
  </si>
  <si>
    <t>1.08.15</t>
  </si>
  <si>
    <t>1.08.16</t>
  </si>
  <si>
    <t>296 días</t>
  </si>
  <si>
    <t>1.08.17</t>
  </si>
  <si>
    <t>451 días</t>
  </si>
  <si>
    <t>1.08.18</t>
  </si>
  <si>
    <t>1.08.19</t>
  </si>
  <si>
    <t>1.08.20</t>
  </si>
  <si>
    <t>1.08.21</t>
  </si>
  <si>
    <t>1.09</t>
  </si>
  <si>
    <t>160,5 días</t>
  </si>
  <si>
    <t>1.09.01</t>
  </si>
  <si>
    <t>1.09.02</t>
  </si>
  <si>
    <t>471,5 días</t>
  </si>
  <si>
    <t>1.10.01</t>
  </si>
  <si>
    <t>1.10.02</t>
  </si>
  <si>
    <t>1.10.03</t>
  </si>
  <si>
    <t>1.10.04</t>
  </si>
  <si>
    <t>1.10.05</t>
  </si>
  <si>
    <t>1.10.06</t>
  </si>
  <si>
    <t>1.10.07</t>
  </si>
  <si>
    <t>1.10.08</t>
  </si>
  <si>
    <t>1.10.09</t>
  </si>
  <si>
    <t>96 días</t>
  </si>
  <si>
    <t>130,5 días</t>
  </si>
  <si>
    <t>1.11.01</t>
  </si>
  <si>
    <t>1.11.02</t>
  </si>
  <si>
    <t>1.11.03</t>
  </si>
  <si>
    <t>1.11.04</t>
  </si>
  <si>
    <t>Consultar a Arturo</t>
  </si>
  <si>
    <t>Planta PdC</t>
  </si>
  <si>
    <t>001</t>
  </si>
  <si>
    <t>Documento</t>
  </si>
  <si>
    <t>Plano de contrucciónn</t>
  </si>
  <si>
    <t>este debe considerar 3 digitos</t>
  </si>
  <si>
    <t>se de considerar un correlativo para cada especialidad</t>
  </si>
  <si>
    <t>Consideraciones</t>
  </si>
  <si>
    <t>Resultado</t>
  </si>
  <si>
    <t>V0A; V0B; V00</t>
  </si>
  <si>
    <t>V0A: INTERNA</t>
  </si>
  <si>
    <t>V0B: CLIENTE/ REVISOR</t>
  </si>
  <si>
    <t>V00: VERSION APROBADA</t>
  </si>
  <si>
    <t>Versión</t>
  </si>
  <si>
    <t>V00</t>
  </si>
  <si>
    <t>Version Aprobada</t>
  </si>
  <si>
    <t>Incluido en el primer digito de EDT</t>
  </si>
  <si>
    <t>Codificacion</t>
  </si>
  <si>
    <t>Fase:</t>
  </si>
  <si>
    <t>Inicio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</si>
</sst>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General_)"/>
    <numFmt numFmtId="165" formatCode="_-[$€-2]\ * #,##0.00_-;\-[$€-2]\ * #,##0.00_-;_-[$€-2]\ * &quot;-&quot;??_-"/>
    <numFmt numFmtId="166" formatCode="_-[$€-2]* #,##0.00_-;\-[$€-2]* #,##0.00_-;_-[$€-2]* &quot;-&quot;??_-"/>
    <numFmt numFmtId="167" formatCode="_(* #,##0_);_(* \(#,##0\);_(* &quot;-&quot;_);_(@_)"/>
    <numFmt numFmtId="168" formatCode="_-* #,##0.00\ _€_-;\-* #,##0.00\ _€_-;_-* &quot;-&quot;??\ _€_-;_-@_-"/>
    <numFmt numFmtId="169" formatCode="_(* #,##0.00_);_(* \(#,##0.00\);_(* &quot;-&quot;??_);_(@_)"/>
    <numFmt numFmtId="170" formatCode="_-* #,##0.00\ _P_t_s_-;\-* #,##0.00\ _P_t_s_-;_-* &quot;-&quot;??\ _P_t_s_-;_-@_-"/>
    <numFmt numFmtId="171" formatCode="_(&quot;$&quot;* #,##0.00_);_(&quot;$&quot;* \(#,##0.00\);_(&quot;$&quot;* &quot;-&quot;??_);_(@_)"/>
  </numFmts>
  <fonts count="58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b/>
      <sz val="9"/>
      <color indexed="10"/>
      <name val="Calibri"/>
      <family val="2"/>
    </font>
    <font>
      <sz val="9"/>
      <color indexed="10"/>
      <name val="Calibri"/>
      <family val="2"/>
    </font>
    <font>
      <b/>
      <sz val="10"/>
      <name val="Calibri"/>
      <family val="2"/>
    </font>
    <font>
      <sz val="1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name val="Helv"/>
    </font>
    <font>
      <u/>
      <sz val="7.5"/>
      <color theme="10"/>
      <name val="Arial"/>
      <family val="2"/>
    </font>
    <font>
      <sz val="11"/>
      <color indexed="20"/>
      <name val="Calibri"/>
      <family val="2"/>
    </font>
    <font>
      <sz val="8"/>
      <name val="Arial"/>
      <family val="2"/>
    </font>
    <font>
      <sz val="11"/>
      <color indexed="60"/>
      <name val="Calibri"/>
      <family val="2"/>
    </font>
    <font>
      <sz val="10"/>
      <color theme="1"/>
      <name val="Calibri"/>
      <family val="2"/>
      <scheme val="minor"/>
    </font>
    <font>
      <sz val="10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theme="0"/>
      <name val="Arial"/>
      <family val="2"/>
    </font>
    <font>
      <sz val="10"/>
      <color rgb="FFFF0000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2060"/>
      <name val="Arial"/>
      <family val="2"/>
    </font>
    <font>
      <sz val="11"/>
      <color rgb="FF0070C0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51"/>
        <bgColor indexed="8"/>
      </patternFill>
    </fill>
    <fill>
      <patternFill patternType="solid">
        <fgColor indexed="47"/>
        <bgColor indexed="8"/>
      </patternFill>
    </fill>
    <fill>
      <patternFill patternType="solid">
        <fgColor indexed="5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  <fill>
      <patternFill patternType="solid">
        <fgColor rgb="FF938953"/>
        <bgColor indexed="64"/>
      </patternFill>
    </fill>
    <fill>
      <patternFill patternType="solid">
        <fgColor theme="2" tint="-0.49998474074526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32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29" fillId="4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29" fillId="41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29" fillId="42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29" fillId="43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29" fillId="44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29" fillId="45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29" fillId="46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29" fillId="47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29" fillId="4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29" fillId="4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29" fillId="46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29" fillId="49" borderId="0" applyNumberFormat="0" applyBorder="0" applyAlignment="0" applyProtection="0"/>
    <xf numFmtId="0" fontId="27" fillId="18" borderId="0" applyNumberFormat="0" applyBorder="0" applyAlignment="0" applyProtection="0"/>
    <xf numFmtId="0" fontId="30" fillId="50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27" fillId="18" borderId="0" applyNumberFormat="0" applyBorder="0" applyAlignment="0" applyProtection="0"/>
    <xf numFmtId="0" fontId="30" fillId="50" borderId="0" applyNumberFormat="0" applyBorder="0" applyAlignment="0" applyProtection="0"/>
    <xf numFmtId="0" fontId="27" fillId="22" borderId="0" applyNumberFormat="0" applyBorder="0" applyAlignment="0" applyProtection="0"/>
    <xf numFmtId="0" fontId="30" fillId="47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27" fillId="22" borderId="0" applyNumberFormat="0" applyBorder="0" applyAlignment="0" applyProtection="0"/>
    <xf numFmtId="0" fontId="30" fillId="47" borderId="0" applyNumberFormat="0" applyBorder="0" applyAlignment="0" applyProtection="0"/>
    <xf numFmtId="0" fontId="27" fillId="26" borderId="0" applyNumberFormat="0" applyBorder="0" applyAlignment="0" applyProtection="0"/>
    <xf numFmtId="0" fontId="30" fillId="48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30" fillId="48" borderId="0" applyNumberFormat="0" applyBorder="0" applyAlignment="0" applyProtection="0"/>
    <xf numFmtId="0" fontId="27" fillId="30" borderId="0" applyNumberFormat="0" applyBorder="0" applyAlignment="0" applyProtection="0"/>
    <xf numFmtId="0" fontId="30" fillId="5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30" fillId="51" borderId="0" applyNumberFormat="0" applyBorder="0" applyAlignment="0" applyProtection="0"/>
    <xf numFmtId="0" fontId="27" fillId="34" borderId="0" applyNumberFormat="0" applyBorder="0" applyAlignment="0" applyProtection="0"/>
    <xf numFmtId="0" fontId="30" fillId="52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30" fillId="52" borderId="0" applyNumberFormat="0" applyBorder="0" applyAlignment="0" applyProtection="0"/>
    <xf numFmtId="0" fontId="27" fillId="38" borderId="0" applyNumberFormat="0" applyBorder="0" applyAlignment="0" applyProtection="0"/>
    <xf numFmtId="0" fontId="30" fillId="53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30" fillId="53" borderId="0" applyNumberFormat="0" applyBorder="0" applyAlignment="0" applyProtection="0"/>
    <xf numFmtId="0" fontId="16" fillId="8" borderId="0" applyNumberFormat="0" applyBorder="0" applyAlignment="0" applyProtection="0"/>
    <xf numFmtId="0" fontId="31" fillId="42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31" fillId="42" borderId="0" applyNumberFormat="0" applyBorder="0" applyAlignment="0" applyProtection="0"/>
    <xf numFmtId="0" fontId="21" fillId="12" borderId="19" applyNumberFormat="0" applyAlignment="0" applyProtection="0"/>
    <xf numFmtId="0" fontId="32" fillId="54" borderId="25" applyNumberFormat="0" applyAlignment="0" applyProtection="0"/>
    <xf numFmtId="0" fontId="21" fillId="12" borderId="19" applyNumberFormat="0" applyAlignment="0" applyProtection="0"/>
    <xf numFmtId="0" fontId="21" fillId="12" borderId="19" applyNumberFormat="0" applyAlignment="0" applyProtection="0"/>
    <xf numFmtId="0" fontId="21" fillId="12" borderId="19" applyNumberFormat="0" applyAlignment="0" applyProtection="0"/>
    <xf numFmtId="0" fontId="21" fillId="12" borderId="19" applyNumberFormat="0" applyAlignment="0" applyProtection="0"/>
    <xf numFmtId="0" fontId="21" fillId="12" borderId="19" applyNumberFormat="0" applyAlignment="0" applyProtection="0"/>
    <xf numFmtId="0" fontId="21" fillId="12" borderId="19" applyNumberFormat="0" applyAlignment="0" applyProtection="0"/>
    <xf numFmtId="0" fontId="21" fillId="12" borderId="19" applyNumberFormat="0" applyAlignment="0" applyProtection="0"/>
    <xf numFmtId="0" fontId="21" fillId="12" borderId="19" applyNumberFormat="0" applyAlignment="0" applyProtection="0"/>
    <xf numFmtId="0" fontId="21" fillId="12" borderId="19" applyNumberFormat="0" applyAlignment="0" applyProtection="0"/>
    <xf numFmtId="0" fontId="21" fillId="12" borderId="19" applyNumberFormat="0" applyAlignment="0" applyProtection="0"/>
    <xf numFmtId="0" fontId="21" fillId="12" borderId="19" applyNumberFormat="0" applyAlignment="0" applyProtection="0"/>
    <xf numFmtId="0" fontId="21" fillId="12" borderId="19" applyNumberFormat="0" applyAlignment="0" applyProtection="0"/>
    <xf numFmtId="0" fontId="32" fillId="54" borderId="25" applyNumberFormat="0" applyAlignment="0" applyProtection="0"/>
    <xf numFmtId="0" fontId="23" fillId="13" borderId="22" applyNumberFormat="0" applyAlignment="0" applyProtection="0"/>
    <xf numFmtId="0" fontId="33" fillId="55" borderId="26" applyNumberFormat="0" applyAlignment="0" applyProtection="0"/>
    <xf numFmtId="0" fontId="23" fillId="13" borderId="22" applyNumberFormat="0" applyAlignment="0" applyProtection="0"/>
    <xf numFmtId="0" fontId="23" fillId="13" borderId="22" applyNumberFormat="0" applyAlignment="0" applyProtection="0"/>
    <xf numFmtId="0" fontId="23" fillId="13" borderId="22" applyNumberFormat="0" applyAlignment="0" applyProtection="0"/>
    <xf numFmtId="0" fontId="23" fillId="13" borderId="22" applyNumberFormat="0" applyAlignment="0" applyProtection="0"/>
    <xf numFmtId="0" fontId="23" fillId="13" borderId="22" applyNumberFormat="0" applyAlignment="0" applyProtection="0"/>
    <xf numFmtId="0" fontId="23" fillId="13" borderId="22" applyNumberFormat="0" applyAlignment="0" applyProtection="0"/>
    <xf numFmtId="0" fontId="23" fillId="13" borderId="22" applyNumberFormat="0" applyAlignment="0" applyProtection="0"/>
    <xf numFmtId="0" fontId="23" fillId="13" borderId="22" applyNumberFormat="0" applyAlignment="0" applyProtection="0"/>
    <xf numFmtId="0" fontId="23" fillId="13" borderId="22" applyNumberFormat="0" applyAlignment="0" applyProtection="0"/>
    <xf numFmtId="0" fontId="23" fillId="13" borderId="22" applyNumberFormat="0" applyAlignment="0" applyProtection="0"/>
    <xf numFmtId="0" fontId="23" fillId="13" borderId="22" applyNumberFormat="0" applyAlignment="0" applyProtection="0"/>
    <xf numFmtId="0" fontId="23" fillId="13" borderId="22" applyNumberFormat="0" applyAlignment="0" applyProtection="0"/>
    <xf numFmtId="0" fontId="33" fillId="55" borderId="26" applyNumberFormat="0" applyAlignment="0" applyProtection="0"/>
    <xf numFmtId="0" fontId="22" fillId="0" borderId="21" applyNumberFormat="0" applyFill="0" applyAlignment="0" applyProtection="0"/>
    <xf numFmtId="0" fontId="34" fillId="0" borderId="27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22" fillId="0" borderId="21" applyNumberFormat="0" applyFill="0" applyAlignment="0" applyProtection="0"/>
    <xf numFmtId="0" fontId="34" fillId="0" borderId="27" applyNumberFormat="0" applyFill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30" fillId="56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0" fillId="56" borderId="0" applyNumberFormat="0" applyBorder="0" applyAlignment="0" applyProtection="0"/>
    <xf numFmtId="0" fontId="27" fillId="19" borderId="0" applyNumberFormat="0" applyBorder="0" applyAlignment="0" applyProtection="0"/>
    <xf numFmtId="0" fontId="30" fillId="57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27" fillId="19" borderId="0" applyNumberFormat="0" applyBorder="0" applyAlignment="0" applyProtection="0"/>
    <xf numFmtId="0" fontId="30" fillId="57" borderId="0" applyNumberFormat="0" applyBorder="0" applyAlignment="0" applyProtection="0"/>
    <xf numFmtId="0" fontId="27" fillId="23" borderId="0" applyNumberFormat="0" applyBorder="0" applyAlignment="0" applyProtection="0"/>
    <xf numFmtId="0" fontId="30" fillId="58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27" fillId="23" borderId="0" applyNumberFormat="0" applyBorder="0" applyAlignment="0" applyProtection="0"/>
    <xf numFmtId="0" fontId="30" fillId="58" borderId="0" applyNumberFormat="0" applyBorder="0" applyAlignment="0" applyProtection="0"/>
    <xf numFmtId="0" fontId="27" fillId="27" borderId="0" applyNumberFormat="0" applyBorder="0" applyAlignment="0" applyProtection="0"/>
    <xf numFmtId="0" fontId="30" fillId="51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30" fillId="51" borderId="0" applyNumberFormat="0" applyBorder="0" applyAlignment="0" applyProtection="0"/>
    <xf numFmtId="0" fontId="27" fillId="31" borderId="0" applyNumberFormat="0" applyBorder="0" applyAlignment="0" applyProtection="0"/>
    <xf numFmtId="0" fontId="30" fillId="5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30" fillId="52" borderId="0" applyNumberFormat="0" applyBorder="0" applyAlignment="0" applyProtection="0"/>
    <xf numFmtId="0" fontId="27" fillId="35" borderId="0" applyNumberFormat="0" applyBorder="0" applyAlignment="0" applyProtection="0"/>
    <xf numFmtId="0" fontId="30" fillId="59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30" fillId="59" borderId="0" applyNumberFormat="0" applyBorder="0" applyAlignment="0" applyProtection="0"/>
    <xf numFmtId="0" fontId="19" fillId="11" borderId="19" applyNumberFormat="0" applyAlignment="0" applyProtection="0"/>
    <xf numFmtId="0" fontId="36" fillId="45" borderId="25" applyNumberFormat="0" applyAlignment="0" applyProtection="0"/>
    <xf numFmtId="0" fontId="19" fillId="11" borderId="19" applyNumberFormat="0" applyAlignment="0" applyProtection="0"/>
    <xf numFmtId="0" fontId="19" fillId="11" borderId="19" applyNumberFormat="0" applyAlignment="0" applyProtection="0"/>
    <xf numFmtId="0" fontId="19" fillId="11" borderId="19" applyNumberFormat="0" applyAlignment="0" applyProtection="0"/>
    <xf numFmtId="0" fontId="19" fillId="11" borderId="19" applyNumberFormat="0" applyAlignment="0" applyProtection="0"/>
    <xf numFmtId="0" fontId="19" fillId="11" borderId="19" applyNumberFormat="0" applyAlignment="0" applyProtection="0"/>
    <xf numFmtId="0" fontId="19" fillId="11" borderId="19" applyNumberFormat="0" applyAlignment="0" applyProtection="0"/>
    <xf numFmtId="0" fontId="19" fillId="11" borderId="19" applyNumberFormat="0" applyAlignment="0" applyProtection="0"/>
    <xf numFmtId="0" fontId="19" fillId="11" borderId="19" applyNumberFormat="0" applyAlignment="0" applyProtection="0"/>
    <xf numFmtId="0" fontId="19" fillId="11" borderId="19" applyNumberFormat="0" applyAlignment="0" applyProtection="0"/>
    <xf numFmtId="0" fontId="19" fillId="11" borderId="19" applyNumberFormat="0" applyAlignment="0" applyProtection="0"/>
    <xf numFmtId="0" fontId="19" fillId="11" borderId="19" applyNumberFormat="0" applyAlignment="0" applyProtection="0"/>
    <xf numFmtId="0" fontId="19" fillId="11" borderId="19" applyNumberFormat="0" applyAlignment="0" applyProtection="0"/>
    <xf numFmtId="0" fontId="36" fillId="45" borderId="25" applyNumberFormat="0" applyAlignment="0" applyProtection="0"/>
    <xf numFmtId="164" fontId="37" fillId="0" borderId="0"/>
    <xf numFmtId="165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17" fillId="9" borderId="0" applyNumberFormat="0" applyBorder="0" applyAlignment="0" applyProtection="0"/>
    <xf numFmtId="0" fontId="39" fillId="41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9" fillId="41" borderId="0" applyNumberFormat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>
      <alignment wrapText="1"/>
    </xf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9" fontId="28" fillId="0" borderId="0" applyFont="0" applyFill="0" applyBorder="0" applyAlignment="0" applyProtection="0">
      <alignment wrapText="1"/>
    </xf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28" fillId="0" borderId="0" applyFont="0" applyFill="0" applyBorder="0" applyAlignment="0" applyProtection="0">
      <alignment wrapText="1"/>
    </xf>
    <xf numFmtId="169" fontId="28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28" fillId="0" borderId="0" applyFont="0" applyFill="0" applyBorder="0" applyAlignment="0" applyProtection="0">
      <alignment wrapText="1"/>
    </xf>
    <xf numFmtId="168" fontId="11" fillId="0" borderId="0" applyFont="0" applyFill="0" applyBorder="0" applyAlignment="0" applyProtection="0"/>
    <xf numFmtId="169" fontId="28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0" fillId="0" borderId="0" applyFont="0" applyFill="0" applyBorder="0" applyAlignment="0" applyProtection="0"/>
    <xf numFmtId="170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40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9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0" fontId="18" fillId="10" borderId="0" applyNumberFormat="0" applyBorder="0" applyAlignment="0" applyProtection="0"/>
    <xf numFmtId="0" fontId="41" fillId="6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1" fillId="60" borderId="0" applyNumberFormat="0" applyBorder="0" applyAlignment="0" applyProtection="0"/>
    <xf numFmtId="0" fontId="40" fillId="0" borderId="0"/>
    <xf numFmtId="0" fontId="28" fillId="0" borderId="0"/>
    <xf numFmtId="0" fontId="28" fillId="0" borderId="0"/>
    <xf numFmtId="0" fontId="11" fillId="0" borderId="0"/>
    <xf numFmtId="0" fontId="11" fillId="0" borderId="0"/>
    <xf numFmtId="0" fontId="28" fillId="0" borderId="0">
      <alignment wrapText="1"/>
    </xf>
    <xf numFmtId="0" fontId="28" fillId="0" borderId="0"/>
    <xf numFmtId="0" fontId="28" fillId="0" borderId="0">
      <alignment wrapText="1"/>
    </xf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28" fillId="0" borderId="0">
      <alignment wrapText="1"/>
    </xf>
    <xf numFmtId="0" fontId="11" fillId="0" borderId="0"/>
    <xf numFmtId="0" fontId="40" fillId="0" borderId="0"/>
    <xf numFmtId="0" fontId="40" fillId="0" borderId="0"/>
    <xf numFmtId="0" fontId="11" fillId="0" borderId="0"/>
    <xf numFmtId="0" fontId="28" fillId="0" borderId="0"/>
    <xf numFmtId="0" fontId="28" fillId="61" borderId="28" applyNumberFormat="0" applyFont="0" applyAlignment="0" applyProtection="0"/>
    <xf numFmtId="0" fontId="11" fillId="14" borderId="23" applyNumberFormat="0" applyFont="0" applyAlignment="0" applyProtection="0"/>
    <xf numFmtId="0" fontId="11" fillId="14" borderId="23" applyNumberFormat="0" applyFont="0" applyAlignment="0" applyProtection="0"/>
    <xf numFmtId="0" fontId="29" fillId="14" borderId="23" applyNumberFormat="0" applyFont="0" applyAlignment="0" applyProtection="0"/>
    <xf numFmtId="0" fontId="11" fillId="14" borderId="23" applyNumberFormat="0" applyFont="0" applyAlignment="0" applyProtection="0"/>
    <xf numFmtId="0" fontId="29" fillId="14" borderId="23" applyNumberFormat="0" applyFont="0" applyAlignment="0" applyProtection="0"/>
    <xf numFmtId="0" fontId="28" fillId="61" borderId="28" applyNumberFormat="0" applyFont="0" applyAlignment="0" applyProtection="0"/>
    <xf numFmtId="0" fontId="29" fillId="14" borderId="23" applyNumberFormat="0" applyFont="0" applyAlignment="0" applyProtection="0"/>
    <xf numFmtId="0" fontId="28" fillId="61" borderId="28" applyNumberFormat="0" applyFont="0" applyAlignment="0" applyProtection="0"/>
    <xf numFmtId="0" fontId="29" fillId="14" borderId="23" applyNumberFormat="0" applyFont="0" applyAlignment="0" applyProtection="0"/>
    <xf numFmtId="0" fontId="29" fillId="14" borderId="23" applyNumberFormat="0" applyFont="0" applyAlignment="0" applyProtection="0"/>
    <xf numFmtId="0" fontId="29" fillId="14" borderId="23" applyNumberFormat="0" applyFont="0" applyAlignment="0" applyProtection="0"/>
    <xf numFmtId="0" fontId="11" fillId="14" borderId="23" applyNumberFormat="0" applyFont="0" applyAlignment="0" applyProtection="0"/>
    <xf numFmtId="0" fontId="29" fillId="14" borderId="23" applyNumberFormat="0" applyFont="0" applyAlignment="0" applyProtection="0"/>
    <xf numFmtId="0" fontId="29" fillId="14" borderId="23" applyNumberFormat="0" applyFont="0" applyAlignment="0" applyProtection="0"/>
    <xf numFmtId="0" fontId="29" fillId="14" borderId="23" applyNumberFormat="0" applyFont="0" applyAlignment="0" applyProtection="0"/>
    <xf numFmtId="0" fontId="29" fillId="14" borderId="23" applyNumberFormat="0" applyFont="0" applyAlignment="0" applyProtection="0"/>
    <xf numFmtId="0" fontId="29" fillId="14" borderId="23" applyNumberFormat="0" applyFont="0" applyAlignment="0" applyProtection="0"/>
    <xf numFmtId="9" fontId="2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0" fillId="12" borderId="20" applyNumberFormat="0" applyAlignment="0" applyProtection="0"/>
    <xf numFmtId="0" fontId="44" fillId="54" borderId="29" applyNumberFormat="0" applyAlignment="0" applyProtection="0"/>
    <xf numFmtId="0" fontId="20" fillId="12" borderId="20" applyNumberFormat="0" applyAlignment="0" applyProtection="0"/>
    <xf numFmtId="0" fontId="20" fillId="12" borderId="20" applyNumberFormat="0" applyAlignment="0" applyProtection="0"/>
    <xf numFmtId="0" fontId="20" fillId="12" borderId="20" applyNumberFormat="0" applyAlignment="0" applyProtection="0"/>
    <xf numFmtId="0" fontId="20" fillId="12" borderId="20" applyNumberFormat="0" applyAlignment="0" applyProtection="0"/>
    <xf numFmtId="0" fontId="20" fillId="12" borderId="20" applyNumberFormat="0" applyAlignment="0" applyProtection="0"/>
    <xf numFmtId="0" fontId="20" fillId="12" borderId="20" applyNumberFormat="0" applyAlignment="0" applyProtection="0"/>
    <xf numFmtId="0" fontId="20" fillId="12" borderId="20" applyNumberFormat="0" applyAlignment="0" applyProtection="0"/>
    <xf numFmtId="0" fontId="20" fillId="12" borderId="20" applyNumberFormat="0" applyAlignment="0" applyProtection="0"/>
    <xf numFmtId="0" fontId="20" fillId="12" borderId="20" applyNumberFormat="0" applyAlignment="0" applyProtection="0"/>
    <xf numFmtId="0" fontId="20" fillId="12" borderId="20" applyNumberFormat="0" applyAlignment="0" applyProtection="0"/>
    <xf numFmtId="0" fontId="20" fillId="12" borderId="20" applyNumberFormat="0" applyAlignment="0" applyProtection="0"/>
    <xf numFmtId="0" fontId="20" fillId="12" borderId="20" applyNumberFormat="0" applyAlignment="0" applyProtection="0"/>
    <xf numFmtId="0" fontId="44" fillId="54" borderId="29" applyNumberFormat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3" fillId="0" borderId="16" applyNumberFormat="0" applyFill="0" applyAlignment="0" applyProtection="0"/>
    <xf numFmtId="0" fontId="47" fillId="0" borderId="30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13" fillId="0" borderId="16" applyNumberFormat="0" applyFill="0" applyAlignment="0" applyProtection="0"/>
    <xf numFmtId="0" fontId="47" fillId="0" borderId="30" applyNumberFormat="0" applyFill="0" applyAlignment="0" applyProtection="0"/>
    <xf numFmtId="0" fontId="1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17" applyNumberFormat="0" applyFill="0" applyAlignment="0" applyProtection="0"/>
    <xf numFmtId="0" fontId="49" fillId="0" borderId="31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49" fillId="0" borderId="31" applyNumberFormat="0" applyFill="0" applyAlignment="0" applyProtection="0"/>
    <xf numFmtId="0" fontId="15" fillId="0" borderId="18" applyNumberFormat="0" applyFill="0" applyAlignment="0" applyProtection="0"/>
    <xf numFmtId="0" fontId="35" fillId="0" borderId="32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15" fillId="0" borderId="18" applyNumberFormat="0" applyFill="0" applyAlignment="0" applyProtection="0"/>
    <xf numFmtId="0" fontId="35" fillId="0" borderId="32" applyNumberFormat="0" applyFill="0" applyAlignment="0" applyProtection="0"/>
    <xf numFmtId="0" fontId="4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6" fillId="0" borderId="24" applyNumberFormat="0" applyFill="0" applyAlignment="0" applyProtection="0"/>
    <xf numFmtId="0" fontId="50" fillId="0" borderId="33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50" fillId="0" borderId="33" applyNumberFormat="0" applyFill="0" applyAlignment="0" applyProtection="0"/>
  </cellStyleXfs>
  <cellXfs count="159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3" xfId="1" applyFont="1" applyFill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2" fillId="3" borderId="0" xfId="1" applyFont="1" applyFill="1" applyBorder="1"/>
    <xf numFmtId="0" fontId="3" fillId="2" borderId="0" xfId="1" applyFont="1" applyFill="1" applyBorder="1" applyAlignment="1">
      <alignment vertical="center"/>
    </xf>
    <xf numFmtId="0" fontId="2" fillId="2" borderId="4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" fillId="2" borderId="5" xfId="1" applyFont="1" applyFill="1" applyBorder="1" applyAlignment="1">
      <alignment horizontal="left" vertical="center"/>
    </xf>
    <xf numFmtId="0" fontId="2" fillId="2" borderId="6" xfId="1" applyFont="1" applyFill="1" applyBorder="1" applyAlignment="1">
      <alignment vertical="center"/>
    </xf>
    <xf numFmtId="1" fontId="2" fillId="2" borderId="8" xfId="1" applyNumberFormat="1" applyFont="1" applyFill="1" applyBorder="1" applyAlignment="1">
      <alignment horizontal="left" vertical="center"/>
    </xf>
    <xf numFmtId="1" fontId="2" fillId="2" borderId="0" xfId="1" applyNumberFormat="1" applyFont="1" applyFill="1" applyBorder="1" applyAlignment="1">
      <alignment vertical="center"/>
    </xf>
    <xf numFmtId="0" fontId="2" fillId="3" borderId="0" xfId="1" applyFont="1" applyFill="1"/>
    <xf numFmtId="0" fontId="2" fillId="3" borderId="0" xfId="1" applyFont="1" applyFill="1" applyAlignment="1">
      <alignment horizontal="center"/>
    </xf>
    <xf numFmtId="0" fontId="2" fillId="4" borderId="9" xfId="1" applyFont="1" applyFill="1" applyBorder="1" applyAlignment="1">
      <alignment horizontal="center" textRotation="90"/>
    </xf>
    <xf numFmtId="0" fontId="2" fillId="4" borderId="10" xfId="1" applyFont="1" applyFill="1" applyBorder="1" applyAlignment="1">
      <alignment horizontal="center" textRotation="90"/>
    </xf>
    <xf numFmtId="0" fontId="3" fillId="4" borderId="10" xfId="1" applyFont="1" applyFill="1" applyBorder="1" applyAlignment="1">
      <alignment horizontal="center"/>
    </xf>
    <xf numFmtId="0" fontId="3" fillId="4" borderId="11" xfId="1" applyFont="1" applyFill="1" applyBorder="1" applyAlignment="1">
      <alignment horizontal="center" wrapText="1"/>
    </xf>
    <xf numFmtId="0" fontId="3" fillId="5" borderId="12" xfId="1" applyFont="1" applyFill="1" applyBorder="1" applyAlignment="1">
      <alignment horizontal="center"/>
    </xf>
    <xf numFmtId="0" fontId="3" fillId="5" borderId="13" xfId="1" applyFont="1" applyFill="1" applyBorder="1" applyAlignment="1">
      <alignment horizontal="center"/>
    </xf>
    <xf numFmtId="0" fontId="2" fillId="5" borderId="13" xfId="1" applyFont="1" applyFill="1" applyBorder="1" applyAlignment="1">
      <alignment horizontal="center"/>
    </xf>
    <xf numFmtId="0" fontId="3" fillId="5" borderId="13" xfId="1" quotePrefix="1" applyNumberFormat="1" applyFont="1" applyFill="1" applyBorder="1" applyAlignment="1">
      <alignment horizontal="center"/>
    </xf>
    <xf numFmtId="0" fontId="3" fillId="5" borderId="14" xfId="1" applyFont="1" applyFill="1" applyBorder="1"/>
    <xf numFmtId="0" fontId="2" fillId="6" borderId="0" xfId="1" quotePrefix="1" applyFont="1" applyFill="1"/>
    <xf numFmtId="0" fontId="2" fillId="6" borderId="0" xfId="1" applyFont="1" applyFill="1"/>
    <xf numFmtId="0" fontId="3" fillId="3" borderId="12" xfId="1" applyFont="1" applyFill="1" applyBorder="1" applyAlignment="1">
      <alignment horizontal="center"/>
    </xf>
    <xf numFmtId="0" fontId="3" fillId="3" borderId="13" xfId="1" applyFont="1" applyFill="1" applyBorder="1" applyAlignment="1">
      <alignment horizontal="center"/>
    </xf>
    <xf numFmtId="0" fontId="2" fillId="3" borderId="13" xfId="1" applyFont="1" applyFill="1" applyBorder="1" applyAlignment="1">
      <alignment horizontal="center"/>
    </xf>
    <xf numFmtId="1" fontId="2" fillId="3" borderId="13" xfId="1" quotePrefix="1" applyNumberFormat="1" applyFont="1" applyFill="1" applyBorder="1" applyAlignment="1">
      <alignment horizontal="center"/>
    </xf>
    <xf numFmtId="0" fontId="3" fillId="3" borderId="14" xfId="1" applyFont="1" applyFill="1" applyBorder="1" applyAlignment="1">
      <alignment horizontal="left" indent="1"/>
    </xf>
    <xf numFmtId="1" fontId="2" fillId="3" borderId="13" xfId="1" applyNumberFormat="1" applyFont="1" applyFill="1" applyBorder="1" applyAlignment="1">
      <alignment horizontal="center"/>
    </xf>
    <xf numFmtId="0" fontId="2" fillId="0" borderId="14" xfId="1" applyFont="1" applyFill="1" applyBorder="1" applyAlignment="1">
      <alignment horizontal="left" indent="2"/>
    </xf>
    <xf numFmtId="0" fontId="4" fillId="3" borderId="12" xfId="1" applyFont="1" applyFill="1" applyBorder="1" applyAlignment="1">
      <alignment horizontal="center"/>
    </xf>
    <xf numFmtId="0" fontId="4" fillId="3" borderId="13" xfId="1" applyFont="1" applyFill="1" applyBorder="1" applyAlignment="1">
      <alignment horizontal="center"/>
    </xf>
    <xf numFmtId="0" fontId="5" fillId="3" borderId="13" xfId="1" applyFont="1" applyFill="1" applyBorder="1" applyAlignment="1">
      <alignment horizontal="center"/>
    </xf>
    <xf numFmtId="1" fontId="5" fillId="3" borderId="13" xfId="1" applyNumberFormat="1" applyFont="1" applyFill="1" applyBorder="1" applyAlignment="1">
      <alignment horizontal="center"/>
    </xf>
    <xf numFmtId="0" fontId="5" fillId="0" borderId="14" xfId="1" applyFont="1" applyFill="1" applyBorder="1" applyAlignment="1">
      <alignment horizontal="left" indent="2"/>
    </xf>
    <xf numFmtId="0" fontId="5" fillId="3" borderId="0" xfId="1" applyFont="1" applyFill="1"/>
    <xf numFmtId="0" fontId="5" fillId="6" borderId="0" xfId="1" quotePrefix="1" applyFont="1" applyFill="1"/>
    <xf numFmtId="1" fontId="3" fillId="5" borderId="13" xfId="1" applyNumberFormat="1" applyFont="1" applyFill="1" applyBorder="1" applyAlignment="1">
      <alignment horizontal="center"/>
    </xf>
    <xf numFmtId="0" fontId="3" fillId="7" borderId="14" xfId="1" applyFont="1" applyFill="1" applyBorder="1" applyAlignment="1">
      <alignment horizontal="left"/>
    </xf>
    <xf numFmtId="0" fontId="3" fillId="3" borderId="0" xfId="1" applyFont="1" applyFill="1"/>
    <xf numFmtId="0" fontId="3" fillId="6" borderId="0" xfId="1" quotePrefix="1" applyFont="1" applyFill="1"/>
    <xf numFmtId="0" fontId="3" fillId="0" borderId="14" xfId="1" applyFont="1" applyFill="1" applyBorder="1" applyAlignment="1">
      <alignment horizontal="left" indent="1"/>
    </xf>
    <xf numFmtId="0" fontId="3" fillId="7" borderId="14" xfId="1" applyFont="1" applyFill="1" applyBorder="1"/>
    <xf numFmtId="0" fontId="6" fillId="5" borderId="12" xfId="1" applyFont="1" applyFill="1" applyBorder="1" applyAlignment="1">
      <alignment horizontal="center"/>
    </xf>
    <xf numFmtId="0" fontId="6" fillId="5" borderId="13" xfId="1" applyFont="1" applyFill="1" applyBorder="1" applyAlignment="1">
      <alignment horizontal="center"/>
    </xf>
    <xf numFmtId="0" fontId="1" fillId="5" borderId="13" xfId="1" applyFont="1" applyFill="1" applyBorder="1" applyAlignment="1">
      <alignment horizontal="center"/>
    </xf>
    <xf numFmtId="1" fontId="6" fillId="5" borderId="13" xfId="1" applyNumberFormat="1" applyFont="1" applyFill="1" applyBorder="1" applyAlignment="1">
      <alignment horizontal="center"/>
    </xf>
    <xf numFmtId="0" fontId="6" fillId="7" borderId="14" xfId="1" applyFont="1" applyFill="1" applyBorder="1"/>
    <xf numFmtId="0" fontId="2" fillId="0" borderId="14" xfId="1" applyFont="1" applyFill="1" applyBorder="1" applyAlignment="1">
      <alignment horizontal="left" indent="3"/>
    </xf>
    <xf numFmtId="0" fontId="2" fillId="0" borderId="14" xfId="1" applyFont="1" applyBorder="1" applyAlignment="1">
      <alignment horizontal="left" indent="2"/>
    </xf>
    <xf numFmtId="1" fontId="3" fillId="3" borderId="13" xfId="1" applyNumberFormat="1" applyFont="1" applyFill="1" applyBorder="1" applyAlignment="1">
      <alignment horizontal="center"/>
    </xf>
    <xf numFmtId="0" fontId="3" fillId="3" borderId="15" xfId="1" applyFont="1" applyFill="1" applyBorder="1" applyAlignment="1">
      <alignment horizontal="center"/>
    </xf>
    <xf numFmtId="0" fontId="2" fillId="0" borderId="13" xfId="1" applyFont="1" applyBorder="1" applyAlignment="1">
      <alignment horizontal="left" indent="2"/>
    </xf>
    <xf numFmtId="0" fontId="2" fillId="0" borderId="13" xfId="1" applyFont="1" applyFill="1" applyBorder="1" applyAlignment="1">
      <alignment horizontal="left" indent="3"/>
    </xf>
    <xf numFmtId="0" fontId="3" fillId="3" borderId="14" xfId="1" applyFont="1" applyFill="1" applyBorder="1" applyAlignment="1">
      <alignment horizontal="left" indent="2"/>
    </xf>
    <xf numFmtId="0" fontId="5" fillId="0" borderId="14" xfId="1" applyFont="1" applyFill="1" applyBorder="1" applyAlignment="1">
      <alignment horizontal="left" indent="3"/>
    </xf>
    <xf numFmtId="0" fontId="3" fillId="0" borderId="14" xfId="1" applyFont="1" applyFill="1" applyBorder="1" applyAlignment="1">
      <alignment horizontal="left" indent="2"/>
    </xf>
    <xf numFmtId="0" fontId="3" fillId="3" borderId="0" xfId="1" applyFont="1" applyFill="1" applyAlignment="1">
      <alignment horizontal="center"/>
    </xf>
    <xf numFmtId="0" fontId="1" fillId="0" borderId="13" xfId="1" applyBorder="1" applyAlignment="1">
      <alignment horizontal="center"/>
    </xf>
    <xf numFmtId="0" fontId="1" fillId="0" borderId="0" xfId="1"/>
    <xf numFmtId="0" fontId="7" fillId="0" borderId="13" xfId="1" applyFont="1" applyBorder="1" applyAlignment="1">
      <alignment horizontal="left"/>
    </xf>
    <xf numFmtId="0" fontId="8" fillId="0" borderId="13" xfId="1" applyFont="1" applyBorder="1" applyAlignment="1">
      <alignment horizontal="left" vertical="top"/>
    </xf>
    <xf numFmtId="0" fontId="1" fillId="0" borderId="0" xfId="1" applyAlignment="1">
      <alignment horizontal="center"/>
    </xf>
    <xf numFmtId="0" fontId="7" fillId="0" borderId="13" xfId="1" applyFont="1" applyBorder="1" applyAlignment="1">
      <alignment horizontal="center"/>
    </xf>
    <xf numFmtId="0" fontId="7" fillId="0" borderId="13" xfId="1" applyFont="1" applyBorder="1" applyAlignment="1">
      <alignment horizontal="justify"/>
    </xf>
    <xf numFmtId="0" fontId="10" fillId="0" borderId="13" xfId="1" applyFont="1" applyBorder="1"/>
    <xf numFmtId="0" fontId="10" fillId="0" borderId="13" xfId="1" applyFont="1" applyBorder="1" applyAlignment="1">
      <alignment horizontal="center"/>
    </xf>
    <xf numFmtId="0" fontId="28" fillId="3" borderId="0" xfId="2" applyFont="1" applyFill="1" applyBorder="1"/>
    <xf numFmtId="0" fontId="7" fillId="3" borderId="0" xfId="2" applyFont="1" applyFill="1"/>
    <xf numFmtId="0" fontId="28" fillId="3" borderId="0" xfId="2" applyFont="1" applyFill="1"/>
    <xf numFmtId="0" fontId="7" fillId="3" borderId="0" xfId="2" applyFont="1" applyFill="1" applyAlignment="1">
      <alignment vertical="center"/>
    </xf>
    <xf numFmtId="0" fontId="28" fillId="3" borderId="0" xfId="2" applyFont="1" applyFill="1" applyAlignment="1">
      <alignment horizontal="left"/>
    </xf>
    <xf numFmtId="0" fontId="6" fillId="0" borderId="13" xfId="1" applyFont="1" applyBorder="1"/>
    <xf numFmtId="0" fontId="6" fillId="0" borderId="13" xfId="1" applyFont="1" applyBorder="1" applyAlignment="1">
      <alignment horizontal="center"/>
    </xf>
    <xf numFmtId="0" fontId="1" fillId="0" borderId="13" xfId="1" applyFont="1" applyBorder="1" applyAlignment="1">
      <alignment horizontal="center"/>
    </xf>
    <xf numFmtId="0" fontId="1" fillId="0" borderId="13" xfId="1" applyFont="1" applyBorder="1" applyAlignment="1">
      <alignment horizontal="left"/>
    </xf>
    <xf numFmtId="0" fontId="1" fillId="0" borderId="13" xfId="1" applyFont="1" applyBorder="1"/>
    <xf numFmtId="0" fontId="0" fillId="0" borderId="13" xfId="0" applyBorder="1"/>
    <xf numFmtId="0" fontId="1" fillId="0" borderId="13" xfId="1" applyBorder="1"/>
    <xf numFmtId="0" fontId="26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52" fillId="0" borderId="0" xfId="1" applyFont="1"/>
    <xf numFmtId="0" fontId="6" fillId="0" borderId="13" xfId="1" applyFont="1" applyBorder="1" applyAlignment="1">
      <alignment wrapText="1"/>
    </xf>
    <xf numFmtId="0" fontId="7" fillId="0" borderId="13" xfId="1" applyFont="1" applyFill="1" applyBorder="1" applyAlignment="1">
      <alignment horizontal="justify"/>
    </xf>
    <xf numFmtId="0" fontId="7" fillId="0" borderId="13" xfId="1" applyFont="1" applyFill="1" applyBorder="1"/>
    <xf numFmtId="0" fontId="7" fillId="39" borderId="13" xfId="1" applyFont="1" applyFill="1" applyBorder="1" applyAlignment="1">
      <alignment horizontal="center"/>
    </xf>
    <xf numFmtId="0" fontId="7" fillId="39" borderId="13" xfId="1" applyFont="1" applyFill="1" applyBorder="1" applyAlignment="1">
      <alignment horizontal="justify"/>
    </xf>
    <xf numFmtId="0" fontId="53" fillId="62" borderId="43" xfId="0" applyFont="1" applyFill="1" applyBorder="1" applyAlignment="1">
      <alignment vertical="center" wrapText="1"/>
    </xf>
    <xf numFmtId="0" fontId="54" fillId="62" borderId="43" xfId="0" applyFont="1" applyFill="1" applyBorder="1" applyAlignment="1">
      <alignment vertical="center" wrapText="1"/>
    </xf>
    <xf numFmtId="0" fontId="55" fillId="63" borderId="43" xfId="0" applyFont="1" applyFill="1" applyBorder="1" applyAlignment="1">
      <alignment vertical="center" wrapText="1"/>
    </xf>
    <xf numFmtId="0" fontId="56" fillId="62" borderId="43" xfId="0" applyFont="1" applyFill="1" applyBorder="1" applyAlignment="1">
      <alignment vertical="center" wrapText="1"/>
    </xf>
    <xf numFmtId="0" fontId="51" fillId="64" borderId="13" xfId="2" applyFont="1" applyFill="1" applyBorder="1" applyAlignment="1">
      <alignment horizontal="center" vertical="center"/>
    </xf>
    <xf numFmtId="0" fontId="51" fillId="64" borderId="13" xfId="2" applyFont="1" applyFill="1" applyBorder="1" applyAlignment="1">
      <alignment horizontal="left" vertical="center"/>
    </xf>
    <xf numFmtId="0" fontId="0" fillId="0" borderId="13" xfId="0" applyBorder="1" applyAlignment="1">
      <alignment horizontal="left"/>
    </xf>
    <xf numFmtId="0" fontId="0" fillId="0" borderId="14" xfId="0" applyFont="1" applyBorder="1"/>
    <xf numFmtId="0" fontId="0" fillId="0" borderId="39" xfId="0" applyFont="1" applyBorder="1"/>
    <xf numFmtId="49" fontId="0" fillId="0" borderId="13" xfId="0" applyNumberFormat="1" applyBorder="1" applyAlignment="1">
      <alignment horizontal="left"/>
    </xf>
    <xf numFmtId="49" fontId="26" fillId="0" borderId="13" xfId="0" applyNumberFormat="1" applyFont="1" applyBorder="1" applyAlignment="1">
      <alignment horizontal="left"/>
    </xf>
    <xf numFmtId="0" fontId="24" fillId="0" borderId="44" xfId="0" applyFont="1" applyBorder="1"/>
    <xf numFmtId="0" fontId="24" fillId="0" borderId="13" xfId="0" applyFont="1" applyBorder="1"/>
    <xf numFmtId="0" fontId="24" fillId="0" borderId="36" xfId="0" applyFont="1" applyBorder="1"/>
    <xf numFmtId="0" fontId="57" fillId="0" borderId="0" xfId="0" applyFont="1"/>
    <xf numFmtId="0" fontId="23" fillId="64" borderId="0" xfId="0" applyFont="1" applyFill="1"/>
    <xf numFmtId="0" fontId="27" fillId="64" borderId="0" xfId="0" applyFont="1" applyFill="1"/>
    <xf numFmtId="0" fontId="23" fillId="64" borderId="40" xfId="0" applyFont="1" applyFill="1" applyBorder="1"/>
    <xf numFmtId="0" fontId="23" fillId="64" borderId="41" xfId="0" applyFont="1" applyFill="1" applyBorder="1"/>
    <xf numFmtId="0" fontId="23" fillId="64" borderId="42" xfId="0" applyFont="1" applyFill="1" applyBorder="1"/>
    <xf numFmtId="0" fontId="0" fillId="0" borderId="45" xfId="0" applyBorder="1"/>
    <xf numFmtId="0" fontId="0" fillId="0" borderId="34" xfId="0" applyBorder="1"/>
    <xf numFmtId="0" fontId="0" fillId="0" borderId="46" xfId="0" applyFont="1" applyBorder="1"/>
    <xf numFmtId="0" fontId="0" fillId="3" borderId="0" xfId="2" quotePrefix="1" applyFont="1" applyFill="1"/>
    <xf numFmtId="0" fontId="0" fillId="0" borderId="0" xfId="2" quotePrefix="1" applyFont="1" applyFill="1"/>
    <xf numFmtId="0" fontId="2" fillId="2" borderId="1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3" fillId="3" borderId="5" xfId="1" applyFont="1" applyFill="1" applyBorder="1" applyAlignment="1">
      <alignment horizontal="center"/>
    </xf>
    <xf numFmtId="0" fontId="3" fillId="3" borderId="7" xfId="1" applyFont="1" applyFill="1" applyBorder="1" applyAlignment="1">
      <alignment horizontal="center"/>
    </xf>
    <xf numFmtId="0" fontId="3" fillId="3" borderId="8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28" fillId="2" borderId="1" xfId="2" applyFont="1" applyFill="1" applyBorder="1" applyAlignment="1">
      <alignment horizontal="center"/>
    </xf>
    <xf numFmtId="0" fontId="28" fillId="2" borderId="4" xfId="2" applyFont="1" applyFill="1" applyBorder="1" applyAlignment="1">
      <alignment horizontal="center"/>
    </xf>
    <xf numFmtId="0" fontId="28" fillId="2" borderId="6" xfId="2" applyFont="1" applyFill="1" applyBorder="1" applyAlignment="1">
      <alignment horizontal="center"/>
    </xf>
    <xf numFmtId="0" fontId="1" fillId="0" borderId="13" xfId="1" applyFont="1" applyBorder="1" applyAlignment="1">
      <alignment vertical="center"/>
    </xf>
    <xf numFmtId="0" fontId="1" fillId="0" borderId="13" xfId="1" applyFont="1" applyBorder="1" applyAlignment="1">
      <alignment horizontal="left" vertical="center" wrapText="1"/>
    </xf>
    <xf numFmtId="0" fontId="1" fillId="0" borderId="13" xfId="1" applyFont="1" applyBorder="1" applyAlignment="1">
      <alignment horizontal="left" vertical="center"/>
    </xf>
    <xf numFmtId="0" fontId="1" fillId="0" borderId="34" xfId="1" applyFont="1" applyBorder="1" applyAlignment="1">
      <alignment vertical="center"/>
    </xf>
    <xf numFmtId="0" fontId="1" fillId="0" borderId="35" xfId="1" applyFont="1" applyBorder="1" applyAlignment="1">
      <alignment vertical="center"/>
    </xf>
    <xf numFmtId="0" fontId="1" fillId="0" borderId="36" xfId="1" applyFont="1" applyBorder="1" applyAlignment="1">
      <alignment vertical="center"/>
    </xf>
    <xf numFmtId="0" fontId="1" fillId="0" borderId="34" xfId="1" applyFont="1" applyBorder="1" applyAlignment="1">
      <alignment vertical="center" wrapText="1"/>
    </xf>
    <xf numFmtId="0" fontId="1" fillId="0" borderId="35" xfId="1" applyFont="1" applyBorder="1" applyAlignment="1">
      <alignment vertical="center" wrapText="1"/>
    </xf>
    <xf numFmtId="0" fontId="1" fillId="0" borderId="36" xfId="1" applyFont="1" applyBorder="1" applyAlignment="1">
      <alignment vertical="center" wrapText="1"/>
    </xf>
    <xf numFmtId="0" fontId="1" fillId="0" borderId="13" xfId="1" applyBorder="1" applyAlignment="1">
      <alignment horizontal="left" vertical="center"/>
    </xf>
    <xf numFmtId="0" fontId="1" fillId="0" borderId="13" xfId="1" applyBorder="1" applyAlignment="1">
      <alignment horizontal="left" vertical="center" wrapText="1"/>
    </xf>
    <xf numFmtId="0" fontId="7" fillId="0" borderId="34" xfId="1" applyFont="1" applyBorder="1" applyAlignment="1">
      <alignment horizontal="center" vertical="center" wrapText="1"/>
    </xf>
    <xf numFmtId="0" fontId="7" fillId="0" borderId="35" xfId="1" applyFont="1" applyBorder="1" applyAlignment="1">
      <alignment horizontal="center" vertical="center" wrapText="1"/>
    </xf>
    <xf numFmtId="0" fontId="7" fillId="0" borderId="36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/>
    </xf>
    <xf numFmtId="0" fontId="7" fillId="0" borderId="34" xfId="1" applyFont="1" applyBorder="1" applyAlignment="1">
      <alignment horizontal="center" vertical="center"/>
    </xf>
    <xf numFmtId="0" fontId="7" fillId="0" borderId="35" xfId="1" applyFont="1" applyBorder="1" applyAlignment="1">
      <alignment horizontal="center" vertical="center"/>
    </xf>
    <xf numFmtId="0" fontId="7" fillId="0" borderId="36" xfId="1" applyFont="1" applyBorder="1" applyAlignment="1">
      <alignment horizontal="center" vertical="center"/>
    </xf>
    <xf numFmtId="0" fontId="7" fillId="0" borderId="34" xfId="1" applyFont="1" applyBorder="1" applyAlignment="1">
      <alignment horizontal="left" vertical="center"/>
    </xf>
    <xf numFmtId="0" fontId="7" fillId="0" borderId="35" xfId="1" applyFont="1" applyBorder="1" applyAlignment="1">
      <alignment horizontal="left" vertical="center"/>
    </xf>
    <xf numFmtId="0" fontId="7" fillId="0" borderId="36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1" fillId="3" borderId="0" xfId="2" quotePrefix="1" applyFont="1" applyFill="1"/>
  </cellXfs>
  <cellStyles count="732">
    <cellStyle name="20% - Énfasis1 11" xfId="5"/>
    <cellStyle name="20% - Énfasis1 2" xfId="6"/>
    <cellStyle name="20% - Énfasis1 2 2" xfId="7"/>
    <cellStyle name="20% - Énfasis1 3" xfId="8"/>
    <cellStyle name="20% - Énfasis1 3 2" xfId="9"/>
    <cellStyle name="20% - Énfasis1 4" xfId="10"/>
    <cellStyle name="20% - Énfasis1 4 2" xfId="11"/>
    <cellStyle name="20% - Énfasis1 5" xfId="12"/>
    <cellStyle name="20% - Énfasis1 5 2" xfId="13"/>
    <cellStyle name="20% - Énfasis1 6" xfId="14"/>
    <cellStyle name="20% - Énfasis1 6 2" xfId="15"/>
    <cellStyle name="20% - Énfasis1 7" xfId="16"/>
    <cellStyle name="20% - Énfasis1 7 2" xfId="17"/>
    <cellStyle name="20% - Énfasis1 8" xfId="18"/>
    <cellStyle name="20% - Énfasis1 9" xfId="19"/>
    <cellStyle name="20% - Énfasis2 11" xfId="20"/>
    <cellStyle name="20% - Énfasis2 2" xfId="21"/>
    <cellStyle name="20% - Énfasis2 2 2" xfId="22"/>
    <cellStyle name="20% - Énfasis2 3" xfId="23"/>
    <cellStyle name="20% - Énfasis2 3 2" xfId="24"/>
    <cellStyle name="20% - Énfasis2 4" xfId="25"/>
    <cellStyle name="20% - Énfasis2 4 2" xfId="26"/>
    <cellStyle name="20% - Énfasis2 5" xfId="27"/>
    <cellStyle name="20% - Énfasis2 5 2" xfId="28"/>
    <cellStyle name="20% - Énfasis2 6" xfId="29"/>
    <cellStyle name="20% - Énfasis2 6 2" xfId="30"/>
    <cellStyle name="20% - Énfasis2 7" xfId="31"/>
    <cellStyle name="20% - Énfasis2 7 2" xfId="32"/>
    <cellStyle name="20% - Énfasis2 8" xfId="33"/>
    <cellStyle name="20% - Énfasis2 9" xfId="34"/>
    <cellStyle name="20% - Énfasis3 11" xfId="35"/>
    <cellStyle name="20% - Énfasis3 2" xfId="36"/>
    <cellStyle name="20% - Énfasis3 2 2" xfId="37"/>
    <cellStyle name="20% - Énfasis3 3" xfId="38"/>
    <cellStyle name="20% - Énfasis3 3 2" xfId="39"/>
    <cellStyle name="20% - Énfasis3 4" xfId="40"/>
    <cellStyle name="20% - Énfasis3 4 2" xfId="41"/>
    <cellStyle name="20% - Énfasis3 5" xfId="42"/>
    <cellStyle name="20% - Énfasis3 5 2" xfId="43"/>
    <cellStyle name="20% - Énfasis3 6" xfId="44"/>
    <cellStyle name="20% - Énfasis3 6 2" xfId="45"/>
    <cellStyle name="20% - Énfasis3 7" xfId="46"/>
    <cellStyle name="20% - Énfasis3 7 2" xfId="47"/>
    <cellStyle name="20% - Énfasis3 8" xfId="48"/>
    <cellStyle name="20% - Énfasis3 9" xfId="49"/>
    <cellStyle name="20% - Énfasis4 11" xfId="50"/>
    <cellStyle name="20% - Énfasis4 2" xfId="51"/>
    <cellStyle name="20% - Énfasis4 2 2" xfId="52"/>
    <cellStyle name="20% - Énfasis4 3" xfId="53"/>
    <cellStyle name="20% - Énfasis4 3 2" xfId="54"/>
    <cellStyle name="20% - Énfasis4 4" xfId="55"/>
    <cellStyle name="20% - Énfasis4 4 2" xfId="56"/>
    <cellStyle name="20% - Énfasis4 5" xfId="57"/>
    <cellStyle name="20% - Énfasis4 5 2" xfId="58"/>
    <cellStyle name="20% - Énfasis4 6" xfId="59"/>
    <cellStyle name="20% - Énfasis4 6 2" xfId="60"/>
    <cellStyle name="20% - Énfasis4 7" xfId="61"/>
    <cellStyle name="20% - Énfasis4 7 2" xfId="62"/>
    <cellStyle name="20% - Énfasis4 8" xfId="63"/>
    <cellStyle name="20% - Énfasis4 9" xfId="64"/>
    <cellStyle name="20% - Énfasis5 11" xfId="65"/>
    <cellStyle name="20% - Énfasis5 2" xfId="66"/>
    <cellStyle name="20% - Énfasis5 2 2" xfId="67"/>
    <cellStyle name="20% - Énfasis5 3" xfId="68"/>
    <cellStyle name="20% - Énfasis5 3 2" xfId="69"/>
    <cellStyle name="20% - Énfasis5 4" xfId="70"/>
    <cellStyle name="20% - Énfasis5 4 2" xfId="71"/>
    <cellStyle name="20% - Énfasis5 5" xfId="72"/>
    <cellStyle name="20% - Énfasis5 5 2" xfId="73"/>
    <cellStyle name="20% - Énfasis5 6" xfId="74"/>
    <cellStyle name="20% - Énfasis5 6 2" xfId="75"/>
    <cellStyle name="20% - Énfasis5 7" xfId="76"/>
    <cellStyle name="20% - Énfasis5 7 2" xfId="77"/>
    <cellStyle name="20% - Énfasis5 8" xfId="78"/>
    <cellStyle name="20% - Énfasis5 9" xfId="79"/>
    <cellStyle name="20% - Énfasis6 11" xfId="80"/>
    <cellStyle name="20% - Énfasis6 2" xfId="81"/>
    <cellStyle name="20% - Énfasis6 2 2" xfId="82"/>
    <cellStyle name="20% - Énfasis6 3" xfId="83"/>
    <cellStyle name="20% - Énfasis6 3 2" xfId="84"/>
    <cellStyle name="20% - Énfasis6 4" xfId="85"/>
    <cellStyle name="20% - Énfasis6 4 2" xfId="86"/>
    <cellStyle name="20% - Énfasis6 5" xfId="87"/>
    <cellStyle name="20% - Énfasis6 5 2" xfId="88"/>
    <cellStyle name="20% - Énfasis6 6" xfId="89"/>
    <cellStyle name="20% - Énfasis6 6 2" xfId="90"/>
    <cellStyle name="20% - Énfasis6 7" xfId="91"/>
    <cellStyle name="20% - Énfasis6 7 2" xfId="92"/>
    <cellStyle name="20% - Énfasis6 8" xfId="93"/>
    <cellStyle name="20% - Énfasis6 9" xfId="94"/>
    <cellStyle name="40% - Énfasis1 11" xfId="95"/>
    <cellStyle name="40% - Énfasis1 2" xfId="96"/>
    <cellStyle name="40% - Énfasis1 2 2" xfId="97"/>
    <cellStyle name="40% - Énfasis1 3" xfId="98"/>
    <cellStyle name="40% - Énfasis1 3 2" xfId="99"/>
    <cellStyle name="40% - Énfasis1 4" xfId="100"/>
    <cellStyle name="40% - Énfasis1 4 2" xfId="101"/>
    <cellStyle name="40% - Énfasis1 5" xfId="102"/>
    <cellStyle name="40% - Énfasis1 5 2" xfId="103"/>
    <cellStyle name="40% - Énfasis1 6" xfId="104"/>
    <cellStyle name="40% - Énfasis1 6 2" xfId="105"/>
    <cellStyle name="40% - Énfasis1 7" xfId="106"/>
    <cellStyle name="40% - Énfasis1 7 2" xfId="107"/>
    <cellStyle name="40% - Énfasis1 8" xfId="108"/>
    <cellStyle name="40% - Énfasis1 9" xfId="109"/>
    <cellStyle name="40% - Énfasis2 11" xfId="110"/>
    <cellStyle name="40% - Énfasis2 2" xfId="111"/>
    <cellStyle name="40% - Énfasis2 2 2" xfId="112"/>
    <cellStyle name="40% - Énfasis2 3" xfId="113"/>
    <cellStyle name="40% - Énfasis2 3 2" xfId="114"/>
    <cellStyle name="40% - Énfasis2 4" xfId="115"/>
    <cellStyle name="40% - Énfasis2 4 2" xfId="116"/>
    <cellStyle name="40% - Énfasis2 5" xfId="117"/>
    <cellStyle name="40% - Énfasis2 5 2" xfId="118"/>
    <cellStyle name="40% - Énfasis2 6" xfId="119"/>
    <cellStyle name="40% - Énfasis2 6 2" xfId="120"/>
    <cellStyle name="40% - Énfasis2 7" xfId="121"/>
    <cellStyle name="40% - Énfasis2 7 2" xfId="122"/>
    <cellStyle name="40% - Énfasis2 8" xfId="123"/>
    <cellStyle name="40% - Énfasis2 9" xfId="124"/>
    <cellStyle name="40% - Énfasis3 11" xfId="125"/>
    <cellStyle name="40% - Énfasis3 2" xfId="126"/>
    <cellStyle name="40% - Énfasis3 2 2" xfId="127"/>
    <cellStyle name="40% - Énfasis3 3" xfId="128"/>
    <cellStyle name="40% - Énfasis3 3 2" xfId="129"/>
    <cellStyle name="40% - Énfasis3 4" xfId="130"/>
    <cellStyle name="40% - Énfasis3 4 2" xfId="131"/>
    <cellStyle name="40% - Énfasis3 5" xfId="132"/>
    <cellStyle name="40% - Énfasis3 5 2" xfId="133"/>
    <cellStyle name="40% - Énfasis3 6" xfId="134"/>
    <cellStyle name="40% - Énfasis3 6 2" xfId="135"/>
    <cellStyle name="40% - Énfasis3 7" xfId="136"/>
    <cellStyle name="40% - Énfasis3 7 2" xfId="137"/>
    <cellStyle name="40% - Énfasis3 8" xfId="138"/>
    <cellStyle name="40% - Énfasis3 9" xfId="139"/>
    <cellStyle name="40% - Énfasis4 11" xfId="140"/>
    <cellStyle name="40% - Énfasis4 2" xfId="141"/>
    <cellStyle name="40% - Énfasis4 2 2" xfId="142"/>
    <cellStyle name="40% - Énfasis4 3" xfId="143"/>
    <cellStyle name="40% - Énfasis4 3 2" xfId="144"/>
    <cellStyle name="40% - Énfasis4 4" xfId="145"/>
    <cellStyle name="40% - Énfasis4 4 2" xfId="146"/>
    <cellStyle name="40% - Énfasis4 5" xfId="147"/>
    <cellStyle name="40% - Énfasis4 5 2" xfId="148"/>
    <cellStyle name="40% - Énfasis4 6" xfId="149"/>
    <cellStyle name="40% - Énfasis4 6 2" xfId="150"/>
    <cellStyle name="40% - Énfasis4 7" xfId="151"/>
    <cellStyle name="40% - Énfasis4 7 2" xfId="152"/>
    <cellStyle name="40% - Énfasis4 8" xfId="153"/>
    <cellStyle name="40% - Énfasis4 9" xfId="154"/>
    <cellStyle name="40% - Énfasis5 11" xfId="155"/>
    <cellStyle name="40% - Énfasis5 2" xfId="156"/>
    <cellStyle name="40% - Énfasis5 2 2" xfId="157"/>
    <cellStyle name="40% - Énfasis5 3" xfId="158"/>
    <cellStyle name="40% - Énfasis5 3 2" xfId="159"/>
    <cellStyle name="40% - Énfasis5 4" xfId="160"/>
    <cellStyle name="40% - Énfasis5 4 2" xfId="161"/>
    <cellStyle name="40% - Énfasis5 5" xfId="162"/>
    <cellStyle name="40% - Énfasis5 5 2" xfId="163"/>
    <cellStyle name="40% - Énfasis5 6" xfId="164"/>
    <cellStyle name="40% - Énfasis5 6 2" xfId="165"/>
    <cellStyle name="40% - Énfasis5 7" xfId="166"/>
    <cellStyle name="40% - Énfasis5 7 2" xfId="167"/>
    <cellStyle name="40% - Énfasis5 8" xfId="168"/>
    <cellStyle name="40% - Énfasis5 9" xfId="169"/>
    <cellStyle name="40% - Énfasis6 11" xfId="170"/>
    <cellStyle name="40% - Énfasis6 2" xfId="171"/>
    <cellStyle name="40% - Énfasis6 2 2" xfId="172"/>
    <cellStyle name="40% - Énfasis6 3" xfId="173"/>
    <cellStyle name="40% - Énfasis6 3 2" xfId="174"/>
    <cellStyle name="40% - Énfasis6 4" xfId="175"/>
    <cellStyle name="40% - Énfasis6 4 2" xfId="176"/>
    <cellStyle name="40% - Énfasis6 5" xfId="177"/>
    <cellStyle name="40% - Énfasis6 5 2" xfId="178"/>
    <cellStyle name="40% - Énfasis6 6" xfId="179"/>
    <cellStyle name="40% - Énfasis6 6 2" xfId="180"/>
    <cellStyle name="40% - Énfasis6 7" xfId="181"/>
    <cellStyle name="40% - Énfasis6 7 2" xfId="182"/>
    <cellStyle name="40% - Énfasis6 8" xfId="183"/>
    <cellStyle name="40% - Énfasis6 9" xfId="184"/>
    <cellStyle name="60% - Énfasis1 11" xfId="185"/>
    <cellStyle name="60% - Énfasis1 2" xfId="186"/>
    <cellStyle name="60% - Énfasis1 2 2" xfId="187"/>
    <cellStyle name="60% - Énfasis1 3" xfId="188"/>
    <cellStyle name="60% - Énfasis1 3 2" xfId="189"/>
    <cellStyle name="60% - Énfasis1 4" xfId="190"/>
    <cellStyle name="60% - Énfasis1 4 2" xfId="191"/>
    <cellStyle name="60% - Énfasis1 5" xfId="192"/>
    <cellStyle name="60% - Énfasis1 5 2" xfId="193"/>
    <cellStyle name="60% - Énfasis1 6" xfId="194"/>
    <cellStyle name="60% - Énfasis1 6 2" xfId="195"/>
    <cellStyle name="60% - Énfasis1 7" xfId="196"/>
    <cellStyle name="60% - Énfasis1 7 2" xfId="197"/>
    <cellStyle name="60% - Énfasis1 8" xfId="198"/>
    <cellStyle name="60% - Énfasis1 9" xfId="199"/>
    <cellStyle name="60% - Énfasis2 11" xfId="200"/>
    <cellStyle name="60% - Énfasis2 2" xfId="201"/>
    <cellStyle name="60% - Énfasis2 2 2" xfId="202"/>
    <cellStyle name="60% - Énfasis2 3" xfId="203"/>
    <cellStyle name="60% - Énfasis2 3 2" xfId="204"/>
    <cellStyle name="60% - Énfasis2 4" xfId="205"/>
    <cellStyle name="60% - Énfasis2 4 2" xfId="206"/>
    <cellStyle name="60% - Énfasis2 5" xfId="207"/>
    <cellStyle name="60% - Énfasis2 5 2" xfId="208"/>
    <cellStyle name="60% - Énfasis2 6" xfId="209"/>
    <cellStyle name="60% - Énfasis2 6 2" xfId="210"/>
    <cellStyle name="60% - Énfasis2 7" xfId="211"/>
    <cellStyle name="60% - Énfasis2 7 2" xfId="212"/>
    <cellStyle name="60% - Énfasis2 8" xfId="213"/>
    <cellStyle name="60% - Énfasis2 9" xfId="214"/>
    <cellStyle name="60% - Énfasis3 11" xfId="215"/>
    <cellStyle name="60% - Énfasis3 2" xfId="216"/>
    <cellStyle name="60% - Énfasis3 2 2" xfId="217"/>
    <cellStyle name="60% - Énfasis3 3" xfId="218"/>
    <cellStyle name="60% - Énfasis3 3 2" xfId="219"/>
    <cellStyle name="60% - Énfasis3 4" xfId="220"/>
    <cellStyle name="60% - Énfasis3 4 2" xfId="221"/>
    <cellStyle name="60% - Énfasis3 5" xfId="222"/>
    <cellStyle name="60% - Énfasis3 5 2" xfId="223"/>
    <cellStyle name="60% - Énfasis3 6" xfId="224"/>
    <cellStyle name="60% - Énfasis3 6 2" xfId="225"/>
    <cellStyle name="60% - Énfasis3 7" xfId="226"/>
    <cellStyle name="60% - Énfasis3 7 2" xfId="227"/>
    <cellStyle name="60% - Énfasis3 8" xfId="228"/>
    <cellStyle name="60% - Énfasis3 9" xfId="229"/>
    <cellStyle name="60% - Énfasis4 11" xfId="230"/>
    <cellStyle name="60% - Énfasis4 2" xfId="231"/>
    <cellStyle name="60% - Énfasis4 2 2" xfId="232"/>
    <cellStyle name="60% - Énfasis4 3" xfId="233"/>
    <cellStyle name="60% - Énfasis4 3 2" xfId="234"/>
    <cellStyle name="60% - Énfasis4 4" xfId="235"/>
    <cellStyle name="60% - Énfasis4 4 2" xfId="236"/>
    <cellStyle name="60% - Énfasis4 5" xfId="237"/>
    <cellStyle name="60% - Énfasis4 5 2" xfId="238"/>
    <cellStyle name="60% - Énfasis4 6" xfId="239"/>
    <cellStyle name="60% - Énfasis4 6 2" xfId="240"/>
    <cellStyle name="60% - Énfasis4 7" xfId="241"/>
    <cellStyle name="60% - Énfasis4 7 2" xfId="242"/>
    <cellStyle name="60% - Énfasis4 8" xfId="243"/>
    <cellStyle name="60% - Énfasis4 9" xfId="244"/>
    <cellStyle name="60% - Énfasis5 11" xfId="245"/>
    <cellStyle name="60% - Énfasis5 2" xfId="246"/>
    <cellStyle name="60% - Énfasis5 2 2" xfId="247"/>
    <cellStyle name="60% - Énfasis5 3" xfId="248"/>
    <cellStyle name="60% - Énfasis5 3 2" xfId="249"/>
    <cellStyle name="60% - Énfasis5 4" xfId="250"/>
    <cellStyle name="60% - Énfasis5 4 2" xfId="251"/>
    <cellStyle name="60% - Énfasis5 5" xfId="252"/>
    <cellStyle name="60% - Énfasis5 5 2" xfId="253"/>
    <cellStyle name="60% - Énfasis5 6" xfId="254"/>
    <cellStyle name="60% - Énfasis5 6 2" xfId="255"/>
    <cellStyle name="60% - Énfasis5 7" xfId="256"/>
    <cellStyle name="60% - Énfasis5 7 2" xfId="257"/>
    <cellStyle name="60% - Énfasis5 8" xfId="258"/>
    <cellStyle name="60% - Énfasis5 9" xfId="259"/>
    <cellStyle name="60% - Énfasis6 11" xfId="260"/>
    <cellStyle name="60% - Énfasis6 2" xfId="261"/>
    <cellStyle name="60% - Énfasis6 2 2" xfId="262"/>
    <cellStyle name="60% - Énfasis6 3" xfId="263"/>
    <cellStyle name="60% - Énfasis6 3 2" xfId="264"/>
    <cellStyle name="60% - Énfasis6 4" xfId="265"/>
    <cellStyle name="60% - Énfasis6 4 2" xfId="266"/>
    <cellStyle name="60% - Énfasis6 5" xfId="267"/>
    <cellStyle name="60% - Énfasis6 5 2" xfId="268"/>
    <cellStyle name="60% - Énfasis6 6" xfId="269"/>
    <cellStyle name="60% - Énfasis6 6 2" xfId="270"/>
    <cellStyle name="60% - Énfasis6 7" xfId="271"/>
    <cellStyle name="60% - Énfasis6 7 2" xfId="272"/>
    <cellStyle name="60% - Énfasis6 8" xfId="273"/>
    <cellStyle name="60% - Énfasis6 9" xfId="274"/>
    <cellStyle name="Buena 11" xfId="275"/>
    <cellStyle name="Buena 2" xfId="276"/>
    <cellStyle name="Buena 2 2" xfId="277"/>
    <cellStyle name="Buena 3" xfId="278"/>
    <cellStyle name="Buena 3 2" xfId="279"/>
    <cellStyle name="Buena 4" xfId="280"/>
    <cellStyle name="Buena 4 2" xfId="281"/>
    <cellStyle name="Buena 5" xfId="282"/>
    <cellStyle name="Buena 5 2" xfId="283"/>
    <cellStyle name="Buena 6" xfId="284"/>
    <cellStyle name="Buena 6 2" xfId="285"/>
    <cellStyle name="Buena 7" xfId="286"/>
    <cellStyle name="Buena 7 2" xfId="287"/>
    <cellStyle name="Buena 8" xfId="288"/>
    <cellStyle name="Buena 9" xfId="289"/>
    <cellStyle name="Cálculo 11" xfId="290"/>
    <cellStyle name="Cálculo 2" xfId="291"/>
    <cellStyle name="Cálculo 2 2" xfId="292"/>
    <cellStyle name="Cálculo 3" xfId="293"/>
    <cellStyle name="Cálculo 3 2" xfId="294"/>
    <cellStyle name="Cálculo 4" xfId="295"/>
    <cellStyle name="Cálculo 4 2" xfId="296"/>
    <cellStyle name="Cálculo 5" xfId="297"/>
    <cellStyle name="Cálculo 5 2" xfId="298"/>
    <cellStyle name="Cálculo 6" xfId="299"/>
    <cellStyle name="Cálculo 6 2" xfId="300"/>
    <cellStyle name="Cálculo 7" xfId="301"/>
    <cellStyle name="Cálculo 7 2" xfId="302"/>
    <cellStyle name="Cálculo 8" xfId="303"/>
    <cellStyle name="Cálculo 9" xfId="304"/>
    <cellStyle name="Celda de comprobación 11" xfId="305"/>
    <cellStyle name="Celda de comprobación 2" xfId="306"/>
    <cellStyle name="Celda de comprobación 2 2" xfId="307"/>
    <cellStyle name="Celda de comprobación 3" xfId="308"/>
    <cellStyle name="Celda de comprobación 3 2" xfId="309"/>
    <cellStyle name="Celda de comprobación 4" xfId="310"/>
    <cellStyle name="Celda de comprobación 4 2" xfId="311"/>
    <cellStyle name="Celda de comprobación 5" xfId="312"/>
    <cellStyle name="Celda de comprobación 5 2" xfId="313"/>
    <cellStyle name="Celda de comprobación 6" xfId="314"/>
    <cellStyle name="Celda de comprobación 6 2" xfId="315"/>
    <cellStyle name="Celda de comprobación 7" xfId="316"/>
    <cellStyle name="Celda de comprobación 7 2" xfId="317"/>
    <cellStyle name="Celda de comprobación 8" xfId="318"/>
    <cellStyle name="Celda de comprobación 9" xfId="319"/>
    <cellStyle name="Celda vinculada 11" xfId="320"/>
    <cellStyle name="Celda vinculada 2" xfId="321"/>
    <cellStyle name="Celda vinculada 2 2" xfId="322"/>
    <cellStyle name="Celda vinculada 3" xfId="323"/>
    <cellStyle name="Celda vinculada 3 2" xfId="324"/>
    <cellStyle name="Celda vinculada 4" xfId="325"/>
    <cellStyle name="Celda vinculada 4 2" xfId="326"/>
    <cellStyle name="Celda vinculada 5" xfId="327"/>
    <cellStyle name="Celda vinculada 5 2" xfId="328"/>
    <cellStyle name="Celda vinculada 6" xfId="329"/>
    <cellStyle name="Celda vinculada 6 2" xfId="330"/>
    <cellStyle name="Celda vinculada 7" xfId="331"/>
    <cellStyle name="Celda vinculada 7 2" xfId="332"/>
    <cellStyle name="Celda vinculada 8" xfId="333"/>
    <cellStyle name="Celda vinculada 9" xfId="334"/>
    <cellStyle name="Encabezado 4 11" xfId="335"/>
    <cellStyle name="Encabezado 4 2" xfId="336"/>
    <cellStyle name="Encabezado 4 2 2" xfId="337"/>
    <cellStyle name="Encabezado 4 3" xfId="338"/>
    <cellStyle name="Encabezado 4 3 2" xfId="339"/>
    <cellStyle name="Encabezado 4 4" xfId="340"/>
    <cellStyle name="Encabezado 4 4 2" xfId="341"/>
    <cellStyle name="Encabezado 4 5" xfId="342"/>
    <cellStyle name="Encabezado 4 5 2" xfId="343"/>
    <cellStyle name="Encabezado 4 6" xfId="344"/>
    <cellStyle name="Encabezado 4 6 2" xfId="345"/>
    <cellStyle name="Encabezado 4 7" xfId="346"/>
    <cellStyle name="Encabezado 4 7 2" xfId="347"/>
    <cellStyle name="Encabezado 4 8" xfId="348"/>
    <cellStyle name="Encabezado 4 9" xfId="349"/>
    <cellStyle name="Énfasis1 11" xfId="350"/>
    <cellStyle name="Énfasis1 2" xfId="351"/>
    <cellStyle name="Énfasis1 2 2" xfId="352"/>
    <cellStyle name="Énfasis1 3" xfId="353"/>
    <cellStyle name="Énfasis1 3 2" xfId="354"/>
    <cellStyle name="Énfasis1 4" xfId="355"/>
    <cellStyle name="Énfasis1 4 2" xfId="356"/>
    <cellStyle name="Énfasis1 5" xfId="357"/>
    <cellStyle name="Énfasis1 5 2" xfId="358"/>
    <cellStyle name="Énfasis1 6" xfId="359"/>
    <cellStyle name="Énfasis1 6 2" xfId="360"/>
    <cellStyle name="Énfasis1 7" xfId="361"/>
    <cellStyle name="Énfasis1 7 2" xfId="362"/>
    <cellStyle name="Énfasis1 8" xfId="363"/>
    <cellStyle name="Énfasis1 9" xfId="364"/>
    <cellStyle name="Énfasis2 11" xfId="365"/>
    <cellStyle name="Énfasis2 2" xfId="366"/>
    <cellStyle name="Énfasis2 2 2" xfId="367"/>
    <cellStyle name="Énfasis2 3" xfId="368"/>
    <cellStyle name="Énfasis2 3 2" xfId="369"/>
    <cellStyle name="Énfasis2 4" xfId="370"/>
    <cellStyle name="Énfasis2 4 2" xfId="371"/>
    <cellStyle name="Énfasis2 5" xfId="372"/>
    <cellStyle name="Énfasis2 5 2" xfId="373"/>
    <cellStyle name="Énfasis2 6" xfId="374"/>
    <cellStyle name="Énfasis2 6 2" xfId="375"/>
    <cellStyle name="Énfasis2 7" xfId="376"/>
    <cellStyle name="Énfasis2 7 2" xfId="377"/>
    <cellStyle name="Énfasis2 8" xfId="378"/>
    <cellStyle name="Énfasis2 9" xfId="379"/>
    <cellStyle name="Énfasis3 11" xfId="380"/>
    <cellStyle name="Énfasis3 2" xfId="381"/>
    <cellStyle name="Énfasis3 2 2" xfId="382"/>
    <cellStyle name="Énfasis3 3" xfId="383"/>
    <cellStyle name="Énfasis3 3 2" xfId="384"/>
    <cellStyle name="Énfasis3 4" xfId="385"/>
    <cellStyle name="Énfasis3 4 2" xfId="386"/>
    <cellStyle name="Énfasis3 5" xfId="387"/>
    <cellStyle name="Énfasis3 5 2" xfId="388"/>
    <cellStyle name="Énfasis3 6" xfId="389"/>
    <cellStyle name="Énfasis3 6 2" xfId="390"/>
    <cellStyle name="Énfasis3 7" xfId="391"/>
    <cellStyle name="Énfasis3 7 2" xfId="392"/>
    <cellStyle name="Énfasis3 8" xfId="393"/>
    <cellStyle name="Énfasis3 9" xfId="394"/>
    <cellStyle name="Énfasis4 11" xfId="395"/>
    <cellStyle name="Énfasis4 2" xfId="396"/>
    <cellStyle name="Énfasis4 2 2" xfId="397"/>
    <cellStyle name="Énfasis4 3" xfId="398"/>
    <cellStyle name="Énfasis4 3 2" xfId="399"/>
    <cellStyle name="Énfasis4 4" xfId="400"/>
    <cellStyle name="Énfasis4 4 2" xfId="401"/>
    <cellStyle name="Énfasis4 5" xfId="402"/>
    <cellStyle name="Énfasis4 5 2" xfId="403"/>
    <cellStyle name="Énfasis4 6" xfId="404"/>
    <cellStyle name="Énfasis4 6 2" xfId="405"/>
    <cellStyle name="Énfasis4 7" xfId="406"/>
    <cellStyle name="Énfasis4 7 2" xfId="407"/>
    <cellStyle name="Énfasis4 8" xfId="408"/>
    <cellStyle name="Énfasis4 9" xfId="409"/>
    <cellStyle name="Énfasis5 11" xfId="410"/>
    <cellStyle name="Énfasis5 2" xfId="411"/>
    <cellStyle name="Énfasis5 2 2" xfId="412"/>
    <cellStyle name="Énfasis5 3" xfId="413"/>
    <cellStyle name="Énfasis5 3 2" xfId="414"/>
    <cellStyle name="Énfasis5 4" xfId="415"/>
    <cellStyle name="Énfasis5 4 2" xfId="416"/>
    <cellStyle name="Énfasis5 5" xfId="417"/>
    <cellStyle name="Énfasis5 5 2" xfId="418"/>
    <cellStyle name="Énfasis5 6" xfId="419"/>
    <cellStyle name="Énfasis5 6 2" xfId="420"/>
    <cellStyle name="Énfasis5 7" xfId="421"/>
    <cellStyle name="Énfasis5 7 2" xfId="422"/>
    <cellStyle name="Énfasis5 8" xfId="423"/>
    <cellStyle name="Énfasis5 9" xfId="424"/>
    <cellStyle name="Énfasis6 11" xfId="425"/>
    <cellStyle name="Énfasis6 2" xfId="426"/>
    <cellStyle name="Énfasis6 2 2" xfId="427"/>
    <cellStyle name="Énfasis6 3" xfId="428"/>
    <cellStyle name="Énfasis6 3 2" xfId="429"/>
    <cellStyle name="Énfasis6 4" xfId="430"/>
    <cellStyle name="Énfasis6 4 2" xfId="431"/>
    <cellStyle name="Énfasis6 5" xfId="432"/>
    <cellStyle name="Énfasis6 5 2" xfId="433"/>
    <cellStyle name="Énfasis6 6" xfId="434"/>
    <cellStyle name="Énfasis6 6 2" xfId="435"/>
    <cellStyle name="Énfasis6 7" xfId="436"/>
    <cellStyle name="Énfasis6 7 2" xfId="437"/>
    <cellStyle name="Énfasis6 8" xfId="438"/>
    <cellStyle name="Énfasis6 9" xfId="439"/>
    <cellStyle name="Entrada 11" xfId="440"/>
    <cellStyle name="Entrada 2" xfId="441"/>
    <cellStyle name="Entrada 2 2" xfId="442"/>
    <cellStyle name="Entrada 3" xfId="443"/>
    <cellStyle name="Entrada 3 2" xfId="444"/>
    <cellStyle name="Entrada 4" xfId="445"/>
    <cellStyle name="Entrada 4 2" xfId="446"/>
    <cellStyle name="Entrada 5" xfId="447"/>
    <cellStyle name="Entrada 5 2" xfId="448"/>
    <cellStyle name="Entrada 6" xfId="449"/>
    <cellStyle name="Entrada 6 2" xfId="450"/>
    <cellStyle name="Entrada 7" xfId="451"/>
    <cellStyle name="Entrada 7 2" xfId="452"/>
    <cellStyle name="Entrada 8" xfId="453"/>
    <cellStyle name="Entrada 9" xfId="454"/>
    <cellStyle name="Estilo 1" xfId="455"/>
    <cellStyle name="Euro" xfId="456"/>
    <cellStyle name="Euro 2" xfId="457"/>
    <cellStyle name="Euro 3" xfId="458"/>
    <cellStyle name="Euro 4" xfId="459"/>
    <cellStyle name="Hipervínculo 2" xfId="460"/>
    <cellStyle name="Incorrecto 11" xfId="461"/>
    <cellStyle name="Incorrecto 2" xfId="462"/>
    <cellStyle name="Incorrecto 2 2" xfId="463"/>
    <cellStyle name="Incorrecto 3" xfId="464"/>
    <cellStyle name="Incorrecto 3 2" xfId="465"/>
    <cellStyle name="Incorrecto 4" xfId="466"/>
    <cellStyle name="Incorrecto 4 2" xfId="467"/>
    <cellStyle name="Incorrecto 5" xfId="468"/>
    <cellStyle name="Incorrecto 5 2" xfId="469"/>
    <cellStyle name="Incorrecto 6" xfId="470"/>
    <cellStyle name="Incorrecto 6 2" xfId="471"/>
    <cellStyle name="Incorrecto 7" xfId="472"/>
    <cellStyle name="Incorrecto 7 2" xfId="473"/>
    <cellStyle name="Incorrecto 8" xfId="474"/>
    <cellStyle name="Incorrecto 9" xfId="475"/>
    <cellStyle name="Millares [0] 2" xfId="476"/>
    <cellStyle name="Millares [0] 3" xfId="477"/>
    <cellStyle name="Millares 10" xfId="478"/>
    <cellStyle name="Millares 10 2" xfId="479"/>
    <cellStyle name="Millares 11" xfId="480"/>
    <cellStyle name="Millares 11 2" xfId="481"/>
    <cellStyle name="Millares 12" xfId="482"/>
    <cellStyle name="Millares 13" xfId="483"/>
    <cellStyle name="Millares 14" xfId="484"/>
    <cellStyle name="Millares 15" xfId="485"/>
    <cellStyle name="Millares 16" xfId="486"/>
    <cellStyle name="Millares 17" xfId="487"/>
    <cellStyle name="Millares 18" xfId="488"/>
    <cellStyle name="Millares 19" xfId="489"/>
    <cellStyle name="Millares 2" xfId="490"/>
    <cellStyle name="Millares 2 2" xfId="491"/>
    <cellStyle name="Millares 20" xfId="492"/>
    <cellStyle name="Millares 21" xfId="493"/>
    <cellStyle name="Millares 22" xfId="494"/>
    <cellStyle name="Millares 23" xfId="495"/>
    <cellStyle name="Millares 24" xfId="496"/>
    <cellStyle name="Millares 25" xfId="497"/>
    <cellStyle name="Millares 26" xfId="498"/>
    <cellStyle name="Millares 27" xfId="499"/>
    <cellStyle name="Millares 28" xfId="500"/>
    <cellStyle name="Millares 29" xfId="501"/>
    <cellStyle name="Millares 3" xfId="502"/>
    <cellStyle name="Millares 3 2" xfId="503"/>
    <cellStyle name="Millares 3 2 2" xfId="504"/>
    <cellStyle name="Millares 3 3" xfId="505"/>
    <cellStyle name="Millares 30" xfId="506"/>
    <cellStyle name="Millares 31" xfId="507"/>
    <cellStyle name="Millares 32" xfId="508"/>
    <cellStyle name="Millares 33" xfId="509"/>
    <cellStyle name="Millares 34" xfId="510"/>
    <cellStyle name="Millares 35" xfId="511"/>
    <cellStyle name="Millares 36" xfId="512"/>
    <cellStyle name="Millares 37" xfId="513"/>
    <cellStyle name="Millares 38" xfId="514"/>
    <cellStyle name="Millares 39" xfId="515"/>
    <cellStyle name="Millares 4" xfId="516"/>
    <cellStyle name="Millares 4 2" xfId="517"/>
    <cellStyle name="Millares 40" xfId="518"/>
    <cellStyle name="Millares 41" xfId="519"/>
    <cellStyle name="Millares 42" xfId="520"/>
    <cellStyle name="Millares 43" xfId="521"/>
    <cellStyle name="Millares 44" xfId="522"/>
    <cellStyle name="Millares 45" xfId="523"/>
    <cellStyle name="Millares 46" xfId="524"/>
    <cellStyle name="Millares 47" xfId="525"/>
    <cellStyle name="Millares 48" xfId="526"/>
    <cellStyle name="Millares 49" xfId="527"/>
    <cellStyle name="Millares 5" xfId="528"/>
    <cellStyle name="Millares 5 2" xfId="529"/>
    <cellStyle name="Millares 50" xfId="530"/>
    <cellStyle name="Millares 51" xfId="531"/>
    <cellStyle name="Millares 52" xfId="532"/>
    <cellStyle name="Millares 53" xfId="533"/>
    <cellStyle name="Millares 54" xfId="534"/>
    <cellStyle name="Millares 55" xfId="535"/>
    <cellStyle name="Millares 56" xfId="536"/>
    <cellStyle name="Millares 57" xfId="4"/>
    <cellStyle name="Millares 6" xfId="537"/>
    <cellStyle name="Millares 7" xfId="538"/>
    <cellStyle name="Millares 7 2" xfId="539"/>
    <cellStyle name="Millares 8" xfId="540"/>
    <cellStyle name="Millares 8 2" xfId="541"/>
    <cellStyle name="Millares 9" xfId="542"/>
    <cellStyle name="Moneda 2" xfId="543"/>
    <cellStyle name="Moneda 3" xfId="544"/>
    <cellStyle name="Neutral 11" xfId="545"/>
    <cellStyle name="Neutral 2" xfId="546"/>
    <cellStyle name="Neutral 2 2" xfId="547"/>
    <cellStyle name="Neutral 3" xfId="548"/>
    <cellStyle name="Neutral 3 2" xfId="549"/>
    <cellStyle name="Neutral 4" xfId="550"/>
    <cellStyle name="Neutral 4 2" xfId="551"/>
    <cellStyle name="Neutral 5" xfId="552"/>
    <cellStyle name="Neutral 5 2" xfId="553"/>
    <cellStyle name="Neutral 6" xfId="554"/>
    <cellStyle name="Neutral 6 2" xfId="555"/>
    <cellStyle name="Neutral 7" xfId="556"/>
    <cellStyle name="Neutral 7 2" xfId="557"/>
    <cellStyle name="Neutral 8" xfId="558"/>
    <cellStyle name="Neutral 9" xfId="559"/>
    <cellStyle name="Normal" xfId="0" builtinId="0"/>
    <cellStyle name="Normal 10" xfId="560"/>
    <cellStyle name="Normal 11" xfId="561"/>
    <cellStyle name="Normal 11 2" xfId="562"/>
    <cellStyle name="Normal 12" xfId="563"/>
    <cellStyle name="Normal 12 2" xfId="564"/>
    <cellStyle name="Normal 13" xfId="2"/>
    <cellStyle name="Normal 2" xfId="1"/>
    <cellStyle name="Normal 2 2" xfId="565"/>
    <cellStyle name="Normal 2 3" xfId="566"/>
    <cellStyle name="Normal 3" xfId="567"/>
    <cellStyle name="Normal 3 10" xfId="568"/>
    <cellStyle name="Normal 3 2" xfId="569"/>
    <cellStyle name="Normal 4" xfId="570"/>
    <cellStyle name="Normal 4 2" xfId="571"/>
    <cellStyle name="Normal 5" xfId="572"/>
    <cellStyle name="Normal 5 2" xfId="573"/>
    <cellStyle name="Normal 6" xfId="574"/>
    <cellStyle name="Normal 6 2" xfId="575"/>
    <cellStyle name="Normal 7" xfId="576"/>
    <cellStyle name="Normal 8" xfId="577"/>
    <cellStyle name="Normal 8 2" xfId="578"/>
    <cellStyle name="Normal 9" xfId="579"/>
    <cellStyle name="Notas 10" xfId="580"/>
    <cellStyle name="Notas 11" xfId="581"/>
    <cellStyle name="Notas 2" xfId="582"/>
    <cellStyle name="Notas 2 2" xfId="583"/>
    <cellStyle name="Notas 3" xfId="584"/>
    <cellStyle name="Notas 3 2" xfId="585"/>
    <cellStyle name="Notas 4" xfId="586"/>
    <cellStyle name="Notas 4 2" xfId="587"/>
    <cellStyle name="Notas 5" xfId="588"/>
    <cellStyle name="Notas 5 2" xfId="589"/>
    <cellStyle name="Notas 6" xfId="590"/>
    <cellStyle name="Notas 6 2" xfId="591"/>
    <cellStyle name="Notas 7" xfId="592"/>
    <cellStyle name="Notas 7 2" xfId="593"/>
    <cellStyle name="Notas 8" xfId="594"/>
    <cellStyle name="Notas 8 2" xfId="595"/>
    <cellStyle name="Notas 9" xfId="596"/>
    <cellStyle name="Notas 9 2" xfId="597"/>
    <cellStyle name="Porcentaje 2" xfId="598"/>
    <cellStyle name="Porcentaje 3" xfId="3"/>
    <cellStyle name="Porcentual 10" xfId="599"/>
    <cellStyle name="Porcentual 2" xfId="600"/>
    <cellStyle name="Porcentual 2 2" xfId="601"/>
    <cellStyle name="Porcentual 3" xfId="602"/>
    <cellStyle name="Porcentual 3 2" xfId="603"/>
    <cellStyle name="Porcentual 4" xfId="604"/>
    <cellStyle name="Porcentual 4 2" xfId="605"/>
    <cellStyle name="Porcentual 5" xfId="606"/>
    <cellStyle name="Porcentual 5 2" xfId="607"/>
    <cellStyle name="Porcentual 6" xfId="608"/>
    <cellStyle name="Porcentual 7" xfId="609"/>
    <cellStyle name="Porcentual 8" xfId="610"/>
    <cellStyle name="Porcentual 9" xfId="611"/>
    <cellStyle name="Salida 11" xfId="612"/>
    <cellStyle name="Salida 2" xfId="613"/>
    <cellStyle name="Salida 2 2" xfId="614"/>
    <cellStyle name="Salida 3" xfId="615"/>
    <cellStyle name="Salida 3 2" xfId="616"/>
    <cellStyle name="Salida 4" xfId="617"/>
    <cellStyle name="Salida 4 2" xfId="618"/>
    <cellStyle name="Salida 5" xfId="619"/>
    <cellStyle name="Salida 5 2" xfId="620"/>
    <cellStyle name="Salida 6" xfId="621"/>
    <cellStyle name="Salida 6 2" xfId="622"/>
    <cellStyle name="Salida 7" xfId="623"/>
    <cellStyle name="Salida 7 2" xfId="624"/>
    <cellStyle name="Salida 8" xfId="625"/>
    <cellStyle name="Salida 9" xfId="626"/>
    <cellStyle name="Texto de advertencia 11" xfId="627"/>
    <cellStyle name="Texto de advertencia 2" xfId="628"/>
    <cellStyle name="Texto de advertencia 2 2" xfId="629"/>
    <cellStyle name="Texto de advertencia 3" xfId="630"/>
    <cellStyle name="Texto de advertencia 3 2" xfId="631"/>
    <cellStyle name="Texto de advertencia 4" xfId="632"/>
    <cellStyle name="Texto de advertencia 4 2" xfId="633"/>
    <cellStyle name="Texto de advertencia 5" xfId="634"/>
    <cellStyle name="Texto de advertencia 5 2" xfId="635"/>
    <cellStyle name="Texto de advertencia 6" xfId="636"/>
    <cellStyle name="Texto de advertencia 6 2" xfId="637"/>
    <cellStyle name="Texto de advertencia 7" xfId="638"/>
    <cellStyle name="Texto de advertencia 7 2" xfId="639"/>
    <cellStyle name="Texto de advertencia 8" xfId="640"/>
    <cellStyle name="Texto de advertencia 9" xfId="641"/>
    <cellStyle name="Texto explicativo 11" xfId="642"/>
    <cellStyle name="Texto explicativo 2" xfId="643"/>
    <cellStyle name="Texto explicativo 2 2" xfId="644"/>
    <cellStyle name="Texto explicativo 3" xfId="645"/>
    <cellStyle name="Texto explicativo 3 2" xfId="646"/>
    <cellStyle name="Texto explicativo 4" xfId="647"/>
    <cellStyle name="Texto explicativo 4 2" xfId="648"/>
    <cellStyle name="Texto explicativo 5" xfId="649"/>
    <cellStyle name="Texto explicativo 5 2" xfId="650"/>
    <cellStyle name="Texto explicativo 6" xfId="651"/>
    <cellStyle name="Texto explicativo 6 2" xfId="652"/>
    <cellStyle name="Texto explicativo 7" xfId="653"/>
    <cellStyle name="Texto explicativo 7 2" xfId="654"/>
    <cellStyle name="Texto explicativo 8" xfId="655"/>
    <cellStyle name="Texto explicativo 9" xfId="656"/>
    <cellStyle name="Título 1 11" xfId="657"/>
    <cellStyle name="Título 1 2" xfId="658"/>
    <cellStyle name="Título 1 2 2" xfId="659"/>
    <cellStyle name="Título 1 3" xfId="660"/>
    <cellStyle name="Título 1 3 2" xfId="661"/>
    <cellStyle name="Título 1 4" xfId="662"/>
    <cellStyle name="Título 1 4 2" xfId="663"/>
    <cellStyle name="Título 1 5" xfId="664"/>
    <cellStyle name="Título 1 5 2" xfId="665"/>
    <cellStyle name="Título 1 6" xfId="666"/>
    <cellStyle name="Título 1 6 2" xfId="667"/>
    <cellStyle name="Título 1 7" xfId="668"/>
    <cellStyle name="Título 1 7 2" xfId="669"/>
    <cellStyle name="Título 1 8" xfId="670"/>
    <cellStyle name="Título 1 9" xfId="671"/>
    <cellStyle name="Título 10" xfId="672"/>
    <cellStyle name="Título 11" xfId="673"/>
    <cellStyle name="Título 13" xfId="674"/>
    <cellStyle name="Título 2 11" xfId="675"/>
    <cellStyle name="Título 2 2" xfId="676"/>
    <cellStyle name="Título 2 2 2" xfId="677"/>
    <cellStyle name="Título 2 3" xfId="678"/>
    <cellStyle name="Título 2 3 2" xfId="679"/>
    <cellStyle name="Título 2 4" xfId="680"/>
    <cellStyle name="Título 2 4 2" xfId="681"/>
    <cellStyle name="Título 2 5" xfId="682"/>
    <cellStyle name="Título 2 5 2" xfId="683"/>
    <cellStyle name="Título 2 6" xfId="684"/>
    <cellStyle name="Título 2 6 2" xfId="685"/>
    <cellStyle name="Título 2 7" xfId="686"/>
    <cellStyle name="Título 2 7 2" xfId="687"/>
    <cellStyle name="Título 2 8" xfId="688"/>
    <cellStyle name="Título 2 9" xfId="689"/>
    <cellStyle name="Título 3 11" xfId="690"/>
    <cellStyle name="Título 3 2" xfId="691"/>
    <cellStyle name="Título 3 2 2" xfId="692"/>
    <cellStyle name="Título 3 3" xfId="693"/>
    <cellStyle name="Título 3 3 2" xfId="694"/>
    <cellStyle name="Título 3 4" xfId="695"/>
    <cellStyle name="Título 3 4 2" xfId="696"/>
    <cellStyle name="Título 3 5" xfId="697"/>
    <cellStyle name="Título 3 5 2" xfId="698"/>
    <cellStyle name="Título 3 6" xfId="699"/>
    <cellStyle name="Título 3 6 2" xfId="700"/>
    <cellStyle name="Título 3 7" xfId="701"/>
    <cellStyle name="Título 3 7 2" xfId="702"/>
    <cellStyle name="Título 3 8" xfId="703"/>
    <cellStyle name="Título 3 9" xfId="704"/>
    <cellStyle name="Título 4" xfId="705"/>
    <cellStyle name="Título 4 2" xfId="706"/>
    <cellStyle name="Título 5" xfId="707"/>
    <cellStyle name="Título 5 2" xfId="708"/>
    <cellStyle name="Título 6" xfId="709"/>
    <cellStyle name="Título 6 2" xfId="710"/>
    <cellStyle name="Título 7" xfId="711"/>
    <cellStyle name="Título 7 2" xfId="712"/>
    <cellStyle name="Título 8" xfId="713"/>
    <cellStyle name="Título 8 2" xfId="714"/>
    <cellStyle name="Título 9" xfId="715"/>
    <cellStyle name="Título 9 2" xfId="716"/>
    <cellStyle name="Total 11" xfId="717"/>
    <cellStyle name="Total 2" xfId="718"/>
    <cellStyle name="Total 2 2" xfId="719"/>
    <cellStyle name="Total 3" xfId="720"/>
    <cellStyle name="Total 3 2" xfId="721"/>
    <cellStyle name="Total 4" xfId="722"/>
    <cellStyle name="Total 4 2" xfId="723"/>
    <cellStyle name="Total 5" xfId="724"/>
    <cellStyle name="Total 5 2" xfId="725"/>
    <cellStyle name="Total 6" xfId="726"/>
    <cellStyle name="Total 6 2" xfId="727"/>
    <cellStyle name="Total 7" xfId="728"/>
    <cellStyle name="Total 7 2" xfId="729"/>
    <cellStyle name="Total 8" xfId="730"/>
    <cellStyle name="Total 9" xfId="73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0</xdr:row>
      <xdr:rowOff>57150</xdr:rowOff>
    </xdr:from>
    <xdr:to>
      <xdr:col>7</xdr:col>
      <xdr:colOff>466725</xdr:colOff>
      <xdr:row>3</xdr:row>
      <xdr:rowOff>95250</xdr:rowOff>
    </xdr:to>
    <xdr:pic>
      <xdr:nvPicPr>
        <xdr:cNvPr id="2" name="Picture 1" descr="Logo_Mulpun_v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57150"/>
          <a:ext cx="9906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proyectos\WINDOWS\Archivos%20temporales%20de%20Internet\Content.IE5\4RDZMQZH\Av_Ventas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proyectos\Gerardo\005%20Borde%20Laguna\Base%20Contable%20Borde%20Lagun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. en venta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Base"/>
      <sheetName val="2006"/>
      <sheetName val="2005"/>
      <sheetName val="TABLAS"/>
      <sheetName val="Valor UF"/>
    </sheetNames>
    <sheetDataSet>
      <sheetData sheetId="0"/>
      <sheetData sheetId="1"/>
      <sheetData sheetId="2"/>
      <sheetData sheetId="3"/>
      <sheetData sheetId="4" refreshError="1"/>
      <sheetData sheetId="5" refreshError="1">
        <row r="1">
          <cell r="A1" t="str">
            <v>Fecha</v>
          </cell>
        </row>
        <row r="3">
          <cell r="A3">
            <v>36893</v>
          </cell>
          <cell r="B3" t="str">
            <v>15772,97</v>
          </cell>
        </row>
        <row r="4">
          <cell r="A4">
            <v>36894</v>
          </cell>
          <cell r="B4" t="str">
            <v>15774,49</v>
          </cell>
        </row>
        <row r="5">
          <cell r="A5">
            <v>36895</v>
          </cell>
          <cell r="B5" t="str">
            <v>15776,02</v>
          </cell>
        </row>
        <row r="6">
          <cell r="A6">
            <v>36896</v>
          </cell>
          <cell r="B6" t="str">
            <v>15777,54</v>
          </cell>
        </row>
        <row r="7">
          <cell r="A7">
            <v>36897</v>
          </cell>
          <cell r="B7" t="str">
            <v>15779,06</v>
          </cell>
        </row>
        <row r="8">
          <cell r="A8">
            <v>36898</v>
          </cell>
          <cell r="B8" t="str">
            <v>15780,59</v>
          </cell>
        </row>
        <row r="9">
          <cell r="A9">
            <v>36899</v>
          </cell>
          <cell r="B9" t="str">
            <v>15782,11</v>
          </cell>
        </row>
        <row r="10">
          <cell r="A10">
            <v>36900</v>
          </cell>
          <cell r="B10" t="str">
            <v>15783,64</v>
          </cell>
        </row>
        <row r="11">
          <cell r="A11">
            <v>36901</v>
          </cell>
          <cell r="B11" t="str">
            <v>15784,15</v>
          </cell>
        </row>
        <row r="12">
          <cell r="A12">
            <v>36902</v>
          </cell>
          <cell r="B12" t="str">
            <v>15784,66</v>
          </cell>
        </row>
        <row r="13">
          <cell r="A13">
            <v>36903</v>
          </cell>
          <cell r="B13" t="str">
            <v>15785,17</v>
          </cell>
        </row>
        <row r="14">
          <cell r="A14">
            <v>36904</v>
          </cell>
          <cell r="B14" t="str">
            <v>15785,68</v>
          </cell>
        </row>
        <row r="15">
          <cell r="A15">
            <v>36905</v>
          </cell>
          <cell r="B15" t="str">
            <v>15786,18</v>
          </cell>
        </row>
        <row r="16">
          <cell r="A16">
            <v>36906</v>
          </cell>
          <cell r="B16" t="str">
            <v>15786,69</v>
          </cell>
        </row>
        <row r="17">
          <cell r="A17">
            <v>36907</v>
          </cell>
          <cell r="B17" t="str">
            <v>15787,20</v>
          </cell>
        </row>
        <row r="18">
          <cell r="A18">
            <v>36908</v>
          </cell>
          <cell r="B18" t="str">
            <v>15787,71</v>
          </cell>
        </row>
        <row r="19">
          <cell r="A19">
            <v>36909</v>
          </cell>
          <cell r="B19" t="str">
            <v>15788,22</v>
          </cell>
        </row>
        <row r="20">
          <cell r="A20">
            <v>36910</v>
          </cell>
          <cell r="B20" t="str">
            <v>15788,73</v>
          </cell>
        </row>
        <row r="21">
          <cell r="A21">
            <v>36911</v>
          </cell>
          <cell r="B21" t="str">
            <v>15789,24</v>
          </cell>
        </row>
        <row r="22">
          <cell r="A22">
            <v>36912</v>
          </cell>
          <cell r="B22" t="str">
            <v>15789,75</v>
          </cell>
        </row>
        <row r="23">
          <cell r="A23">
            <v>36913</v>
          </cell>
          <cell r="B23" t="str">
            <v>15790,26</v>
          </cell>
        </row>
        <row r="24">
          <cell r="A24">
            <v>36914</v>
          </cell>
          <cell r="B24" t="str">
            <v>15790,77</v>
          </cell>
        </row>
        <row r="25">
          <cell r="A25">
            <v>36915</v>
          </cell>
          <cell r="B25" t="str">
            <v>15791,28</v>
          </cell>
        </row>
        <row r="26">
          <cell r="A26">
            <v>36916</v>
          </cell>
          <cell r="B26" t="str">
            <v>15791,78</v>
          </cell>
        </row>
        <row r="27">
          <cell r="A27">
            <v>36917</v>
          </cell>
          <cell r="B27" t="str">
            <v>15792,29</v>
          </cell>
        </row>
        <row r="28">
          <cell r="A28">
            <v>36918</v>
          </cell>
          <cell r="B28" t="str">
            <v>15792,80</v>
          </cell>
        </row>
        <row r="29">
          <cell r="A29">
            <v>36919</v>
          </cell>
          <cell r="B29" t="str">
            <v>15793,31</v>
          </cell>
        </row>
        <row r="30">
          <cell r="A30">
            <v>36920</v>
          </cell>
          <cell r="B30" t="str">
            <v>15793,82</v>
          </cell>
        </row>
        <row r="31">
          <cell r="A31">
            <v>36921</v>
          </cell>
          <cell r="B31" t="str">
            <v>15794,33</v>
          </cell>
        </row>
        <row r="32">
          <cell r="A32">
            <v>36922</v>
          </cell>
          <cell r="B32" t="str">
            <v>15794,84</v>
          </cell>
        </row>
        <row r="33">
          <cell r="A33">
            <v>36923</v>
          </cell>
          <cell r="B33" t="str">
            <v>15795,35</v>
          </cell>
        </row>
        <row r="34">
          <cell r="A34">
            <v>36924</v>
          </cell>
          <cell r="B34" t="str">
            <v>15795,86</v>
          </cell>
        </row>
        <row r="35">
          <cell r="A35">
            <v>36925</v>
          </cell>
          <cell r="B35" t="str">
            <v>15796,37</v>
          </cell>
        </row>
        <row r="36">
          <cell r="A36">
            <v>36926</v>
          </cell>
          <cell r="B36" t="str">
            <v>15796,88</v>
          </cell>
        </row>
        <row r="37">
          <cell r="A37">
            <v>36927</v>
          </cell>
          <cell r="B37" t="str">
            <v>15797,39</v>
          </cell>
        </row>
        <row r="38">
          <cell r="A38">
            <v>36928</v>
          </cell>
          <cell r="B38" t="str">
            <v>15797,90</v>
          </cell>
        </row>
        <row r="39">
          <cell r="A39">
            <v>36929</v>
          </cell>
          <cell r="B39" t="str">
            <v>15798,40</v>
          </cell>
        </row>
        <row r="40">
          <cell r="A40">
            <v>36930</v>
          </cell>
          <cell r="B40" t="str">
            <v>15798,91</v>
          </cell>
        </row>
        <row r="41">
          <cell r="A41">
            <v>36931</v>
          </cell>
          <cell r="B41" t="str">
            <v>15799,42</v>
          </cell>
        </row>
        <row r="42">
          <cell r="A42">
            <v>36932</v>
          </cell>
          <cell r="B42" t="str">
            <v>15801,11</v>
          </cell>
        </row>
        <row r="43">
          <cell r="A43">
            <v>36933</v>
          </cell>
          <cell r="B43" t="str">
            <v>15802,80</v>
          </cell>
        </row>
        <row r="44">
          <cell r="A44">
            <v>36934</v>
          </cell>
          <cell r="B44" t="str">
            <v>15804,49</v>
          </cell>
        </row>
        <row r="45">
          <cell r="A45">
            <v>36935</v>
          </cell>
          <cell r="B45" t="str">
            <v>15806,18</v>
          </cell>
        </row>
        <row r="46">
          <cell r="A46">
            <v>36936</v>
          </cell>
          <cell r="B46" t="str">
            <v>15807,87</v>
          </cell>
        </row>
        <row r="47">
          <cell r="A47">
            <v>36937</v>
          </cell>
          <cell r="B47" t="str">
            <v>15809,56</v>
          </cell>
        </row>
        <row r="48">
          <cell r="A48">
            <v>36938</v>
          </cell>
          <cell r="B48" t="str">
            <v>15811,26</v>
          </cell>
        </row>
        <row r="49">
          <cell r="A49">
            <v>36939</v>
          </cell>
          <cell r="B49" t="str">
            <v>15812,95</v>
          </cell>
        </row>
        <row r="50">
          <cell r="A50">
            <v>36940</v>
          </cell>
          <cell r="B50" t="str">
            <v>15814,64</v>
          </cell>
        </row>
        <row r="51">
          <cell r="A51">
            <v>36941</v>
          </cell>
          <cell r="B51" t="str">
            <v>15816,33</v>
          </cell>
        </row>
        <row r="52">
          <cell r="A52">
            <v>36942</v>
          </cell>
          <cell r="B52" t="str">
            <v>15818,02</v>
          </cell>
        </row>
        <row r="53">
          <cell r="A53">
            <v>36943</v>
          </cell>
          <cell r="B53" t="str">
            <v>15819,72</v>
          </cell>
        </row>
        <row r="54">
          <cell r="A54">
            <v>36944</v>
          </cell>
          <cell r="B54" t="str">
            <v>15821,41</v>
          </cell>
        </row>
        <row r="55">
          <cell r="A55">
            <v>36945</v>
          </cell>
          <cell r="B55" t="str">
            <v>15823,10</v>
          </cell>
        </row>
        <row r="56">
          <cell r="A56">
            <v>36946</v>
          </cell>
          <cell r="B56" t="str">
            <v>15824,79</v>
          </cell>
        </row>
        <row r="57">
          <cell r="A57">
            <v>36947</v>
          </cell>
          <cell r="B57" t="str">
            <v>15826,49</v>
          </cell>
        </row>
        <row r="58">
          <cell r="A58">
            <v>36948</v>
          </cell>
          <cell r="B58" t="str">
            <v>15828,18</v>
          </cell>
        </row>
        <row r="59">
          <cell r="A59">
            <v>36949</v>
          </cell>
          <cell r="B59" t="str">
            <v>15829,87</v>
          </cell>
        </row>
        <row r="60">
          <cell r="A60">
            <v>36950</v>
          </cell>
          <cell r="B60" t="str">
            <v>15831,57</v>
          </cell>
        </row>
        <row r="61">
          <cell r="A61">
            <v>36951</v>
          </cell>
          <cell r="B61" t="str">
            <v>15833,26</v>
          </cell>
        </row>
        <row r="62">
          <cell r="A62">
            <v>36952</v>
          </cell>
          <cell r="B62" t="str">
            <v>15834,96</v>
          </cell>
        </row>
        <row r="63">
          <cell r="A63">
            <v>36953</v>
          </cell>
          <cell r="B63" t="str">
            <v>15836,65</v>
          </cell>
        </row>
        <row r="64">
          <cell r="A64">
            <v>36954</v>
          </cell>
          <cell r="B64" t="str">
            <v>15838,34</v>
          </cell>
        </row>
        <row r="65">
          <cell r="A65">
            <v>36955</v>
          </cell>
          <cell r="B65" t="str">
            <v>15840,04</v>
          </cell>
        </row>
        <row r="66">
          <cell r="A66">
            <v>36956</v>
          </cell>
          <cell r="B66" t="str">
            <v>15841,73</v>
          </cell>
        </row>
        <row r="67">
          <cell r="A67">
            <v>36957</v>
          </cell>
          <cell r="B67" t="str">
            <v>15843,43</v>
          </cell>
        </row>
        <row r="68">
          <cell r="A68">
            <v>36958</v>
          </cell>
          <cell r="B68" t="str">
            <v>15845,12</v>
          </cell>
        </row>
        <row r="69">
          <cell r="A69">
            <v>36959</v>
          </cell>
          <cell r="B69" t="str">
            <v>15846,82</v>
          </cell>
        </row>
        <row r="70">
          <cell r="A70">
            <v>36960</v>
          </cell>
          <cell r="B70" t="str">
            <v>15845,28</v>
          </cell>
        </row>
        <row r="71">
          <cell r="A71">
            <v>36961</v>
          </cell>
          <cell r="B71" t="str">
            <v>15843,75</v>
          </cell>
        </row>
        <row r="72">
          <cell r="A72">
            <v>36962</v>
          </cell>
          <cell r="B72" t="str">
            <v>15842,21</v>
          </cell>
        </row>
        <row r="73">
          <cell r="A73">
            <v>36963</v>
          </cell>
          <cell r="B73" t="str">
            <v>15840,68</v>
          </cell>
        </row>
        <row r="74">
          <cell r="A74">
            <v>36964</v>
          </cell>
          <cell r="B74" t="str">
            <v>15839,14</v>
          </cell>
        </row>
        <row r="75">
          <cell r="A75">
            <v>36965</v>
          </cell>
          <cell r="B75" t="str">
            <v>15837,61</v>
          </cell>
        </row>
        <row r="76">
          <cell r="A76">
            <v>36966</v>
          </cell>
          <cell r="B76" t="str">
            <v>15836,07</v>
          </cell>
        </row>
        <row r="77">
          <cell r="A77">
            <v>36967</v>
          </cell>
          <cell r="B77" t="str">
            <v>15834,54</v>
          </cell>
        </row>
        <row r="78">
          <cell r="A78">
            <v>36968</v>
          </cell>
          <cell r="B78" t="str">
            <v>15833,00</v>
          </cell>
        </row>
        <row r="79">
          <cell r="A79">
            <v>36969</v>
          </cell>
          <cell r="B79" t="str">
            <v>15831,47</v>
          </cell>
        </row>
        <row r="80">
          <cell r="A80">
            <v>36970</v>
          </cell>
          <cell r="B80" t="str">
            <v>15829,93</v>
          </cell>
        </row>
        <row r="81">
          <cell r="A81">
            <v>36971</v>
          </cell>
          <cell r="B81" t="str">
            <v>15828,40</v>
          </cell>
        </row>
        <row r="82">
          <cell r="A82">
            <v>36972</v>
          </cell>
          <cell r="B82" t="str">
            <v>15826,87</v>
          </cell>
        </row>
        <row r="83">
          <cell r="A83">
            <v>36973</v>
          </cell>
          <cell r="B83" t="str">
            <v>15825,33</v>
          </cell>
        </row>
        <row r="84">
          <cell r="A84">
            <v>36974</v>
          </cell>
          <cell r="B84" t="str">
            <v>15823,80</v>
          </cell>
        </row>
        <row r="85">
          <cell r="A85">
            <v>36975</v>
          </cell>
          <cell r="B85" t="str">
            <v>15822,27</v>
          </cell>
        </row>
        <row r="86">
          <cell r="A86">
            <v>36976</v>
          </cell>
          <cell r="B86" t="str">
            <v>15820,73</v>
          </cell>
        </row>
        <row r="87">
          <cell r="A87">
            <v>36977</v>
          </cell>
          <cell r="B87" t="str">
            <v>15819,20</v>
          </cell>
        </row>
        <row r="88">
          <cell r="A88">
            <v>36978</v>
          </cell>
          <cell r="B88" t="str">
            <v>15817,67</v>
          </cell>
        </row>
        <row r="89">
          <cell r="A89">
            <v>36979</v>
          </cell>
          <cell r="B89" t="str">
            <v>15816,13</v>
          </cell>
        </row>
        <row r="90">
          <cell r="A90">
            <v>36980</v>
          </cell>
          <cell r="B90" t="str">
            <v>15814,60</v>
          </cell>
        </row>
        <row r="91">
          <cell r="A91">
            <v>36981</v>
          </cell>
          <cell r="B91" t="str">
            <v>15813,07</v>
          </cell>
        </row>
        <row r="92">
          <cell r="A92">
            <v>36982</v>
          </cell>
          <cell r="B92" t="str">
            <v>15811,53</v>
          </cell>
        </row>
        <row r="93">
          <cell r="A93">
            <v>36983</v>
          </cell>
          <cell r="B93" t="str">
            <v>15810,00</v>
          </cell>
        </row>
        <row r="94">
          <cell r="A94">
            <v>36984</v>
          </cell>
          <cell r="B94" t="str">
            <v>15808,47</v>
          </cell>
        </row>
        <row r="95">
          <cell r="A95">
            <v>36985</v>
          </cell>
          <cell r="B95" t="str">
            <v>15806,94</v>
          </cell>
        </row>
        <row r="96">
          <cell r="A96">
            <v>36986</v>
          </cell>
          <cell r="B96" t="str">
            <v>15805,41</v>
          </cell>
        </row>
        <row r="97">
          <cell r="A97">
            <v>36987</v>
          </cell>
          <cell r="B97" t="str">
            <v>15803,87</v>
          </cell>
        </row>
        <row r="98">
          <cell r="A98">
            <v>36988</v>
          </cell>
          <cell r="B98" t="str">
            <v>15802,34</v>
          </cell>
        </row>
        <row r="99">
          <cell r="A99">
            <v>36989</v>
          </cell>
          <cell r="B99" t="str">
            <v>15800,81</v>
          </cell>
        </row>
        <row r="100">
          <cell r="A100">
            <v>36990</v>
          </cell>
          <cell r="B100" t="str">
            <v>15799,28</v>
          </cell>
        </row>
        <row r="101">
          <cell r="A101">
            <v>36991</v>
          </cell>
          <cell r="B101" t="str">
            <v>15801,91</v>
          </cell>
        </row>
        <row r="102">
          <cell r="A102">
            <v>36992</v>
          </cell>
          <cell r="B102" t="str">
            <v>15804,53</v>
          </cell>
        </row>
        <row r="103">
          <cell r="A103">
            <v>36993</v>
          </cell>
          <cell r="B103" t="str">
            <v>15807,16</v>
          </cell>
        </row>
        <row r="104">
          <cell r="A104">
            <v>36994</v>
          </cell>
          <cell r="B104" t="str">
            <v>15809,79</v>
          </cell>
        </row>
        <row r="105">
          <cell r="A105">
            <v>36995</v>
          </cell>
          <cell r="B105" t="str">
            <v>15812,42</v>
          </cell>
        </row>
        <row r="106">
          <cell r="A106">
            <v>36996</v>
          </cell>
          <cell r="B106" t="str">
            <v>15815,05</v>
          </cell>
        </row>
        <row r="107">
          <cell r="A107">
            <v>36997</v>
          </cell>
          <cell r="B107" t="str">
            <v>15817,68</v>
          </cell>
        </row>
        <row r="108">
          <cell r="A108">
            <v>36998</v>
          </cell>
          <cell r="B108" t="str">
            <v>15820,31</v>
          </cell>
        </row>
        <row r="109">
          <cell r="A109">
            <v>36999</v>
          </cell>
          <cell r="B109" t="str">
            <v>15822,94</v>
          </cell>
        </row>
        <row r="110">
          <cell r="A110">
            <v>37000</v>
          </cell>
          <cell r="B110" t="str">
            <v>15825,57</v>
          </cell>
        </row>
        <row r="111">
          <cell r="A111">
            <v>37001</v>
          </cell>
          <cell r="B111" t="str">
            <v>15828,20</v>
          </cell>
        </row>
        <row r="112">
          <cell r="A112">
            <v>37002</v>
          </cell>
          <cell r="B112" t="str">
            <v>15830,83</v>
          </cell>
        </row>
        <row r="113">
          <cell r="A113">
            <v>37003</v>
          </cell>
          <cell r="B113" t="str">
            <v>15833,46</v>
          </cell>
        </row>
        <row r="114">
          <cell r="A114">
            <v>37004</v>
          </cell>
          <cell r="B114" t="str">
            <v>15836,10</v>
          </cell>
        </row>
        <row r="115">
          <cell r="A115">
            <v>37005</v>
          </cell>
          <cell r="B115" t="str">
            <v>15838,73</v>
          </cell>
        </row>
        <row r="116">
          <cell r="A116">
            <v>37006</v>
          </cell>
          <cell r="B116" t="str">
            <v>15841,36</v>
          </cell>
        </row>
        <row r="117">
          <cell r="A117">
            <v>37007</v>
          </cell>
          <cell r="B117" t="str">
            <v>15844,00</v>
          </cell>
        </row>
        <row r="118">
          <cell r="A118">
            <v>37008</v>
          </cell>
          <cell r="B118" t="str">
            <v>15846,63</v>
          </cell>
        </row>
        <row r="119">
          <cell r="A119">
            <v>37009</v>
          </cell>
          <cell r="B119" t="str">
            <v>15849,27</v>
          </cell>
        </row>
        <row r="120">
          <cell r="A120">
            <v>37010</v>
          </cell>
          <cell r="B120" t="str">
            <v>15851,90</v>
          </cell>
        </row>
        <row r="121">
          <cell r="A121">
            <v>37011</v>
          </cell>
          <cell r="B121" t="str">
            <v>15854,54</v>
          </cell>
        </row>
        <row r="122">
          <cell r="A122">
            <v>37012</v>
          </cell>
          <cell r="B122" t="str">
            <v>15857,17</v>
          </cell>
        </row>
        <row r="123">
          <cell r="A123">
            <v>37013</v>
          </cell>
          <cell r="B123" t="str">
            <v>15859,81</v>
          </cell>
        </row>
        <row r="124">
          <cell r="A124">
            <v>37014</v>
          </cell>
          <cell r="B124" t="str">
            <v>15862,45</v>
          </cell>
        </row>
        <row r="125">
          <cell r="A125">
            <v>37015</v>
          </cell>
          <cell r="B125" t="str">
            <v>15865,08</v>
          </cell>
        </row>
        <row r="126">
          <cell r="A126">
            <v>37016</v>
          </cell>
          <cell r="B126" t="str">
            <v>15867,72</v>
          </cell>
        </row>
        <row r="127">
          <cell r="A127">
            <v>37017</v>
          </cell>
          <cell r="B127" t="str">
            <v>15870,36</v>
          </cell>
        </row>
        <row r="128">
          <cell r="A128">
            <v>37018</v>
          </cell>
          <cell r="B128" t="str">
            <v>15873,00</v>
          </cell>
        </row>
        <row r="129">
          <cell r="A129">
            <v>37019</v>
          </cell>
          <cell r="B129" t="str">
            <v>15875,64</v>
          </cell>
        </row>
        <row r="130">
          <cell r="A130">
            <v>37020</v>
          </cell>
          <cell r="B130" t="str">
            <v>15878,28</v>
          </cell>
        </row>
        <row r="131">
          <cell r="A131">
            <v>37021</v>
          </cell>
          <cell r="B131" t="str">
            <v>15880,83</v>
          </cell>
        </row>
        <row r="132">
          <cell r="A132">
            <v>37022</v>
          </cell>
          <cell r="B132" t="str">
            <v>15883,39</v>
          </cell>
        </row>
        <row r="133">
          <cell r="A133">
            <v>37023</v>
          </cell>
          <cell r="B133" t="str">
            <v>15885,95</v>
          </cell>
        </row>
        <row r="134">
          <cell r="A134">
            <v>37024</v>
          </cell>
          <cell r="B134" t="str">
            <v>15888,50</v>
          </cell>
        </row>
        <row r="135">
          <cell r="A135">
            <v>37025</v>
          </cell>
          <cell r="B135" t="str">
            <v>15891,06</v>
          </cell>
        </row>
        <row r="136">
          <cell r="A136">
            <v>37026</v>
          </cell>
          <cell r="B136" t="str">
            <v>15893,62</v>
          </cell>
        </row>
        <row r="137">
          <cell r="A137">
            <v>37027</v>
          </cell>
          <cell r="B137" t="str">
            <v>15896,17</v>
          </cell>
        </row>
        <row r="138">
          <cell r="A138">
            <v>37028</v>
          </cell>
          <cell r="B138" t="str">
            <v>15898,73</v>
          </cell>
        </row>
        <row r="139">
          <cell r="A139">
            <v>37029</v>
          </cell>
          <cell r="B139" t="str">
            <v>15901,29</v>
          </cell>
        </row>
        <row r="140">
          <cell r="A140">
            <v>37030</v>
          </cell>
          <cell r="B140" t="str">
            <v>15903,85</v>
          </cell>
        </row>
        <row r="141">
          <cell r="A141">
            <v>37031</v>
          </cell>
          <cell r="B141" t="str">
            <v>15906,41</v>
          </cell>
        </row>
        <row r="142">
          <cell r="A142">
            <v>37032</v>
          </cell>
          <cell r="B142" t="str">
            <v>15908,97</v>
          </cell>
        </row>
        <row r="143">
          <cell r="A143">
            <v>37033</v>
          </cell>
          <cell r="B143" t="str">
            <v>15911,52</v>
          </cell>
        </row>
        <row r="144">
          <cell r="A144">
            <v>37034</v>
          </cell>
          <cell r="B144" t="str">
            <v>15914,09</v>
          </cell>
        </row>
        <row r="145">
          <cell r="A145">
            <v>37035</v>
          </cell>
          <cell r="B145" t="str">
            <v>15916,65</v>
          </cell>
        </row>
        <row r="146">
          <cell r="A146">
            <v>37036</v>
          </cell>
          <cell r="B146" t="str">
            <v>15919,21</v>
          </cell>
        </row>
        <row r="147">
          <cell r="A147">
            <v>37037</v>
          </cell>
          <cell r="B147" t="str">
            <v>15921,77</v>
          </cell>
        </row>
        <row r="148">
          <cell r="A148">
            <v>37038</v>
          </cell>
          <cell r="B148" t="str">
            <v>15924,33</v>
          </cell>
        </row>
        <row r="149">
          <cell r="A149">
            <v>37039</v>
          </cell>
          <cell r="B149" t="str">
            <v>15926,89</v>
          </cell>
        </row>
        <row r="150">
          <cell r="A150">
            <v>37040</v>
          </cell>
          <cell r="B150" t="str">
            <v>15929,45</v>
          </cell>
        </row>
        <row r="151">
          <cell r="A151">
            <v>37041</v>
          </cell>
          <cell r="B151" t="str">
            <v>15932,02</v>
          </cell>
        </row>
        <row r="152">
          <cell r="A152">
            <v>37042</v>
          </cell>
          <cell r="B152" t="str">
            <v>15934,58</v>
          </cell>
        </row>
        <row r="153">
          <cell r="A153">
            <v>37043</v>
          </cell>
          <cell r="B153" t="str">
            <v>15937,15</v>
          </cell>
        </row>
        <row r="154">
          <cell r="A154">
            <v>37044</v>
          </cell>
          <cell r="B154" t="str">
            <v>15939,71</v>
          </cell>
        </row>
        <row r="155">
          <cell r="A155">
            <v>37045</v>
          </cell>
          <cell r="B155" t="str">
            <v>15942,27</v>
          </cell>
        </row>
        <row r="156">
          <cell r="A156">
            <v>37046</v>
          </cell>
          <cell r="B156" t="str">
            <v>15944,84</v>
          </cell>
        </row>
        <row r="157">
          <cell r="A157">
            <v>37047</v>
          </cell>
          <cell r="B157" t="str">
            <v>15947,41</v>
          </cell>
        </row>
        <row r="158">
          <cell r="A158">
            <v>37048</v>
          </cell>
          <cell r="B158" t="str">
            <v>15949,97</v>
          </cell>
        </row>
        <row r="159">
          <cell r="A159">
            <v>37049</v>
          </cell>
          <cell r="B159" t="str">
            <v>15952,54</v>
          </cell>
        </row>
        <row r="160">
          <cell r="A160">
            <v>37050</v>
          </cell>
          <cell r="B160" t="str">
            <v>15955,10</v>
          </cell>
        </row>
        <row r="161">
          <cell r="A161">
            <v>37051</v>
          </cell>
          <cell r="B161" t="str">
            <v>15957,67</v>
          </cell>
        </row>
        <row r="162">
          <cell r="A162">
            <v>37052</v>
          </cell>
          <cell r="B162" t="str">
            <v>15959,79</v>
          </cell>
        </row>
        <row r="163">
          <cell r="A163">
            <v>37053</v>
          </cell>
          <cell r="B163" t="str">
            <v>15961,92</v>
          </cell>
        </row>
        <row r="164">
          <cell r="A164">
            <v>37054</v>
          </cell>
          <cell r="B164" t="str">
            <v>15964,04</v>
          </cell>
        </row>
        <row r="165">
          <cell r="A165">
            <v>37055</v>
          </cell>
          <cell r="B165" t="str">
            <v>15966,17</v>
          </cell>
        </row>
        <row r="166">
          <cell r="A166">
            <v>37056</v>
          </cell>
          <cell r="B166" t="str">
            <v>15968,29</v>
          </cell>
        </row>
        <row r="167">
          <cell r="A167">
            <v>37057</v>
          </cell>
          <cell r="B167" t="str">
            <v>15970,42</v>
          </cell>
        </row>
        <row r="168">
          <cell r="A168">
            <v>37058</v>
          </cell>
          <cell r="B168" t="str">
            <v>15972,54</v>
          </cell>
        </row>
        <row r="169">
          <cell r="A169">
            <v>37059</v>
          </cell>
          <cell r="B169" t="str">
            <v>15974,67</v>
          </cell>
        </row>
        <row r="170">
          <cell r="A170">
            <v>37060</v>
          </cell>
          <cell r="B170" t="str">
            <v>15976,79</v>
          </cell>
        </row>
        <row r="171">
          <cell r="A171">
            <v>37061</v>
          </cell>
          <cell r="B171" t="str">
            <v>15978,92</v>
          </cell>
        </row>
        <row r="172">
          <cell r="A172">
            <v>37062</v>
          </cell>
          <cell r="B172" t="str">
            <v>15981,05</v>
          </cell>
        </row>
        <row r="173">
          <cell r="A173">
            <v>37063</v>
          </cell>
          <cell r="B173" t="str">
            <v>15983,17</v>
          </cell>
        </row>
        <row r="174">
          <cell r="A174">
            <v>37064</v>
          </cell>
          <cell r="B174" t="str">
            <v>15985,30</v>
          </cell>
        </row>
        <row r="175">
          <cell r="A175">
            <v>37065</v>
          </cell>
          <cell r="B175" t="str">
            <v>15987,43</v>
          </cell>
        </row>
        <row r="176">
          <cell r="A176">
            <v>37066</v>
          </cell>
          <cell r="B176" t="str">
            <v>15989,55</v>
          </cell>
        </row>
        <row r="177">
          <cell r="A177">
            <v>37067</v>
          </cell>
          <cell r="B177" t="str">
            <v>15991,68</v>
          </cell>
        </row>
        <row r="178">
          <cell r="A178">
            <v>37068</v>
          </cell>
          <cell r="B178" t="str">
            <v>15993,81</v>
          </cell>
        </row>
        <row r="179">
          <cell r="A179">
            <v>37069</v>
          </cell>
          <cell r="B179" t="str">
            <v>15995,94</v>
          </cell>
        </row>
        <row r="180">
          <cell r="A180">
            <v>37070</v>
          </cell>
          <cell r="B180" t="str">
            <v>15998,07</v>
          </cell>
        </row>
        <row r="181">
          <cell r="A181">
            <v>37071</v>
          </cell>
          <cell r="B181" t="str">
            <v>16000,20</v>
          </cell>
        </row>
        <row r="182">
          <cell r="A182">
            <v>37072</v>
          </cell>
          <cell r="B182" t="str">
            <v>16002,32</v>
          </cell>
        </row>
        <row r="183">
          <cell r="A183">
            <v>37073</v>
          </cell>
          <cell r="B183" t="str">
            <v>16004,45</v>
          </cell>
        </row>
        <row r="184">
          <cell r="A184">
            <v>37074</v>
          </cell>
          <cell r="B184" t="str">
            <v>16006,58</v>
          </cell>
        </row>
        <row r="185">
          <cell r="A185">
            <v>37075</v>
          </cell>
          <cell r="B185" t="str">
            <v>16008,71</v>
          </cell>
        </row>
        <row r="186">
          <cell r="A186">
            <v>37076</v>
          </cell>
          <cell r="B186" t="str">
            <v>16010,84</v>
          </cell>
        </row>
        <row r="187">
          <cell r="A187">
            <v>37077</v>
          </cell>
          <cell r="B187" t="str">
            <v>16012,98</v>
          </cell>
        </row>
        <row r="188">
          <cell r="A188">
            <v>37078</v>
          </cell>
          <cell r="B188" t="str">
            <v>16015,11</v>
          </cell>
        </row>
        <row r="189">
          <cell r="A189">
            <v>37079</v>
          </cell>
          <cell r="B189" t="str">
            <v>16017,24</v>
          </cell>
        </row>
        <row r="190">
          <cell r="A190">
            <v>37080</v>
          </cell>
          <cell r="B190" t="str">
            <v>16019,37</v>
          </cell>
        </row>
        <row r="191">
          <cell r="A191">
            <v>37081</v>
          </cell>
          <cell r="B191" t="str">
            <v>16021,50</v>
          </cell>
        </row>
        <row r="192">
          <cell r="A192">
            <v>37082</v>
          </cell>
          <cell r="B192" t="str">
            <v>16022,02</v>
          </cell>
        </row>
        <row r="193">
          <cell r="A193">
            <v>37083</v>
          </cell>
          <cell r="B193" t="str">
            <v>16022,53</v>
          </cell>
        </row>
        <row r="194">
          <cell r="A194">
            <v>37084</v>
          </cell>
          <cell r="B194" t="str">
            <v>16023,05</v>
          </cell>
        </row>
        <row r="195">
          <cell r="A195">
            <v>37085</v>
          </cell>
          <cell r="B195" t="str">
            <v>16023,57</v>
          </cell>
        </row>
        <row r="196">
          <cell r="A196">
            <v>37086</v>
          </cell>
          <cell r="B196" t="str">
            <v>16024,08</v>
          </cell>
        </row>
        <row r="197">
          <cell r="A197">
            <v>37087</v>
          </cell>
          <cell r="B197" t="str">
            <v>16024,60</v>
          </cell>
        </row>
        <row r="198">
          <cell r="A198">
            <v>37088</v>
          </cell>
          <cell r="B198" t="str">
            <v>16025,12</v>
          </cell>
        </row>
        <row r="199">
          <cell r="A199">
            <v>37089</v>
          </cell>
          <cell r="B199" t="str">
            <v>16025,63</v>
          </cell>
        </row>
        <row r="200">
          <cell r="A200">
            <v>37090</v>
          </cell>
          <cell r="B200" t="str">
            <v>16026,15</v>
          </cell>
        </row>
        <row r="201">
          <cell r="A201">
            <v>37091</v>
          </cell>
          <cell r="B201" t="str">
            <v>16026,67</v>
          </cell>
        </row>
        <row r="202">
          <cell r="A202">
            <v>37092</v>
          </cell>
          <cell r="B202" t="str">
            <v>16027,18</v>
          </cell>
        </row>
        <row r="203">
          <cell r="A203">
            <v>37093</v>
          </cell>
          <cell r="B203" t="str">
            <v>16027,70</v>
          </cell>
        </row>
        <row r="204">
          <cell r="A204">
            <v>37094</v>
          </cell>
          <cell r="B204" t="str">
            <v>16028,22</v>
          </cell>
        </row>
        <row r="205">
          <cell r="A205">
            <v>37095</v>
          </cell>
          <cell r="B205" t="str">
            <v>16028,73</v>
          </cell>
        </row>
        <row r="206">
          <cell r="A206">
            <v>37096</v>
          </cell>
          <cell r="B206" t="str">
            <v>16029,25</v>
          </cell>
        </row>
        <row r="207">
          <cell r="A207">
            <v>37097</v>
          </cell>
          <cell r="B207" t="str">
            <v>16029,77</v>
          </cell>
        </row>
        <row r="208">
          <cell r="A208">
            <v>37098</v>
          </cell>
          <cell r="B208" t="str">
            <v>16030,28</v>
          </cell>
        </row>
        <row r="209">
          <cell r="A209">
            <v>37099</v>
          </cell>
          <cell r="B209" t="str">
            <v>16030,80</v>
          </cell>
        </row>
        <row r="210">
          <cell r="A210">
            <v>37100</v>
          </cell>
          <cell r="B210" t="str">
            <v>16031,32</v>
          </cell>
        </row>
        <row r="211">
          <cell r="A211">
            <v>37101</v>
          </cell>
          <cell r="B211" t="str">
            <v>16031,83</v>
          </cell>
        </row>
        <row r="212">
          <cell r="A212">
            <v>37102</v>
          </cell>
          <cell r="B212" t="str">
            <v>16032,35</v>
          </cell>
        </row>
        <row r="213">
          <cell r="A213">
            <v>37103</v>
          </cell>
          <cell r="B213" t="str">
            <v>16032,87</v>
          </cell>
        </row>
        <row r="214">
          <cell r="A214">
            <v>37104</v>
          </cell>
          <cell r="B214" t="str">
            <v>16033,39</v>
          </cell>
        </row>
        <row r="215">
          <cell r="A215">
            <v>37105</v>
          </cell>
          <cell r="B215" t="str">
            <v>16033,90</v>
          </cell>
        </row>
        <row r="216">
          <cell r="A216">
            <v>37106</v>
          </cell>
          <cell r="B216" t="str">
            <v>16034,42</v>
          </cell>
        </row>
        <row r="217">
          <cell r="A217">
            <v>37107</v>
          </cell>
          <cell r="B217" t="str">
            <v>16034,94</v>
          </cell>
        </row>
        <row r="218">
          <cell r="A218">
            <v>37108</v>
          </cell>
          <cell r="B218" t="str">
            <v>16035,45</v>
          </cell>
        </row>
        <row r="219">
          <cell r="A219">
            <v>37109</v>
          </cell>
          <cell r="B219" t="str">
            <v>16035,97</v>
          </cell>
        </row>
        <row r="220">
          <cell r="A220">
            <v>37110</v>
          </cell>
          <cell r="B220" t="str">
            <v>16036,49</v>
          </cell>
        </row>
        <row r="221">
          <cell r="A221">
            <v>37111</v>
          </cell>
          <cell r="B221" t="str">
            <v>16037,00</v>
          </cell>
        </row>
        <row r="222">
          <cell r="A222">
            <v>37112</v>
          </cell>
          <cell r="B222" t="str">
            <v>16037,52</v>
          </cell>
        </row>
        <row r="223">
          <cell r="A223">
            <v>37113</v>
          </cell>
          <cell r="B223" t="str">
            <v>16036,48</v>
          </cell>
        </row>
        <row r="224">
          <cell r="A224">
            <v>37114</v>
          </cell>
          <cell r="B224" t="str">
            <v>16035,45</v>
          </cell>
        </row>
        <row r="225">
          <cell r="A225">
            <v>37115</v>
          </cell>
          <cell r="B225" t="str">
            <v>16034,41</v>
          </cell>
        </row>
        <row r="226">
          <cell r="A226">
            <v>37116</v>
          </cell>
          <cell r="B226" t="str">
            <v>16033,38</v>
          </cell>
        </row>
        <row r="227">
          <cell r="A227">
            <v>37117</v>
          </cell>
          <cell r="B227" t="str">
            <v>16032,34</v>
          </cell>
        </row>
        <row r="228">
          <cell r="A228">
            <v>37118</v>
          </cell>
          <cell r="B228" t="str">
            <v>16031,31</v>
          </cell>
        </row>
        <row r="229">
          <cell r="A229">
            <v>37119</v>
          </cell>
          <cell r="B229" t="str">
            <v>16030,27</v>
          </cell>
        </row>
        <row r="230">
          <cell r="A230">
            <v>37120</v>
          </cell>
          <cell r="B230" t="str">
            <v>16029,24</v>
          </cell>
        </row>
        <row r="231">
          <cell r="A231">
            <v>37121</v>
          </cell>
          <cell r="B231" t="str">
            <v>16028,20</v>
          </cell>
        </row>
        <row r="232">
          <cell r="A232">
            <v>37122</v>
          </cell>
          <cell r="B232" t="str">
            <v>16027,17</v>
          </cell>
        </row>
        <row r="233">
          <cell r="A233">
            <v>37123</v>
          </cell>
          <cell r="B233" t="str">
            <v>16026,13</v>
          </cell>
        </row>
        <row r="234">
          <cell r="A234">
            <v>37124</v>
          </cell>
          <cell r="B234" t="str">
            <v>16025,10</v>
          </cell>
        </row>
        <row r="235">
          <cell r="A235">
            <v>37125</v>
          </cell>
          <cell r="B235" t="str">
            <v>16024,06</v>
          </cell>
        </row>
        <row r="236">
          <cell r="A236">
            <v>37126</v>
          </cell>
          <cell r="B236" t="str">
            <v>16023,03</v>
          </cell>
        </row>
        <row r="237">
          <cell r="A237">
            <v>37127</v>
          </cell>
          <cell r="B237" t="str">
            <v>16021,99</v>
          </cell>
        </row>
        <row r="238">
          <cell r="A238">
            <v>37128</v>
          </cell>
          <cell r="B238" t="str">
            <v>16020,96</v>
          </cell>
        </row>
        <row r="239">
          <cell r="A239">
            <v>37129</v>
          </cell>
          <cell r="B239" t="str">
            <v>16019,92</v>
          </cell>
        </row>
        <row r="240">
          <cell r="A240">
            <v>37130</v>
          </cell>
          <cell r="B240" t="str">
            <v>16018,89</v>
          </cell>
        </row>
        <row r="241">
          <cell r="A241">
            <v>37131</v>
          </cell>
          <cell r="B241" t="str">
            <v>16017,85</v>
          </cell>
        </row>
        <row r="242">
          <cell r="A242">
            <v>37132</v>
          </cell>
          <cell r="B242" t="str">
            <v>16016,82</v>
          </cell>
        </row>
        <row r="243">
          <cell r="A243">
            <v>37133</v>
          </cell>
          <cell r="B243" t="str">
            <v>16015,78</v>
          </cell>
        </row>
        <row r="244">
          <cell r="A244">
            <v>37134</v>
          </cell>
          <cell r="B244" t="str">
            <v>16014,75</v>
          </cell>
        </row>
        <row r="245">
          <cell r="A245">
            <v>37135</v>
          </cell>
          <cell r="B245" t="str">
            <v>16013,72</v>
          </cell>
        </row>
        <row r="246">
          <cell r="A246">
            <v>37136</v>
          </cell>
          <cell r="B246" t="str">
            <v>16012,68</v>
          </cell>
        </row>
        <row r="247">
          <cell r="A247">
            <v>37137</v>
          </cell>
          <cell r="B247" t="str">
            <v>16011,65</v>
          </cell>
        </row>
        <row r="248">
          <cell r="A248">
            <v>37138</v>
          </cell>
          <cell r="B248" t="str">
            <v>16010,61</v>
          </cell>
        </row>
        <row r="249">
          <cell r="A249">
            <v>37139</v>
          </cell>
          <cell r="B249" t="str">
            <v>16009,58</v>
          </cell>
        </row>
        <row r="250">
          <cell r="A250">
            <v>37140</v>
          </cell>
          <cell r="B250" t="str">
            <v>16008,55</v>
          </cell>
        </row>
        <row r="251">
          <cell r="A251">
            <v>37141</v>
          </cell>
          <cell r="B251" t="str">
            <v>16007,51</v>
          </cell>
        </row>
        <row r="252">
          <cell r="A252">
            <v>37142</v>
          </cell>
          <cell r="B252" t="str">
            <v>16006,48</v>
          </cell>
        </row>
        <row r="253">
          <cell r="A253">
            <v>37143</v>
          </cell>
          <cell r="B253" t="str">
            <v>16005,44</v>
          </cell>
        </row>
        <row r="254">
          <cell r="A254">
            <v>37144</v>
          </cell>
          <cell r="B254" t="str">
            <v>16009,69</v>
          </cell>
        </row>
        <row r="255">
          <cell r="A255">
            <v>37145</v>
          </cell>
          <cell r="B255" t="str">
            <v>16013,94</v>
          </cell>
        </row>
        <row r="256">
          <cell r="A256">
            <v>37146</v>
          </cell>
          <cell r="B256" t="str">
            <v>16018,20</v>
          </cell>
        </row>
        <row r="257">
          <cell r="A257">
            <v>37147</v>
          </cell>
          <cell r="B257" t="str">
            <v>16022,45</v>
          </cell>
        </row>
        <row r="258">
          <cell r="A258">
            <v>37148</v>
          </cell>
          <cell r="B258" t="str">
            <v>16026,71</v>
          </cell>
        </row>
        <row r="259">
          <cell r="A259">
            <v>37149</v>
          </cell>
          <cell r="B259" t="str">
            <v>16030,97</v>
          </cell>
        </row>
        <row r="260">
          <cell r="A260">
            <v>37150</v>
          </cell>
          <cell r="B260" t="str">
            <v>16035,23</v>
          </cell>
        </row>
        <row r="261">
          <cell r="A261">
            <v>37151</v>
          </cell>
          <cell r="B261" t="str">
            <v>16039,49</v>
          </cell>
        </row>
        <row r="262">
          <cell r="A262">
            <v>37152</v>
          </cell>
          <cell r="B262" t="str">
            <v>16043,75</v>
          </cell>
        </row>
        <row r="263">
          <cell r="A263">
            <v>37153</v>
          </cell>
          <cell r="B263" t="str">
            <v>16048,01</v>
          </cell>
        </row>
        <row r="264">
          <cell r="A264">
            <v>37154</v>
          </cell>
          <cell r="B264" t="str">
            <v>16052,27</v>
          </cell>
        </row>
        <row r="265">
          <cell r="A265">
            <v>37155</v>
          </cell>
          <cell r="B265" t="str">
            <v>16056,54</v>
          </cell>
        </row>
        <row r="266">
          <cell r="A266">
            <v>37156</v>
          </cell>
          <cell r="B266" t="str">
            <v>16060,80</v>
          </cell>
        </row>
        <row r="267">
          <cell r="A267">
            <v>37157</v>
          </cell>
          <cell r="B267" t="str">
            <v>16065,07</v>
          </cell>
        </row>
        <row r="268">
          <cell r="A268">
            <v>37158</v>
          </cell>
          <cell r="B268" t="str">
            <v>16069,33</v>
          </cell>
        </row>
        <row r="269">
          <cell r="A269">
            <v>37159</v>
          </cell>
          <cell r="B269" t="str">
            <v>16073,60</v>
          </cell>
        </row>
        <row r="270">
          <cell r="A270">
            <v>37160</v>
          </cell>
          <cell r="B270" t="str">
            <v>16077,87</v>
          </cell>
        </row>
        <row r="271">
          <cell r="A271">
            <v>37161</v>
          </cell>
          <cell r="B271" t="str">
            <v>16082,14</v>
          </cell>
        </row>
        <row r="272">
          <cell r="A272">
            <v>37162</v>
          </cell>
          <cell r="B272" t="str">
            <v>16086,42</v>
          </cell>
        </row>
        <row r="273">
          <cell r="A273">
            <v>37163</v>
          </cell>
          <cell r="B273" t="str">
            <v>16090,69</v>
          </cell>
        </row>
        <row r="274">
          <cell r="A274">
            <v>37164</v>
          </cell>
          <cell r="B274" t="str">
            <v>16094,96</v>
          </cell>
        </row>
        <row r="275">
          <cell r="A275">
            <v>37165</v>
          </cell>
          <cell r="B275" t="str">
            <v>16099,24</v>
          </cell>
        </row>
        <row r="276">
          <cell r="A276">
            <v>37166</v>
          </cell>
          <cell r="B276" t="str">
            <v>16103,52</v>
          </cell>
        </row>
        <row r="277">
          <cell r="A277">
            <v>37167</v>
          </cell>
          <cell r="B277" t="str">
            <v>16107,79</v>
          </cell>
        </row>
        <row r="278">
          <cell r="A278">
            <v>37168</v>
          </cell>
          <cell r="B278" t="str">
            <v>16112,07</v>
          </cell>
        </row>
        <row r="279">
          <cell r="A279">
            <v>37169</v>
          </cell>
          <cell r="B279" t="str">
            <v>16116,35</v>
          </cell>
        </row>
        <row r="280">
          <cell r="A280">
            <v>37170</v>
          </cell>
          <cell r="B280" t="str">
            <v>16120,63</v>
          </cell>
        </row>
        <row r="281">
          <cell r="A281">
            <v>37171</v>
          </cell>
          <cell r="B281" t="str">
            <v>16124,92</v>
          </cell>
        </row>
        <row r="282">
          <cell r="A282">
            <v>37172</v>
          </cell>
          <cell r="B282" t="str">
            <v>16129,20</v>
          </cell>
        </row>
        <row r="283">
          <cell r="A283">
            <v>37173</v>
          </cell>
          <cell r="B283" t="str">
            <v>16133,48</v>
          </cell>
        </row>
        <row r="284">
          <cell r="A284">
            <v>37174</v>
          </cell>
          <cell r="B284" t="str">
            <v>16137,11</v>
          </cell>
        </row>
        <row r="285">
          <cell r="A285">
            <v>37175</v>
          </cell>
          <cell r="B285" t="str">
            <v>16140,74</v>
          </cell>
        </row>
        <row r="286">
          <cell r="A286">
            <v>37176</v>
          </cell>
          <cell r="B286" t="str">
            <v>16144,37</v>
          </cell>
        </row>
        <row r="287">
          <cell r="A287">
            <v>37177</v>
          </cell>
          <cell r="B287" t="str">
            <v>16148,01</v>
          </cell>
        </row>
        <row r="288">
          <cell r="A288">
            <v>37178</v>
          </cell>
          <cell r="B288" t="str">
            <v>16151,64</v>
          </cell>
        </row>
        <row r="289">
          <cell r="A289">
            <v>37179</v>
          </cell>
          <cell r="B289" t="str">
            <v>16155,28</v>
          </cell>
        </row>
        <row r="290">
          <cell r="A290">
            <v>37180</v>
          </cell>
          <cell r="B290" t="str">
            <v>16158,91</v>
          </cell>
        </row>
        <row r="291">
          <cell r="A291">
            <v>37181</v>
          </cell>
          <cell r="B291" t="str">
            <v>16162,55</v>
          </cell>
        </row>
        <row r="292">
          <cell r="A292">
            <v>37182</v>
          </cell>
          <cell r="B292" t="str">
            <v>16166,19</v>
          </cell>
        </row>
        <row r="293">
          <cell r="A293">
            <v>37183</v>
          </cell>
          <cell r="B293" t="str">
            <v>16169,82</v>
          </cell>
        </row>
        <row r="294">
          <cell r="A294">
            <v>37184</v>
          </cell>
          <cell r="B294" t="str">
            <v>16173,46</v>
          </cell>
        </row>
        <row r="295">
          <cell r="A295">
            <v>37185</v>
          </cell>
          <cell r="B295" t="str">
            <v>16177,10</v>
          </cell>
        </row>
        <row r="296">
          <cell r="A296">
            <v>37186</v>
          </cell>
          <cell r="B296" t="str">
            <v>16180,74</v>
          </cell>
        </row>
        <row r="297">
          <cell r="A297">
            <v>37187</v>
          </cell>
          <cell r="B297" t="str">
            <v>16184,39</v>
          </cell>
        </row>
        <row r="298">
          <cell r="A298">
            <v>37188</v>
          </cell>
          <cell r="B298" t="str">
            <v>16188,03</v>
          </cell>
        </row>
        <row r="299">
          <cell r="A299">
            <v>37189</v>
          </cell>
          <cell r="B299" t="str">
            <v>16191,67</v>
          </cell>
        </row>
        <row r="300">
          <cell r="A300">
            <v>37190</v>
          </cell>
          <cell r="B300" t="str">
            <v>16195,31</v>
          </cell>
        </row>
        <row r="301">
          <cell r="A301">
            <v>37191</v>
          </cell>
          <cell r="B301" t="str">
            <v>16198,96</v>
          </cell>
        </row>
        <row r="302">
          <cell r="A302">
            <v>37192</v>
          </cell>
          <cell r="B302" t="str">
            <v>16202,60</v>
          </cell>
        </row>
        <row r="303">
          <cell r="A303">
            <v>37193</v>
          </cell>
          <cell r="B303" t="str">
            <v>16206,25</v>
          </cell>
        </row>
        <row r="304">
          <cell r="A304">
            <v>37194</v>
          </cell>
          <cell r="B304" t="str">
            <v>16209,90</v>
          </cell>
        </row>
        <row r="305">
          <cell r="A305">
            <v>37195</v>
          </cell>
          <cell r="B305" t="str">
            <v>16213,55</v>
          </cell>
        </row>
        <row r="306">
          <cell r="A306">
            <v>37196</v>
          </cell>
          <cell r="B306" t="str">
            <v>16217,19</v>
          </cell>
        </row>
        <row r="307">
          <cell r="A307">
            <v>37197</v>
          </cell>
          <cell r="B307" t="str">
            <v>16220,84</v>
          </cell>
        </row>
        <row r="308">
          <cell r="A308">
            <v>37198</v>
          </cell>
          <cell r="B308" t="str">
            <v>16224,49</v>
          </cell>
        </row>
        <row r="309">
          <cell r="A309">
            <v>37199</v>
          </cell>
          <cell r="B309" t="str">
            <v>16228,15</v>
          </cell>
        </row>
        <row r="310">
          <cell r="A310">
            <v>37200</v>
          </cell>
          <cell r="B310" t="str">
            <v>16231,80</v>
          </cell>
        </row>
        <row r="311">
          <cell r="A311">
            <v>37201</v>
          </cell>
          <cell r="B311" t="str">
            <v>16235,45</v>
          </cell>
        </row>
        <row r="312">
          <cell r="A312">
            <v>37202</v>
          </cell>
          <cell r="B312" t="str">
            <v>16239,10</v>
          </cell>
        </row>
        <row r="313">
          <cell r="A313">
            <v>37203</v>
          </cell>
          <cell r="B313" t="str">
            <v>16242,76</v>
          </cell>
        </row>
        <row r="314">
          <cell r="A314">
            <v>37204</v>
          </cell>
          <cell r="B314" t="str">
            <v>16246,41</v>
          </cell>
        </row>
        <row r="315">
          <cell r="A315">
            <v>37205</v>
          </cell>
          <cell r="B315" t="str">
            <v>16246,95</v>
          </cell>
        </row>
        <row r="316">
          <cell r="A316">
            <v>37206</v>
          </cell>
          <cell r="B316" t="str">
            <v>16247,49</v>
          </cell>
        </row>
        <row r="317">
          <cell r="A317">
            <v>37207</v>
          </cell>
          <cell r="B317" t="str">
            <v>16248,03</v>
          </cell>
        </row>
        <row r="318">
          <cell r="A318">
            <v>37208</v>
          </cell>
          <cell r="B318" t="str">
            <v>16248,58</v>
          </cell>
        </row>
        <row r="319">
          <cell r="A319">
            <v>37209</v>
          </cell>
          <cell r="B319" t="str">
            <v>16249,12</v>
          </cell>
        </row>
        <row r="320">
          <cell r="A320">
            <v>37210</v>
          </cell>
          <cell r="B320" t="str">
            <v>16249,66</v>
          </cell>
        </row>
        <row r="321">
          <cell r="A321">
            <v>37211</v>
          </cell>
          <cell r="B321" t="str">
            <v>16250,20</v>
          </cell>
        </row>
        <row r="322">
          <cell r="A322">
            <v>37212</v>
          </cell>
          <cell r="B322" t="str">
            <v>16250,74</v>
          </cell>
        </row>
        <row r="323">
          <cell r="A323">
            <v>37213</v>
          </cell>
          <cell r="B323" t="str">
            <v>16251,28</v>
          </cell>
        </row>
        <row r="324">
          <cell r="A324">
            <v>37214</v>
          </cell>
          <cell r="B324" t="str">
            <v>16251,82</v>
          </cell>
        </row>
        <row r="325">
          <cell r="A325">
            <v>37215</v>
          </cell>
          <cell r="B325" t="str">
            <v>16252,37</v>
          </cell>
        </row>
        <row r="326">
          <cell r="A326">
            <v>37216</v>
          </cell>
          <cell r="B326" t="str">
            <v>16252,91</v>
          </cell>
        </row>
        <row r="327">
          <cell r="A327">
            <v>37217</v>
          </cell>
          <cell r="B327" t="str">
            <v>16253,45</v>
          </cell>
        </row>
        <row r="328">
          <cell r="A328">
            <v>37218</v>
          </cell>
          <cell r="B328" t="str">
            <v>16253,99</v>
          </cell>
        </row>
        <row r="329">
          <cell r="A329">
            <v>37219</v>
          </cell>
          <cell r="B329" t="str">
            <v>16254,53</v>
          </cell>
        </row>
        <row r="330">
          <cell r="A330">
            <v>37220</v>
          </cell>
          <cell r="B330" t="str">
            <v>16255,07</v>
          </cell>
        </row>
        <row r="331">
          <cell r="A331">
            <v>37221</v>
          </cell>
          <cell r="B331" t="str">
            <v>16255,61</v>
          </cell>
        </row>
        <row r="332">
          <cell r="A332">
            <v>37222</v>
          </cell>
          <cell r="B332" t="str">
            <v>16256,16</v>
          </cell>
        </row>
        <row r="333">
          <cell r="A333">
            <v>37223</v>
          </cell>
          <cell r="B333" t="str">
            <v>16256,70</v>
          </cell>
        </row>
        <row r="334">
          <cell r="A334">
            <v>37224</v>
          </cell>
          <cell r="B334" t="str">
            <v>16257,24</v>
          </cell>
        </row>
        <row r="335">
          <cell r="A335">
            <v>37225</v>
          </cell>
          <cell r="B335" t="str">
            <v>16257,78</v>
          </cell>
        </row>
        <row r="336">
          <cell r="A336">
            <v>37226</v>
          </cell>
          <cell r="B336" t="str">
            <v>16258,32</v>
          </cell>
        </row>
        <row r="337">
          <cell r="A337">
            <v>37227</v>
          </cell>
          <cell r="B337" t="str">
            <v>16258,86</v>
          </cell>
        </row>
        <row r="338">
          <cell r="A338">
            <v>37228</v>
          </cell>
          <cell r="B338" t="str">
            <v>16259,41</v>
          </cell>
        </row>
        <row r="339">
          <cell r="A339">
            <v>37229</v>
          </cell>
          <cell r="B339" t="str">
            <v>16259,95</v>
          </cell>
        </row>
        <row r="340">
          <cell r="A340">
            <v>37230</v>
          </cell>
          <cell r="B340" t="str">
            <v>16260,49</v>
          </cell>
        </row>
        <row r="341">
          <cell r="A341">
            <v>37231</v>
          </cell>
          <cell r="B341" t="str">
            <v>16261,03</v>
          </cell>
        </row>
        <row r="342">
          <cell r="A342">
            <v>37232</v>
          </cell>
          <cell r="B342" t="str">
            <v>16261,57</v>
          </cell>
        </row>
        <row r="343">
          <cell r="A343">
            <v>37233</v>
          </cell>
          <cell r="B343" t="str">
            <v>16262,11</v>
          </cell>
        </row>
        <row r="344">
          <cell r="A344">
            <v>37234</v>
          </cell>
          <cell r="B344" t="str">
            <v>16262,66</v>
          </cell>
        </row>
        <row r="345">
          <cell r="A345">
            <v>37235</v>
          </cell>
          <cell r="B345" t="str">
            <v>16262,66</v>
          </cell>
        </row>
        <row r="346">
          <cell r="A346">
            <v>37236</v>
          </cell>
          <cell r="B346" t="str">
            <v>16262,66</v>
          </cell>
        </row>
        <row r="347">
          <cell r="A347">
            <v>37237</v>
          </cell>
          <cell r="B347" t="str">
            <v>16262,66</v>
          </cell>
        </row>
        <row r="348">
          <cell r="A348">
            <v>37238</v>
          </cell>
          <cell r="B348" t="str">
            <v>16262,66</v>
          </cell>
        </row>
        <row r="349">
          <cell r="A349">
            <v>37239</v>
          </cell>
          <cell r="B349" t="str">
            <v>16262,66</v>
          </cell>
        </row>
        <row r="350">
          <cell r="A350">
            <v>37240</v>
          </cell>
          <cell r="B350" t="str">
            <v>16262,66</v>
          </cell>
        </row>
        <row r="351">
          <cell r="A351">
            <v>37241</v>
          </cell>
          <cell r="B351" t="str">
            <v>16262,66</v>
          </cell>
        </row>
        <row r="352">
          <cell r="A352">
            <v>37242</v>
          </cell>
          <cell r="B352" t="str">
            <v>16262,66</v>
          </cell>
        </row>
        <row r="353">
          <cell r="A353">
            <v>37243</v>
          </cell>
          <cell r="B353" t="str">
            <v>16262,66</v>
          </cell>
        </row>
        <row r="354">
          <cell r="A354">
            <v>37244</v>
          </cell>
          <cell r="B354" t="str">
            <v>16262,66</v>
          </cell>
        </row>
        <row r="355">
          <cell r="A355">
            <v>37245</v>
          </cell>
          <cell r="B355" t="str">
            <v>16262,66</v>
          </cell>
        </row>
        <row r="356">
          <cell r="A356">
            <v>37246</v>
          </cell>
          <cell r="B356" t="str">
            <v>16262,66</v>
          </cell>
        </row>
        <row r="357">
          <cell r="A357">
            <v>37247</v>
          </cell>
          <cell r="B357" t="str">
            <v>16262,66</v>
          </cell>
        </row>
        <row r="358">
          <cell r="A358">
            <v>37248</v>
          </cell>
          <cell r="B358" t="str">
            <v>16262,66</v>
          </cell>
        </row>
        <row r="359">
          <cell r="A359">
            <v>37249</v>
          </cell>
          <cell r="B359" t="str">
            <v>16262,66</v>
          </cell>
        </row>
        <row r="360">
          <cell r="A360">
            <v>37250</v>
          </cell>
          <cell r="B360" t="str">
            <v>16262,66</v>
          </cell>
        </row>
        <row r="361">
          <cell r="A361">
            <v>37251</v>
          </cell>
          <cell r="B361" t="str">
            <v>16262,66</v>
          </cell>
        </row>
        <row r="362">
          <cell r="A362">
            <v>37252</v>
          </cell>
          <cell r="B362" t="str">
            <v>16262,66</v>
          </cell>
        </row>
        <row r="363">
          <cell r="A363">
            <v>37253</v>
          </cell>
          <cell r="B363" t="str">
            <v>16262,66</v>
          </cell>
        </row>
        <row r="364">
          <cell r="A364">
            <v>37254</v>
          </cell>
          <cell r="B364" t="str">
            <v>16262,66</v>
          </cell>
        </row>
        <row r="365">
          <cell r="A365">
            <v>37255</v>
          </cell>
          <cell r="B365" t="str">
            <v>16262,66</v>
          </cell>
        </row>
        <row r="366">
          <cell r="A366">
            <v>37256</v>
          </cell>
          <cell r="B366" t="str">
            <v>16262,66</v>
          </cell>
        </row>
        <row r="367">
          <cell r="A367">
            <v>37257</v>
          </cell>
          <cell r="B367">
            <v>16262.66</v>
          </cell>
        </row>
        <row r="368">
          <cell r="A368">
            <v>37258</v>
          </cell>
          <cell r="B368">
            <v>16262.66</v>
          </cell>
        </row>
        <row r="369">
          <cell r="A369">
            <v>37259</v>
          </cell>
          <cell r="B369">
            <v>16262.66</v>
          </cell>
        </row>
        <row r="370">
          <cell r="A370">
            <v>37260</v>
          </cell>
          <cell r="B370">
            <v>16262.66</v>
          </cell>
        </row>
        <row r="371">
          <cell r="A371">
            <v>37261</v>
          </cell>
          <cell r="B371">
            <v>16262.66</v>
          </cell>
        </row>
        <row r="372">
          <cell r="A372">
            <v>37262</v>
          </cell>
          <cell r="B372">
            <v>16262.66</v>
          </cell>
        </row>
        <row r="373">
          <cell r="A373">
            <v>37263</v>
          </cell>
          <cell r="B373">
            <v>16262.66</v>
          </cell>
        </row>
        <row r="374">
          <cell r="A374">
            <v>37264</v>
          </cell>
          <cell r="B374">
            <v>16262.66</v>
          </cell>
        </row>
        <row r="375">
          <cell r="A375">
            <v>37265</v>
          </cell>
          <cell r="B375">
            <v>16262.66</v>
          </cell>
        </row>
        <row r="376">
          <cell r="A376">
            <v>37266</v>
          </cell>
          <cell r="B376">
            <v>16261.08</v>
          </cell>
        </row>
        <row r="377">
          <cell r="A377">
            <v>37267</v>
          </cell>
          <cell r="B377">
            <v>16259.51</v>
          </cell>
        </row>
        <row r="378">
          <cell r="A378">
            <v>37268</v>
          </cell>
          <cell r="B378">
            <v>16257.93</v>
          </cell>
        </row>
        <row r="379">
          <cell r="A379">
            <v>37269</v>
          </cell>
          <cell r="B379">
            <v>16256.36</v>
          </cell>
        </row>
        <row r="380">
          <cell r="A380">
            <v>37270</v>
          </cell>
          <cell r="B380">
            <v>16254.78</v>
          </cell>
        </row>
        <row r="381">
          <cell r="A381">
            <v>37271</v>
          </cell>
          <cell r="B381">
            <v>16253.21</v>
          </cell>
        </row>
        <row r="382">
          <cell r="A382">
            <v>37272</v>
          </cell>
          <cell r="B382">
            <v>16251.63</v>
          </cell>
        </row>
        <row r="383">
          <cell r="A383">
            <v>37273</v>
          </cell>
          <cell r="B383">
            <v>16250.06</v>
          </cell>
        </row>
        <row r="384">
          <cell r="A384">
            <v>37274</v>
          </cell>
          <cell r="B384">
            <v>16248.48</v>
          </cell>
        </row>
        <row r="385">
          <cell r="A385">
            <v>37275</v>
          </cell>
          <cell r="B385">
            <v>16246.91</v>
          </cell>
        </row>
        <row r="386">
          <cell r="A386">
            <v>37276</v>
          </cell>
          <cell r="B386">
            <v>16245.33</v>
          </cell>
        </row>
        <row r="387">
          <cell r="A387">
            <v>37277</v>
          </cell>
          <cell r="B387">
            <v>16243.76</v>
          </cell>
        </row>
        <row r="388">
          <cell r="A388">
            <v>37278</v>
          </cell>
          <cell r="B388">
            <v>16242.18</v>
          </cell>
        </row>
        <row r="389">
          <cell r="A389">
            <v>37279</v>
          </cell>
          <cell r="B389">
            <v>16240.61</v>
          </cell>
        </row>
        <row r="390">
          <cell r="A390">
            <v>37280</v>
          </cell>
          <cell r="B390">
            <v>16239.03</v>
          </cell>
        </row>
        <row r="391">
          <cell r="A391">
            <v>37281</v>
          </cell>
          <cell r="B391">
            <v>16237.46</v>
          </cell>
        </row>
        <row r="392">
          <cell r="A392">
            <v>37282</v>
          </cell>
          <cell r="B392">
            <v>16235.89</v>
          </cell>
        </row>
        <row r="393">
          <cell r="A393">
            <v>37283</v>
          </cell>
          <cell r="B393">
            <v>16234.31</v>
          </cell>
        </row>
        <row r="394">
          <cell r="A394">
            <v>37284</v>
          </cell>
          <cell r="B394">
            <v>16232.74</v>
          </cell>
        </row>
        <row r="395">
          <cell r="A395">
            <v>37285</v>
          </cell>
          <cell r="B395">
            <v>16231.17</v>
          </cell>
        </row>
        <row r="396">
          <cell r="A396">
            <v>37286</v>
          </cell>
          <cell r="B396">
            <v>16229.59</v>
          </cell>
        </row>
        <row r="397">
          <cell r="A397">
            <v>37287</v>
          </cell>
          <cell r="B397">
            <v>16228.02</v>
          </cell>
        </row>
        <row r="398">
          <cell r="A398">
            <v>37288</v>
          </cell>
          <cell r="B398">
            <v>16226.45</v>
          </cell>
        </row>
        <row r="399">
          <cell r="A399">
            <v>37289</v>
          </cell>
          <cell r="B399">
            <v>16224.88</v>
          </cell>
        </row>
        <row r="400">
          <cell r="A400">
            <v>37290</v>
          </cell>
          <cell r="B400">
            <v>16223.3</v>
          </cell>
        </row>
        <row r="401">
          <cell r="A401">
            <v>37291</v>
          </cell>
          <cell r="B401">
            <v>16221.73</v>
          </cell>
        </row>
        <row r="402">
          <cell r="A402">
            <v>37292</v>
          </cell>
          <cell r="B402">
            <v>16220.16</v>
          </cell>
        </row>
        <row r="403">
          <cell r="A403">
            <v>37293</v>
          </cell>
          <cell r="B403">
            <v>16218.59</v>
          </cell>
        </row>
        <row r="404">
          <cell r="A404">
            <v>37294</v>
          </cell>
          <cell r="B404">
            <v>16217.02</v>
          </cell>
        </row>
        <row r="405">
          <cell r="A405">
            <v>37295</v>
          </cell>
          <cell r="B405">
            <v>16215.44</v>
          </cell>
        </row>
        <row r="406">
          <cell r="A406">
            <v>37296</v>
          </cell>
          <cell r="B406">
            <v>16213.87</v>
          </cell>
        </row>
        <row r="407">
          <cell r="A407">
            <v>37297</v>
          </cell>
          <cell r="B407">
            <v>16213.29</v>
          </cell>
        </row>
        <row r="408">
          <cell r="A408">
            <v>37298</v>
          </cell>
          <cell r="B408">
            <v>16212.71</v>
          </cell>
        </row>
        <row r="409">
          <cell r="A409">
            <v>37299</v>
          </cell>
          <cell r="B409">
            <v>16212.13</v>
          </cell>
        </row>
        <row r="410">
          <cell r="A410">
            <v>37300</v>
          </cell>
          <cell r="B410">
            <v>16211.55</v>
          </cell>
        </row>
        <row r="411">
          <cell r="A411">
            <v>37301</v>
          </cell>
          <cell r="B411">
            <v>16210.97</v>
          </cell>
        </row>
        <row r="412">
          <cell r="A412">
            <v>37302</v>
          </cell>
          <cell r="B412">
            <v>16210.39</v>
          </cell>
        </row>
        <row r="413">
          <cell r="A413">
            <v>37303</v>
          </cell>
          <cell r="B413">
            <v>16209.82</v>
          </cell>
        </row>
        <row r="414">
          <cell r="A414">
            <v>37304</v>
          </cell>
          <cell r="B414">
            <v>16209.24</v>
          </cell>
        </row>
        <row r="415">
          <cell r="A415">
            <v>37305</v>
          </cell>
          <cell r="B415">
            <v>16208.66</v>
          </cell>
        </row>
        <row r="416">
          <cell r="A416">
            <v>37306</v>
          </cell>
          <cell r="B416">
            <v>16208.08</v>
          </cell>
        </row>
        <row r="417">
          <cell r="A417">
            <v>37307</v>
          </cell>
          <cell r="B417">
            <v>16207.5</v>
          </cell>
        </row>
        <row r="418">
          <cell r="A418">
            <v>37308</v>
          </cell>
          <cell r="B418">
            <v>16206.92</v>
          </cell>
        </row>
        <row r="419">
          <cell r="A419">
            <v>37309</v>
          </cell>
          <cell r="B419">
            <v>16206.34</v>
          </cell>
        </row>
        <row r="420">
          <cell r="A420">
            <v>37310</v>
          </cell>
          <cell r="B420">
            <v>16205.76</v>
          </cell>
        </row>
        <row r="421">
          <cell r="A421">
            <v>37311</v>
          </cell>
          <cell r="B421">
            <v>16205.18</v>
          </cell>
        </row>
        <row r="422">
          <cell r="A422">
            <v>37312</v>
          </cell>
          <cell r="B422">
            <v>16204.6</v>
          </cell>
        </row>
        <row r="423">
          <cell r="A423">
            <v>37313</v>
          </cell>
          <cell r="B423">
            <v>16204.02</v>
          </cell>
        </row>
        <row r="424">
          <cell r="A424">
            <v>37314</v>
          </cell>
          <cell r="B424">
            <v>16203.44</v>
          </cell>
        </row>
        <row r="425">
          <cell r="A425">
            <v>37315</v>
          </cell>
          <cell r="B425">
            <v>16202.87</v>
          </cell>
        </row>
        <row r="426">
          <cell r="A426">
            <v>37316</v>
          </cell>
          <cell r="B426">
            <v>16202.29</v>
          </cell>
        </row>
        <row r="427">
          <cell r="A427">
            <v>37317</v>
          </cell>
          <cell r="B427">
            <v>16201.71</v>
          </cell>
        </row>
        <row r="428">
          <cell r="A428">
            <v>37318</v>
          </cell>
          <cell r="B428">
            <v>16201.13</v>
          </cell>
        </row>
        <row r="429">
          <cell r="A429">
            <v>37319</v>
          </cell>
          <cell r="B429">
            <v>16200.55</v>
          </cell>
        </row>
        <row r="430">
          <cell r="A430">
            <v>37320</v>
          </cell>
          <cell r="B430">
            <v>16199.97</v>
          </cell>
        </row>
        <row r="431">
          <cell r="A431">
            <v>37321</v>
          </cell>
          <cell r="B431">
            <v>16199.39</v>
          </cell>
        </row>
        <row r="432">
          <cell r="A432">
            <v>37322</v>
          </cell>
          <cell r="B432">
            <v>16198.81</v>
          </cell>
        </row>
        <row r="433">
          <cell r="A433">
            <v>37323</v>
          </cell>
          <cell r="B433">
            <v>16198.23</v>
          </cell>
        </row>
        <row r="434">
          <cell r="A434">
            <v>37324</v>
          </cell>
          <cell r="B434">
            <v>16197.66</v>
          </cell>
        </row>
        <row r="435">
          <cell r="A435">
            <v>37325</v>
          </cell>
          <cell r="B435">
            <v>16197.66</v>
          </cell>
        </row>
        <row r="436">
          <cell r="A436">
            <v>37326</v>
          </cell>
          <cell r="B436">
            <v>16197.66</v>
          </cell>
        </row>
        <row r="437">
          <cell r="A437">
            <v>37327</v>
          </cell>
          <cell r="B437">
            <v>16197.66</v>
          </cell>
        </row>
        <row r="438">
          <cell r="A438">
            <v>37328</v>
          </cell>
          <cell r="B438">
            <v>16197.66</v>
          </cell>
        </row>
        <row r="439">
          <cell r="A439">
            <v>37329</v>
          </cell>
          <cell r="B439">
            <v>16197.66</v>
          </cell>
        </row>
        <row r="440">
          <cell r="A440">
            <v>37330</v>
          </cell>
          <cell r="B440">
            <v>16197.66</v>
          </cell>
        </row>
        <row r="441">
          <cell r="A441">
            <v>37331</v>
          </cell>
          <cell r="B441">
            <v>16197.66</v>
          </cell>
        </row>
        <row r="442">
          <cell r="A442">
            <v>37332</v>
          </cell>
          <cell r="B442">
            <v>16197.66</v>
          </cell>
        </row>
        <row r="443">
          <cell r="A443">
            <v>37333</v>
          </cell>
          <cell r="B443">
            <v>16197.66</v>
          </cell>
        </row>
        <row r="444">
          <cell r="A444">
            <v>37334</v>
          </cell>
          <cell r="B444">
            <v>16197.66</v>
          </cell>
        </row>
        <row r="445">
          <cell r="A445">
            <v>37335</v>
          </cell>
          <cell r="B445">
            <v>16197.66</v>
          </cell>
        </row>
        <row r="446">
          <cell r="A446">
            <v>37336</v>
          </cell>
          <cell r="B446">
            <v>16197.66</v>
          </cell>
        </row>
        <row r="447">
          <cell r="A447">
            <v>37337</v>
          </cell>
          <cell r="B447">
            <v>16197.66</v>
          </cell>
        </row>
        <row r="448">
          <cell r="A448">
            <v>37338</v>
          </cell>
          <cell r="B448">
            <v>16197.66</v>
          </cell>
        </row>
        <row r="449">
          <cell r="A449">
            <v>37339</v>
          </cell>
          <cell r="B449">
            <v>16197.66</v>
          </cell>
        </row>
        <row r="450">
          <cell r="A450">
            <v>37340</v>
          </cell>
          <cell r="B450">
            <v>16197.66</v>
          </cell>
        </row>
        <row r="451">
          <cell r="A451">
            <v>37341</v>
          </cell>
          <cell r="B451">
            <v>16197.66</v>
          </cell>
        </row>
        <row r="452">
          <cell r="A452">
            <v>37342</v>
          </cell>
          <cell r="B452">
            <v>16197.66</v>
          </cell>
        </row>
        <row r="453">
          <cell r="A453">
            <v>37343</v>
          </cell>
          <cell r="B453">
            <v>16197.66</v>
          </cell>
        </row>
        <row r="454">
          <cell r="A454">
            <v>37344</v>
          </cell>
          <cell r="B454">
            <v>16197.66</v>
          </cell>
        </row>
        <row r="455">
          <cell r="A455">
            <v>37345</v>
          </cell>
          <cell r="B455">
            <v>16197.66</v>
          </cell>
        </row>
        <row r="456">
          <cell r="A456">
            <v>37346</v>
          </cell>
          <cell r="B456">
            <v>16197.66</v>
          </cell>
        </row>
        <row r="457">
          <cell r="A457">
            <v>37347</v>
          </cell>
          <cell r="B457">
            <v>16197.66</v>
          </cell>
        </row>
        <row r="458">
          <cell r="A458">
            <v>37348</v>
          </cell>
          <cell r="B458">
            <v>16197.66</v>
          </cell>
        </row>
        <row r="459">
          <cell r="A459">
            <v>37349</v>
          </cell>
          <cell r="B459">
            <v>16197.66</v>
          </cell>
        </row>
        <row r="460">
          <cell r="A460">
            <v>37350</v>
          </cell>
          <cell r="B460">
            <v>16197.66</v>
          </cell>
        </row>
        <row r="461">
          <cell r="A461">
            <v>37351</v>
          </cell>
          <cell r="B461">
            <v>16197.66</v>
          </cell>
        </row>
        <row r="462">
          <cell r="A462">
            <v>37352</v>
          </cell>
          <cell r="B462">
            <v>16197.66</v>
          </cell>
        </row>
        <row r="463">
          <cell r="A463">
            <v>37353</v>
          </cell>
          <cell r="B463">
            <v>16197.66</v>
          </cell>
        </row>
        <row r="464">
          <cell r="A464">
            <v>37354</v>
          </cell>
          <cell r="B464">
            <v>16197.66</v>
          </cell>
        </row>
        <row r="465">
          <cell r="A465">
            <v>37355</v>
          </cell>
          <cell r="B465">
            <v>16197.66</v>
          </cell>
        </row>
        <row r="466">
          <cell r="A466">
            <v>37356</v>
          </cell>
          <cell r="B466">
            <v>16200.35</v>
          </cell>
        </row>
        <row r="467">
          <cell r="A467">
            <v>37357</v>
          </cell>
          <cell r="B467">
            <v>16203.05</v>
          </cell>
        </row>
        <row r="468">
          <cell r="A468">
            <v>37358</v>
          </cell>
          <cell r="B468">
            <v>16205.74</v>
          </cell>
        </row>
        <row r="469">
          <cell r="A469">
            <v>37359</v>
          </cell>
          <cell r="B469">
            <v>16208.44</v>
          </cell>
        </row>
        <row r="470">
          <cell r="A470">
            <v>37360</v>
          </cell>
          <cell r="B470">
            <v>16211.13</v>
          </cell>
        </row>
        <row r="471">
          <cell r="A471">
            <v>37361</v>
          </cell>
          <cell r="B471">
            <v>16213.83</v>
          </cell>
        </row>
        <row r="472">
          <cell r="A472">
            <v>37362</v>
          </cell>
          <cell r="B472">
            <v>16216.52</v>
          </cell>
        </row>
        <row r="473">
          <cell r="A473">
            <v>37363</v>
          </cell>
          <cell r="B473">
            <v>16219.22</v>
          </cell>
        </row>
        <row r="474">
          <cell r="A474">
            <v>37364</v>
          </cell>
          <cell r="B474">
            <v>16221.91</v>
          </cell>
        </row>
        <row r="475">
          <cell r="A475">
            <v>37365</v>
          </cell>
          <cell r="B475">
            <v>16224.61</v>
          </cell>
        </row>
        <row r="476">
          <cell r="A476">
            <v>37366</v>
          </cell>
          <cell r="B476">
            <v>16227.31</v>
          </cell>
        </row>
        <row r="477">
          <cell r="A477">
            <v>37367</v>
          </cell>
          <cell r="B477">
            <v>16230.01</v>
          </cell>
        </row>
        <row r="478">
          <cell r="A478">
            <v>37368</v>
          </cell>
          <cell r="B478">
            <v>16232.71</v>
          </cell>
        </row>
        <row r="479">
          <cell r="A479">
            <v>37369</v>
          </cell>
          <cell r="B479">
            <v>16235.4</v>
          </cell>
        </row>
        <row r="480">
          <cell r="A480">
            <v>37370</v>
          </cell>
          <cell r="B480">
            <v>16238.1</v>
          </cell>
        </row>
        <row r="481">
          <cell r="A481">
            <v>37371</v>
          </cell>
          <cell r="B481">
            <v>16240.8</v>
          </cell>
        </row>
        <row r="482">
          <cell r="A482">
            <v>37372</v>
          </cell>
          <cell r="B482">
            <v>16243.5</v>
          </cell>
        </row>
        <row r="483">
          <cell r="A483">
            <v>37373</v>
          </cell>
          <cell r="B483">
            <v>16246.2</v>
          </cell>
        </row>
        <row r="484">
          <cell r="A484">
            <v>37374</v>
          </cell>
          <cell r="B484">
            <v>16248.91</v>
          </cell>
        </row>
        <row r="485">
          <cell r="A485">
            <v>37375</v>
          </cell>
          <cell r="B485">
            <v>16251.61</v>
          </cell>
        </row>
        <row r="486">
          <cell r="A486">
            <v>37376</v>
          </cell>
          <cell r="B486">
            <v>16254.31</v>
          </cell>
        </row>
        <row r="487">
          <cell r="A487">
            <v>37377</v>
          </cell>
          <cell r="B487">
            <v>16257.01</v>
          </cell>
        </row>
        <row r="488">
          <cell r="A488">
            <v>37378</v>
          </cell>
          <cell r="B488">
            <v>16259.71</v>
          </cell>
        </row>
        <row r="489">
          <cell r="A489">
            <v>37379</v>
          </cell>
          <cell r="B489">
            <v>16262.42</v>
          </cell>
        </row>
        <row r="490">
          <cell r="A490">
            <v>37380</v>
          </cell>
          <cell r="B490">
            <v>16265.12</v>
          </cell>
        </row>
        <row r="491">
          <cell r="A491">
            <v>37381</v>
          </cell>
          <cell r="B491">
            <v>16267.83</v>
          </cell>
        </row>
        <row r="492">
          <cell r="A492">
            <v>37382</v>
          </cell>
          <cell r="B492">
            <v>16270.53</v>
          </cell>
        </row>
        <row r="493">
          <cell r="A493">
            <v>37383</v>
          </cell>
          <cell r="B493">
            <v>16273.24</v>
          </cell>
        </row>
        <row r="494">
          <cell r="A494">
            <v>37384</v>
          </cell>
          <cell r="B494">
            <v>16275.94</v>
          </cell>
        </row>
        <row r="495">
          <cell r="A495">
            <v>37385</v>
          </cell>
          <cell r="B495">
            <v>16278.65</v>
          </cell>
        </row>
        <row r="496">
          <cell r="A496">
            <v>37386</v>
          </cell>
          <cell r="B496">
            <v>16280.75</v>
          </cell>
        </row>
        <row r="497">
          <cell r="A497">
            <v>37387</v>
          </cell>
          <cell r="B497">
            <v>16282.84</v>
          </cell>
        </row>
        <row r="498">
          <cell r="A498">
            <v>37388</v>
          </cell>
          <cell r="B498">
            <v>16284.94</v>
          </cell>
        </row>
        <row r="499">
          <cell r="A499">
            <v>37389</v>
          </cell>
          <cell r="B499">
            <v>16287.04</v>
          </cell>
        </row>
        <row r="500">
          <cell r="A500">
            <v>37390</v>
          </cell>
          <cell r="B500">
            <v>16289.13</v>
          </cell>
        </row>
        <row r="501">
          <cell r="A501">
            <v>37391</v>
          </cell>
          <cell r="B501">
            <v>16291.23</v>
          </cell>
        </row>
        <row r="502">
          <cell r="A502">
            <v>37392</v>
          </cell>
          <cell r="B502">
            <v>16293.33</v>
          </cell>
        </row>
        <row r="503">
          <cell r="A503">
            <v>37393</v>
          </cell>
          <cell r="B503">
            <v>16295.43</v>
          </cell>
        </row>
        <row r="504">
          <cell r="A504">
            <v>37394</v>
          </cell>
          <cell r="B504">
            <v>16297.53</v>
          </cell>
        </row>
        <row r="505">
          <cell r="A505">
            <v>37395</v>
          </cell>
          <cell r="B505">
            <v>16299.63</v>
          </cell>
        </row>
        <row r="506">
          <cell r="A506">
            <v>37396</v>
          </cell>
          <cell r="B506">
            <v>16301.73</v>
          </cell>
        </row>
        <row r="507">
          <cell r="A507">
            <v>37397</v>
          </cell>
          <cell r="B507">
            <v>16303.82</v>
          </cell>
        </row>
        <row r="508">
          <cell r="A508">
            <v>37398</v>
          </cell>
          <cell r="B508">
            <v>16305.92</v>
          </cell>
        </row>
        <row r="509">
          <cell r="A509">
            <v>37399</v>
          </cell>
          <cell r="B509">
            <v>16308.02</v>
          </cell>
        </row>
        <row r="510">
          <cell r="A510">
            <v>37400</v>
          </cell>
          <cell r="B510">
            <v>16310.12</v>
          </cell>
        </row>
        <row r="511">
          <cell r="A511">
            <v>37401</v>
          </cell>
          <cell r="B511">
            <v>16312.23</v>
          </cell>
        </row>
        <row r="512">
          <cell r="A512">
            <v>37402</v>
          </cell>
          <cell r="B512">
            <v>16314.33</v>
          </cell>
        </row>
        <row r="513">
          <cell r="A513">
            <v>37403</v>
          </cell>
          <cell r="B513">
            <v>16316.43</v>
          </cell>
        </row>
        <row r="514">
          <cell r="A514">
            <v>37404</v>
          </cell>
          <cell r="B514">
            <v>16318.53</v>
          </cell>
        </row>
        <row r="515">
          <cell r="A515">
            <v>37405</v>
          </cell>
          <cell r="B515">
            <v>16320.63</v>
          </cell>
        </row>
        <row r="516">
          <cell r="A516">
            <v>37406</v>
          </cell>
          <cell r="B516">
            <v>16322.73</v>
          </cell>
        </row>
        <row r="517">
          <cell r="A517">
            <v>37407</v>
          </cell>
          <cell r="B517">
            <v>16324.83</v>
          </cell>
        </row>
        <row r="518">
          <cell r="A518">
            <v>37408</v>
          </cell>
          <cell r="B518">
            <v>16326.94</v>
          </cell>
        </row>
        <row r="519">
          <cell r="A519">
            <v>37409</v>
          </cell>
          <cell r="B519">
            <v>16329.04</v>
          </cell>
        </row>
        <row r="520">
          <cell r="A520">
            <v>37410</v>
          </cell>
          <cell r="B520">
            <v>16331.14</v>
          </cell>
        </row>
        <row r="521">
          <cell r="A521">
            <v>37411</v>
          </cell>
          <cell r="B521">
            <v>16333.24</v>
          </cell>
        </row>
        <row r="522">
          <cell r="A522">
            <v>37412</v>
          </cell>
          <cell r="B522">
            <v>16335.35</v>
          </cell>
        </row>
        <row r="523">
          <cell r="A523">
            <v>37413</v>
          </cell>
          <cell r="B523">
            <v>16337.45</v>
          </cell>
        </row>
        <row r="524">
          <cell r="A524">
            <v>37414</v>
          </cell>
          <cell r="B524">
            <v>16339.56</v>
          </cell>
        </row>
        <row r="525">
          <cell r="A525">
            <v>37415</v>
          </cell>
          <cell r="B525">
            <v>16341.66</v>
          </cell>
        </row>
        <row r="526">
          <cell r="A526">
            <v>37416</v>
          </cell>
          <cell r="B526">
            <v>16343.76</v>
          </cell>
        </row>
        <row r="527">
          <cell r="A527">
            <v>37417</v>
          </cell>
          <cell r="B527">
            <v>16344.3</v>
          </cell>
        </row>
        <row r="528">
          <cell r="A528">
            <v>37418</v>
          </cell>
          <cell r="B528">
            <v>16344.85</v>
          </cell>
        </row>
        <row r="529">
          <cell r="A529">
            <v>37419</v>
          </cell>
          <cell r="B529">
            <v>16345.39</v>
          </cell>
        </row>
        <row r="530">
          <cell r="A530">
            <v>37420</v>
          </cell>
          <cell r="B530">
            <v>16345.94</v>
          </cell>
        </row>
        <row r="531">
          <cell r="A531">
            <v>37421</v>
          </cell>
          <cell r="B531">
            <v>16346.48</v>
          </cell>
        </row>
        <row r="532">
          <cell r="A532">
            <v>37422</v>
          </cell>
          <cell r="B532">
            <v>16347.03</v>
          </cell>
        </row>
        <row r="533">
          <cell r="A533">
            <v>37423</v>
          </cell>
          <cell r="B533">
            <v>16347.57</v>
          </cell>
        </row>
        <row r="534">
          <cell r="A534">
            <v>37424</v>
          </cell>
          <cell r="B534">
            <v>16348.12</v>
          </cell>
        </row>
        <row r="535">
          <cell r="A535">
            <v>37425</v>
          </cell>
          <cell r="B535">
            <v>16348.66</v>
          </cell>
        </row>
        <row r="536">
          <cell r="A536">
            <v>37426</v>
          </cell>
          <cell r="B536">
            <v>16349.21</v>
          </cell>
        </row>
        <row r="537">
          <cell r="A537">
            <v>37427</v>
          </cell>
          <cell r="B537">
            <v>16349.75</v>
          </cell>
        </row>
        <row r="538">
          <cell r="A538">
            <v>37428</v>
          </cell>
          <cell r="B538">
            <v>16350.3</v>
          </cell>
        </row>
        <row r="539">
          <cell r="A539">
            <v>37429</v>
          </cell>
          <cell r="B539">
            <v>16350.84</v>
          </cell>
        </row>
        <row r="540">
          <cell r="A540">
            <v>37430</v>
          </cell>
          <cell r="B540">
            <v>16351.39</v>
          </cell>
        </row>
        <row r="541">
          <cell r="A541">
            <v>37431</v>
          </cell>
          <cell r="B541">
            <v>16351.93</v>
          </cell>
        </row>
        <row r="542">
          <cell r="A542">
            <v>37432</v>
          </cell>
          <cell r="B542">
            <v>16352.47</v>
          </cell>
        </row>
        <row r="543">
          <cell r="A543">
            <v>37433</v>
          </cell>
          <cell r="B543">
            <v>16353.02</v>
          </cell>
        </row>
        <row r="544">
          <cell r="A544">
            <v>37434</v>
          </cell>
          <cell r="B544">
            <v>16353.56</v>
          </cell>
        </row>
        <row r="545">
          <cell r="A545">
            <v>37435</v>
          </cell>
          <cell r="B545">
            <v>16354.11</v>
          </cell>
        </row>
        <row r="546">
          <cell r="A546">
            <v>37436</v>
          </cell>
          <cell r="B546">
            <v>16354.65</v>
          </cell>
        </row>
        <row r="547">
          <cell r="A547">
            <v>37437</v>
          </cell>
          <cell r="B547">
            <v>16355.2</v>
          </cell>
        </row>
        <row r="548">
          <cell r="A548">
            <v>37438</v>
          </cell>
          <cell r="B548">
            <v>16355.74</v>
          </cell>
        </row>
        <row r="549">
          <cell r="A549">
            <v>37439</v>
          </cell>
          <cell r="B549">
            <v>16356.29</v>
          </cell>
        </row>
        <row r="550">
          <cell r="A550">
            <v>37440</v>
          </cell>
          <cell r="B550">
            <v>16356.83</v>
          </cell>
        </row>
        <row r="551">
          <cell r="A551">
            <v>37441</v>
          </cell>
          <cell r="B551">
            <v>16357.38</v>
          </cell>
        </row>
        <row r="552">
          <cell r="A552">
            <v>37442</v>
          </cell>
          <cell r="B552">
            <v>16357.92</v>
          </cell>
        </row>
        <row r="553">
          <cell r="A553">
            <v>37443</v>
          </cell>
          <cell r="B553">
            <v>16358.47</v>
          </cell>
        </row>
        <row r="554">
          <cell r="A554">
            <v>37444</v>
          </cell>
          <cell r="B554">
            <v>16359.01</v>
          </cell>
        </row>
        <row r="555">
          <cell r="A555">
            <v>37445</v>
          </cell>
          <cell r="B555">
            <v>16359.56</v>
          </cell>
        </row>
        <row r="556">
          <cell r="A556">
            <v>37446</v>
          </cell>
          <cell r="B556">
            <v>16360.1</v>
          </cell>
        </row>
        <row r="557">
          <cell r="A557">
            <v>37447</v>
          </cell>
          <cell r="B557">
            <v>16359.57</v>
          </cell>
        </row>
        <row r="558">
          <cell r="A558">
            <v>37448</v>
          </cell>
          <cell r="B558">
            <v>16359.04</v>
          </cell>
        </row>
        <row r="559">
          <cell r="A559">
            <v>37449</v>
          </cell>
          <cell r="B559">
            <v>16358.52</v>
          </cell>
        </row>
        <row r="560">
          <cell r="A560">
            <v>37450</v>
          </cell>
          <cell r="B560">
            <v>16357.99</v>
          </cell>
        </row>
        <row r="561">
          <cell r="A561">
            <v>37451</v>
          </cell>
          <cell r="B561">
            <v>16357.46</v>
          </cell>
        </row>
        <row r="562">
          <cell r="A562">
            <v>37452</v>
          </cell>
          <cell r="B562">
            <v>16356.93</v>
          </cell>
        </row>
        <row r="563">
          <cell r="A563">
            <v>37453</v>
          </cell>
          <cell r="B563">
            <v>16356.4</v>
          </cell>
        </row>
        <row r="564">
          <cell r="A564">
            <v>37454</v>
          </cell>
          <cell r="B564">
            <v>16355.88</v>
          </cell>
        </row>
        <row r="565">
          <cell r="A565">
            <v>37455</v>
          </cell>
          <cell r="B565">
            <v>16355.35</v>
          </cell>
        </row>
        <row r="566">
          <cell r="A566">
            <v>37456</v>
          </cell>
          <cell r="B566">
            <v>16354.82</v>
          </cell>
        </row>
        <row r="567">
          <cell r="A567">
            <v>37457</v>
          </cell>
          <cell r="B567">
            <v>16354.29</v>
          </cell>
        </row>
        <row r="568">
          <cell r="A568">
            <v>37458</v>
          </cell>
          <cell r="B568">
            <v>16353.77</v>
          </cell>
        </row>
        <row r="569">
          <cell r="A569">
            <v>37459</v>
          </cell>
          <cell r="B569">
            <v>16353.24</v>
          </cell>
        </row>
        <row r="570">
          <cell r="A570">
            <v>37460</v>
          </cell>
          <cell r="B570">
            <v>16352.71</v>
          </cell>
        </row>
        <row r="571">
          <cell r="A571">
            <v>37461</v>
          </cell>
          <cell r="B571">
            <v>16352.18</v>
          </cell>
        </row>
        <row r="572">
          <cell r="A572">
            <v>37462</v>
          </cell>
          <cell r="B572">
            <v>16351.65</v>
          </cell>
        </row>
        <row r="573">
          <cell r="A573">
            <v>37463</v>
          </cell>
          <cell r="B573">
            <v>16351.13</v>
          </cell>
        </row>
        <row r="574">
          <cell r="A574">
            <v>37464</v>
          </cell>
          <cell r="B574">
            <v>16350.6</v>
          </cell>
        </row>
        <row r="575">
          <cell r="A575">
            <v>37465</v>
          </cell>
          <cell r="B575">
            <v>16350.07</v>
          </cell>
        </row>
        <row r="576">
          <cell r="A576">
            <v>37466</v>
          </cell>
          <cell r="B576">
            <v>16349.54</v>
          </cell>
        </row>
        <row r="577">
          <cell r="A577">
            <v>37467</v>
          </cell>
          <cell r="B577">
            <v>16349.02</v>
          </cell>
        </row>
        <row r="578">
          <cell r="A578">
            <v>37468</v>
          </cell>
          <cell r="B578">
            <v>16348.49</v>
          </cell>
        </row>
        <row r="579">
          <cell r="A579">
            <v>37469</v>
          </cell>
          <cell r="B579">
            <v>16347.96</v>
          </cell>
        </row>
        <row r="580">
          <cell r="A580">
            <v>37470</v>
          </cell>
          <cell r="B580">
            <v>16347.43</v>
          </cell>
        </row>
        <row r="581">
          <cell r="A581">
            <v>37471</v>
          </cell>
          <cell r="B581">
            <v>16346.91</v>
          </cell>
        </row>
        <row r="582">
          <cell r="A582">
            <v>37472</v>
          </cell>
          <cell r="B582">
            <v>16346.38</v>
          </cell>
        </row>
        <row r="583">
          <cell r="A583">
            <v>37473</v>
          </cell>
          <cell r="B583">
            <v>16345.85</v>
          </cell>
        </row>
        <row r="584">
          <cell r="A584">
            <v>37474</v>
          </cell>
          <cell r="B584">
            <v>16345.32</v>
          </cell>
        </row>
        <row r="585">
          <cell r="A585">
            <v>37475</v>
          </cell>
          <cell r="B585">
            <v>16344.79</v>
          </cell>
        </row>
        <row r="586">
          <cell r="A586">
            <v>37476</v>
          </cell>
          <cell r="B586">
            <v>16344.27</v>
          </cell>
        </row>
        <row r="587">
          <cell r="A587">
            <v>37477</v>
          </cell>
          <cell r="B587">
            <v>16343.74</v>
          </cell>
        </row>
        <row r="588">
          <cell r="A588">
            <v>37478</v>
          </cell>
          <cell r="B588">
            <v>16345.84</v>
          </cell>
        </row>
        <row r="589">
          <cell r="A589">
            <v>37479</v>
          </cell>
          <cell r="B589">
            <v>16347.95</v>
          </cell>
        </row>
        <row r="590">
          <cell r="A590">
            <v>37480</v>
          </cell>
          <cell r="B590">
            <v>16350.06</v>
          </cell>
        </row>
        <row r="591">
          <cell r="A591">
            <v>37481</v>
          </cell>
          <cell r="B591">
            <v>16352.16</v>
          </cell>
        </row>
        <row r="592">
          <cell r="A592">
            <v>37482</v>
          </cell>
          <cell r="B592">
            <v>16354.27</v>
          </cell>
        </row>
        <row r="593">
          <cell r="A593">
            <v>37483</v>
          </cell>
          <cell r="B593">
            <v>16356.37</v>
          </cell>
        </row>
        <row r="594">
          <cell r="A594">
            <v>37484</v>
          </cell>
          <cell r="B594">
            <v>16358.48</v>
          </cell>
        </row>
        <row r="595">
          <cell r="A595">
            <v>37485</v>
          </cell>
          <cell r="B595">
            <v>16360.59</v>
          </cell>
        </row>
        <row r="596">
          <cell r="A596">
            <v>37486</v>
          </cell>
          <cell r="B596">
            <v>16362.69</v>
          </cell>
        </row>
        <row r="597">
          <cell r="A597">
            <v>37487</v>
          </cell>
          <cell r="B597">
            <v>16364.8</v>
          </cell>
        </row>
        <row r="598">
          <cell r="A598">
            <v>37488</v>
          </cell>
          <cell r="B598">
            <v>16366.91</v>
          </cell>
        </row>
        <row r="599">
          <cell r="A599">
            <v>37489</v>
          </cell>
          <cell r="B599">
            <v>16369.02</v>
          </cell>
        </row>
        <row r="600">
          <cell r="A600">
            <v>37490</v>
          </cell>
          <cell r="B600">
            <v>16371.12</v>
          </cell>
        </row>
        <row r="601">
          <cell r="A601">
            <v>37491</v>
          </cell>
          <cell r="B601">
            <v>16373.23</v>
          </cell>
        </row>
        <row r="602">
          <cell r="A602">
            <v>37492</v>
          </cell>
          <cell r="B602">
            <v>16375.34</v>
          </cell>
        </row>
        <row r="603">
          <cell r="A603">
            <v>37493</v>
          </cell>
          <cell r="B603">
            <v>16377.45</v>
          </cell>
        </row>
        <row r="604">
          <cell r="A604">
            <v>37494</v>
          </cell>
          <cell r="B604">
            <v>16379.56</v>
          </cell>
        </row>
        <row r="605">
          <cell r="A605">
            <v>37495</v>
          </cell>
          <cell r="B605">
            <v>16381.67</v>
          </cell>
        </row>
        <row r="606">
          <cell r="A606">
            <v>37496</v>
          </cell>
          <cell r="B606">
            <v>16383.78</v>
          </cell>
        </row>
        <row r="607">
          <cell r="A607">
            <v>37497</v>
          </cell>
          <cell r="B607">
            <v>16385.89</v>
          </cell>
        </row>
        <row r="608">
          <cell r="A608">
            <v>37498</v>
          </cell>
          <cell r="B608">
            <v>16388</v>
          </cell>
        </row>
        <row r="609">
          <cell r="A609">
            <v>37499</v>
          </cell>
          <cell r="B609">
            <v>16390.11</v>
          </cell>
        </row>
        <row r="610">
          <cell r="A610">
            <v>37500</v>
          </cell>
          <cell r="B610">
            <v>16392.22</v>
          </cell>
        </row>
        <row r="611">
          <cell r="A611">
            <v>37501</v>
          </cell>
          <cell r="B611">
            <v>16394.330000000002</v>
          </cell>
        </row>
        <row r="612">
          <cell r="A612">
            <v>37502</v>
          </cell>
          <cell r="B612">
            <v>16396.439999999999</v>
          </cell>
        </row>
        <row r="613">
          <cell r="A613">
            <v>37503</v>
          </cell>
          <cell r="B613">
            <v>16398.55</v>
          </cell>
        </row>
        <row r="614">
          <cell r="A614">
            <v>37504</v>
          </cell>
          <cell r="B614">
            <v>16400.66</v>
          </cell>
        </row>
        <row r="615">
          <cell r="A615">
            <v>37505</v>
          </cell>
          <cell r="B615">
            <v>16402.78</v>
          </cell>
        </row>
        <row r="616">
          <cell r="A616">
            <v>37506</v>
          </cell>
          <cell r="B616">
            <v>16404.89</v>
          </cell>
        </row>
        <row r="617">
          <cell r="A617">
            <v>37507</v>
          </cell>
          <cell r="B617">
            <v>16407</v>
          </cell>
        </row>
        <row r="618">
          <cell r="A618">
            <v>37508</v>
          </cell>
          <cell r="B618">
            <v>16409.11</v>
          </cell>
        </row>
        <row r="619">
          <cell r="A619">
            <v>37509</v>
          </cell>
          <cell r="B619">
            <v>16411.29</v>
          </cell>
        </row>
        <row r="620">
          <cell r="A620">
            <v>37510</v>
          </cell>
          <cell r="B620">
            <v>16413.48</v>
          </cell>
        </row>
        <row r="621">
          <cell r="A621">
            <v>37511</v>
          </cell>
          <cell r="B621">
            <v>16415.66</v>
          </cell>
        </row>
        <row r="622">
          <cell r="A622">
            <v>37512</v>
          </cell>
          <cell r="B622">
            <v>16417.849999999999</v>
          </cell>
        </row>
        <row r="623">
          <cell r="A623">
            <v>37513</v>
          </cell>
          <cell r="B623">
            <v>16420.03</v>
          </cell>
        </row>
        <row r="624">
          <cell r="A624">
            <v>37514</v>
          </cell>
          <cell r="B624">
            <v>16422.22</v>
          </cell>
        </row>
        <row r="625">
          <cell r="A625">
            <v>37515</v>
          </cell>
          <cell r="B625">
            <v>16424.400000000001</v>
          </cell>
        </row>
        <row r="626">
          <cell r="A626">
            <v>37516</v>
          </cell>
          <cell r="B626">
            <v>16426.59</v>
          </cell>
        </row>
        <row r="627">
          <cell r="A627">
            <v>37517</v>
          </cell>
          <cell r="B627">
            <v>16428.77</v>
          </cell>
        </row>
        <row r="628">
          <cell r="A628">
            <v>37518</v>
          </cell>
          <cell r="B628">
            <v>16430.96</v>
          </cell>
        </row>
        <row r="629">
          <cell r="A629">
            <v>37519</v>
          </cell>
          <cell r="B629">
            <v>16433.150000000001</v>
          </cell>
        </row>
        <row r="630">
          <cell r="A630">
            <v>37520</v>
          </cell>
          <cell r="B630">
            <v>16435.330000000002</v>
          </cell>
        </row>
        <row r="631">
          <cell r="A631">
            <v>37521</v>
          </cell>
          <cell r="B631">
            <v>16437.52</v>
          </cell>
        </row>
        <row r="632">
          <cell r="A632">
            <v>37522</v>
          </cell>
          <cell r="B632">
            <v>16439.71</v>
          </cell>
        </row>
        <row r="633">
          <cell r="A633">
            <v>37523</v>
          </cell>
          <cell r="B633">
            <v>16441.900000000001</v>
          </cell>
        </row>
        <row r="634">
          <cell r="A634">
            <v>37524</v>
          </cell>
          <cell r="B634">
            <v>16444.080000000002</v>
          </cell>
        </row>
        <row r="635">
          <cell r="A635">
            <v>37525</v>
          </cell>
          <cell r="B635">
            <v>16446.27</v>
          </cell>
        </row>
        <row r="636">
          <cell r="A636">
            <v>37526</v>
          </cell>
          <cell r="B636">
            <v>16448.46</v>
          </cell>
        </row>
        <row r="637">
          <cell r="A637">
            <v>37527</v>
          </cell>
          <cell r="B637">
            <v>16450.650000000001</v>
          </cell>
        </row>
        <row r="638">
          <cell r="A638">
            <v>37528</v>
          </cell>
          <cell r="B638">
            <v>16452.84</v>
          </cell>
        </row>
        <row r="639">
          <cell r="A639">
            <v>37529</v>
          </cell>
          <cell r="B639">
            <v>16455.03</v>
          </cell>
        </row>
        <row r="640">
          <cell r="A640">
            <v>37530</v>
          </cell>
          <cell r="B640">
            <v>16457.22</v>
          </cell>
        </row>
        <row r="641">
          <cell r="A641">
            <v>37531</v>
          </cell>
          <cell r="B641">
            <v>16459.41</v>
          </cell>
        </row>
        <row r="642">
          <cell r="A642">
            <v>37532</v>
          </cell>
          <cell r="B642">
            <v>16461.599999999999</v>
          </cell>
        </row>
        <row r="643">
          <cell r="A643">
            <v>37533</v>
          </cell>
          <cell r="B643">
            <v>16463.79</v>
          </cell>
        </row>
        <row r="644">
          <cell r="A644">
            <v>37534</v>
          </cell>
          <cell r="B644">
            <v>16465.98</v>
          </cell>
        </row>
        <row r="645">
          <cell r="A645">
            <v>37535</v>
          </cell>
          <cell r="B645">
            <v>16468.169999999998</v>
          </cell>
        </row>
        <row r="646">
          <cell r="A646">
            <v>37536</v>
          </cell>
          <cell r="B646">
            <v>16470.36</v>
          </cell>
        </row>
        <row r="647">
          <cell r="A647">
            <v>37537</v>
          </cell>
          <cell r="B647">
            <v>16472.55</v>
          </cell>
        </row>
        <row r="648">
          <cell r="A648">
            <v>37538</v>
          </cell>
          <cell r="B648">
            <v>16474.75</v>
          </cell>
        </row>
        <row r="649">
          <cell r="A649">
            <v>37539</v>
          </cell>
          <cell r="B649">
            <v>16478.990000000002</v>
          </cell>
        </row>
        <row r="650">
          <cell r="A650">
            <v>37540</v>
          </cell>
          <cell r="B650">
            <v>16483.22</v>
          </cell>
        </row>
        <row r="651">
          <cell r="A651">
            <v>37541</v>
          </cell>
          <cell r="B651">
            <v>16487.46</v>
          </cell>
        </row>
        <row r="652">
          <cell r="A652">
            <v>37542</v>
          </cell>
          <cell r="B652">
            <v>16491.7</v>
          </cell>
        </row>
        <row r="653">
          <cell r="A653">
            <v>37543</v>
          </cell>
          <cell r="B653">
            <v>16495.939999999999</v>
          </cell>
        </row>
        <row r="654">
          <cell r="A654">
            <v>37544</v>
          </cell>
          <cell r="B654">
            <v>16500.18</v>
          </cell>
        </row>
        <row r="655">
          <cell r="A655">
            <v>37545</v>
          </cell>
          <cell r="B655">
            <v>16504.419999999998</v>
          </cell>
        </row>
        <row r="656">
          <cell r="A656">
            <v>37546</v>
          </cell>
          <cell r="B656">
            <v>16508.66</v>
          </cell>
        </row>
        <row r="657">
          <cell r="A657">
            <v>37547</v>
          </cell>
          <cell r="B657">
            <v>16512.91</v>
          </cell>
        </row>
        <row r="658">
          <cell r="A658">
            <v>37548</v>
          </cell>
          <cell r="B658">
            <v>16517.150000000001</v>
          </cell>
        </row>
        <row r="659">
          <cell r="A659">
            <v>37549</v>
          </cell>
          <cell r="B659">
            <v>16521.400000000001</v>
          </cell>
        </row>
        <row r="660">
          <cell r="A660">
            <v>37550</v>
          </cell>
          <cell r="B660">
            <v>16525.64</v>
          </cell>
        </row>
        <row r="661">
          <cell r="A661">
            <v>37551</v>
          </cell>
          <cell r="B661">
            <v>16529.89</v>
          </cell>
        </row>
        <row r="662">
          <cell r="A662">
            <v>37552</v>
          </cell>
          <cell r="B662">
            <v>16534.14</v>
          </cell>
        </row>
        <row r="663">
          <cell r="A663">
            <v>37553</v>
          </cell>
          <cell r="B663">
            <v>16538.39</v>
          </cell>
        </row>
        <row r="664">
          <cell r="A664">
            <v>37554</v>
          </cell>
          <cell r="B664">
            <v>16542.64</v>
          </cell>
        </row>
        <row r="665">
          <cell r="A665">
            <v>37555</v>
          </cell>
          <cell r="B665">
            <v>16546.900000000001</v>
          </cell>
        </row>
        <row r="666">
          <cell r="A666">
            <v>37556</v>
          </cell>
          <cell r="B666">
            <v>16551.150000000001</v>
          </cell>
        </row>
        <row r="667">
          <cell r="A667">
            <v>37557</v>
          </cell>
          <cell r="B667">
            <v>16555.400000000001</v>
          </cell>
        </row>
        <row r="668">
          <cell r="A668">
            <v>37558</v>
          </cell>
          <cell r="B668">
            <v>16559.66</v>
          </cell>
        </row>
        <row r="669">
          <cell r="A669">
            <v>37559</v>
          </cell>
          <cell r="B669">
            <v>16563.919999999998</v>
          </cell>
        </row>
        <row r="670">
          <cell r="A670">
            <v>37560</v>
          </cell>
          <cell r="B670">
            <v>16568.18</v>
          </cell>
        </row>
        <row r="671">
          <cell r="A671">
            <v>37561</v>
          </cell>
          <cell r="B671">
            <v>16572.439999999999</v>
          </cell>
        </row>
        <row r="672">
          <cell r="A672">
            <v>37562</v>
          </cell>
          <cell r="B672">
            <v>16576.7</v>
          </cell>
        </row>
        <row r="673">
          <cell r="A673">
            <v>37563</v>
          </cell>
          <cell r="B673">
            <v>16580.96</v>
          </cell>
        </row>
        <row r="674">
          <cell r="A674">
            <v>37564</v>
          </cell>
          <cell r="B674">
            <v>16585.22</v>
          </cell>
        </row>
        <row r="675">
          <cell r="A675">
            <v>37565</v>
          </cell>
          <cell r="B675">
            <v>16589.48</v>
          </cell>
        </row>
        <row r="676">
          <cell r="A676">
            <v>37566</v>
          </cell>
          <cell r="B676">
            <v>16593.75</v>
          </cell>
        </row>
        <row r="677">
          <cell r="A677">
            <v>37567</v>
          </cell>
          <cell r="B677">
            <v>16598.009999999998</v>
          </cell>
        </row>
        <row r="678">
          <cell r="A678">
            <v>37568</v>
          </cell>
          <cell r="B678">
            <v>16602.28</v>
          </cell>
        </row>
        <row r="679">
          <cell r="A679">
            <v>37569</v>
          </cell>
          <cell r="B679">
            <v>16606.55</v>
          </cell>
        </row>
        <row r="680">
          <cell r="A680">
            <v>37570</v>
          </cell>
          <cell r="B680">
            <v>16611.509999999998</v>
          </cell>
        </row>
        <row r="681">
          <cell r="A681">
            <v>37571</v>
          </cell>
          <cell r="B681">
            <v>16616.47</v>
          </cell>
        </row>
        <row r="682">
          <cell r="A682">
            <v>37572</v>
          </cell>
          <cell r="B682">
            <v>16621.439999999999</v>
          </cell>
        </row>
        <row r="683">
          <cell r="A683">
            <v>37573</v>
          </cell>
          <cell r="B683">
            <v>16626.400000000001</v>
          </cell>
        </row>
        <row r="684">
          <cell r="A684">
            <v>37574</v>
          </cell>
          <cell r="B684">
            <v>16631.37</v>
          </cell>
        </row>
        <row r="685">
          <cell r="A685">
            <v>37575</v>
          </cell>
          <cell r="B685">
            <v>16636.330000000002</v>
          </cell>
        </row>
        <row r="686">
          <cell r="A686">
            <v>37576</v>
          </cell>
          <cell r="B686">
            <v>16641.3</v>
          </cell>
        </row>
        <row r="687">
          <cell r="A687">
            <v>37577</v>
          </cell>
          <cell r="B687">
            <v>16646.27</v>
          </cell>
        </row>
        <row r="688">
          <cell r="A688">
            <v>37578</v>
          </cell>
          <cell r="B688">
            <v>16651.25</v>
          </cell>
        </row>
        <row r="689">
          <cell r="A689">
            <v>37579</v>
          </cell>
          <cell r="B689">
            <v>16656.22</v>
          </cell>
        </row>
        <row r="690">
          <cell r="A690">
            <v>37580</v>
          </cell>
          <cell r="B690">
            <v>16661.2</v>
          </cell>
        </row>
        <row r="691">
          <cell r="A691">
            <v>37581</v>
          </cell>
          <cell r="B691">
            <v>16666.169999999998</v>
          </cell>
        </row>
        <row r="692">
          <cell r="A692">
            <v>37582</v>
          </cell>
          <cell r="B692">
            <v>16671.150000000001</v>
          </cell>
        </row>
        <row r="693">
          <cell r="A693">
            <v>37583</v>
          </cell>
          <cell r="B693">
            <v>16676.13</v>
          </cell>
        </row>
        <row r="694">
          <cell r="A694">
            <v>37584</v>
          </cell>
          <cell r="B694">
            <v>16681.11</v>
          </cell>
        </row>
        <row r="695">
          <cell r="A695">
            <v>37585</v>
          </cell>
          <cell r="B695">
            <v>16686.09</v>
          </cell>
        </row>
        <row r="696">
          <cell r="A696">
            <v>37586</v>
          </cell>
          <cell r="B696">
            <v>16691.080000000002</v>
          </cell>
        </row>
        <row r="697">
          <cell r="A697">
            <v>37587</v>
          </cell>
          <cell r="B697">
            <v>16696.060000000001</v>
          </cell>
        </row>
        <row r="698">
          <cell r="A698">
            <v>37588</v>
          </cell>
          <cell r="B698">
            <v>16701.05</v>
          </cell>
        </row>
        <row r="699">
          <cell r="A699">
            <v>37589</v>
          </cell>
          <cell r="B699">
            <v>16706.04</v>
          </cell>
        </row>
        <row r="700">
          <cell r="A700">
            <v>37590</v>
          </cell>
          <cell r="B700">
            <v>16711.03</v>
          </cell>
        </row>
        <row r="701">
          <cell r="A701">
            <v>37591</v>
          </cell>
          <cell r="B701">
            <v>16716.02</v>
          </cell>
        </row>
        <row r="702">
          <cell r="A702">
            <v>37592</v>
          </cell>
          <cell r="B702">
            <v>16721.02</v>
          </cell>
        </row>
        <row r="703">
          <cell r="A703">
            <v>37593</v>
          </cell>
          <cell r="B703">
            <v>16726.009999999998</v>
          </cell>
        </row>
        <row r="704">
          <cell r="A704">
            <v>37594</v>
          </cell>
          <cell r="B704">
            <v>16731.009999999998</v>
          </cell>
        </row>
        <row r="705">
          <cell r="A705">
            <v>37595</v>
          </cell>
          <cell r="B705">
            <v>16736</v>
          </cell>
        </row>
        <row r="706">
          <cell r="A706">
            <v>37596</v>
          </cell>
          <cell r="B706">
            <v>16741</v>
          </cell>
        </row>
        <row r="707">
          <cell r="A707">
            <v>37597</v>
          </cell>
          <cell r="B707">
            <v>16746</v>
          </cell>
        </row>
        <row r="708">
          <cell r="A708">
            <v>37598</v>
          </cell>
          <cell r="B708">
            <v>16751.009999999998</v>
          </cell>
        </row>
        <row r="709">
          <cell r="A709">
            <v>37599</v>
          </cell>
          <cell r="B709">
            <v>16756.009999999998</v>
          </cell>
        </row>
        <row r="710">
          <cell r="A710">
            <v>37600</v>
          </cell>
          <cell r="B710">
            <v>16755.47</v>
          </cell>
        </row>
        <row r="711">
          <cell r="A711">
            <v>37601</v>
          </cell>
          <cell r="B711">
            <v>16754.93</v>
          </cell>
        </row>
        <row r="712">
          <cell r="A712">
            <v>37602</v>
          </cell>
          <cell r="B712">
            <v>16754.39</v>
          </cell>
        </row>
        <row r="713">
          <cell r="A713">
            <v>37603</v>
          </cell>
          <cell r="B713">
            <v>16753.849999999999</v>
          </cell>
        </row>
        <row r="714">
          <cell r="A714">
            <v>37604</v>
          </cell>
          <cell r="B714">
            <v>16753.310000000001</v>
          </cell>
        </row>
        <row r="715">
          <cell r="A715">
            <v>37605</v>
          </cell>
          <cell r="B715">
            <v>16752.77</v>
          </cell>
        </row>
        <row r="716">
          <cell r="A716">
            <v>37606</v>
          </cell>
          <cell r="B716">
            <v>16752.22</v>
          </cell>
        </row>
        <row r="717">
          <cell r="A717">
            <v>37607</v>
          </cell>
          <cell r="B717">
            <v>16751.68</v>
          </cell>
        </row>
        <row r="718">
          <cell r="A718">
            <v>37608</v>
          </cell>
          <cell r="B718">
            <v>16751.14</v>
          </cell>
        </row>
        <row r="719">
          <cell r="A719">
            <v>37609</v>
          </cell>
          <cell r="B719">
            <v>16750.599999999999</v>
          </cell>
        </row>
        <row r="720">
          <cell r="A720">
            <v>37610</v>
          </cell>
          <cell r="B720">
            <v>16750.060000000001</v>
          </cell>
        </row>
        <row r="721">
          <cell r="A721">
            <v>37611</v>
          </cell>
          <cell r="B721">
            <v>16749.52</v>
          </cell>
        </row>
        <row r="722">
          <cell r="A722">
            <v>37612</v>
          </cell>
          <cell r="B722">
            <v>16748.98</v>
          </cell>
        </row>
        <row r="723">
          <cell r="A723">
            <v>37613</v>
          </cell>
          <cell r="B723">
            <v>16748.439999999999</v>
          </cell>
        </row>
        <row r="724">
          <cell r="A724">
            <v>37614</v>
          </cell>
          <cell r="B724">
            <v>16747.900000000001</v>
          </cell>
        </row>
        <row r="725">
          <cell r="A725">
            <v>37615</v>
          </cell>
          <cell r="B725">
            <v>16747.36</v>
          </cell>
        </row>
        <row r="726">
          <cell r="A726">
            <v>37616</v>
          </cell>
          <cell r="B726">
            <v>16746.82</v>
          </cell>
        </row>
        <row r="727">
          <cell r="A727">
            <v>37617</v>
          </cell>
          <cell r="B727">
            <v>16746.28</v>
          </cell>
        </row>
        <row r="728">
          <cell r="A728">
            <v>37618</v>
          </cell>
          <cell r="B728">
            <v>16745.740000000002</v>
          </cell>
        </row>
        <row r="729">
          <cell r="A729">
            <v>37619</v>
          </cell>
          <cell r="B729">
            <v>16745.2</v>
          </cell>
        </row>
        <row r="730">
          <cell r="A730">
            <v>37620</v>
          </cell>
          <cell r="B730">
            <v>16744.66</v>
          </cell>
        </row>
        <row r="731">
          <cell r="A731">
            <v>37621</v>
          </cell>
          <cell r="B731">
            <v>16744.12</v>
          </cell>
        </row>
        <row r="732">
          <cell r="A732">
            <v>37622</v>
          </cell>
          <cell r="B732">
            <v>16743.580000000002</v>
          </cell>
        </row>
        <row r="733">
          <cell r="A733">
            <v>37623</v>
          </cell>
          <cell r="B733">
            <v>16743.04</v>
          </cell>
        </row>
        <row r="734">
          <cell r="A734">
            <v>37624</v>
          </cell>
          <cell r="B734">
            <v>16742.5</v>
          </cell>
        </row>
        <row r="735">
          <cell r="A735">
            <v>37625</v>
          </cell>
          <cell r="B735">
            <v>16741.96</v>
          </cell>
        </row>
        <row r="736">
          <cell r="A736">
            <v>37626</v>
          </cell>
          <cell r="B736">
            <v>16741.419999999998</v>
          </cell>
        </row>
        <row r="737">
          <cell r="A737">
            <v>37627</v>
          </cell>
          <cell r="B737">
            <v>16740.87</v>
          </cell>
        </row>
        <row r="738">
          <cell r="A738">
            <v>37628</v>
          </cell>
          <cell r="B738">
            <v>16740.330000000002</v>
          </cell>
        </row>
        <row r="739">
          <cell r="A739">
            <v>37629</v>
          </cell>
          <cell r="B739">
            <v>16739.79</v>
          </cell>
        </row>
        <row r="740">
          <cell r="A740">
            <v>37630</v>
          </cell>
          <cell r="B740">
            <v>16739.25</v>
          </cell>
        </row>
        <row r="741">
          <cell r="A741">
            <v>37631</v>
          </cell>
          <cell r="B741">
            <v>16737.09</v>
          </cell>
        </row>
        <row r="742">
          <cell r="A742">
            <v>37632</v>
          </cell>
          <cell r="B742">
            <v>16734.919999999998</v>
          </cell>
        </row>
        <row r="743">
          <cell r="A743">
            <v>37633</v>
          </cell>
          <cell r="B743">
            <v>16732.759999999998</v>
          </cell>
        </row>
        <row r="744">
          <cell r="A744">
            <v>37634</v>
          </cell>
          <cell r="B744">
            <v>16730.599999999999</v>
          </cell>
        </row>
        <row r="745">
          <cell r="A745">
            <v>37635</v>
          </cell>
          <cell r="B745">
            <v>16728.43</v>
          </cell>
        </row>
        <row r="746">
          <cell r="A746">
            <v>37636</v>
          </cell>
          <cell r="B746">
            <v>16726.27</v>
          </cell>
        </row>
        <row r="747">
          <cell r="A747">
            <v>37637</v>
          </cell>
          <cell r="B747">
            <v>16724.11</v>
          </cell>
        </row>
        <row r="748">
          <cell r="A748">
            <v>37638</v>
          </cell>
          <cell r="B748">
            <v>16721.95</v>
          </cell>
        </row>
        <row r="749">
          <cell r="A749">
            <v>37639</v>
          </cell>
          <cell r="B749">
            <v>16719.78</v>
          </cell>
        </row>
        <row r="750">
          <cell r="A750">
            <v>37640</v>
          </cell>
          <cell r="B750">
            <v>16717.62</v>
          </cell>
        </row>
        <row r="751">
          <cell r="A751">
            <v>37641</v>
          </cell>
          <cell r="B751">
            <v>16715.46</v>
          </cell>
        </row>
        <row r="752">
          <cell r="A752">
            <v>37642</v>
          </cell>
          <cell r="B752">
            <v>16713.3</v>
          </cell>
        </row>
        <row r="753">
          <cell r="A753">
            <v>37643</v>
          </cell>
          <cell r="B753">
            <v>16711.14</v>
          </cell>
        </row>
        <row r="754">
          <cell r="A754">
            <v>37644</v>
          </cell>
          <cell r="B754">
            <v>16708.98</v>
          </cell>
        </row>
        <row r="755">
          <cell r="A755">
            <v>37645</v>
          </cell>
          <cell r="B755">
            <v>16706.82</v>
          </cell>
        </row>
        <row r="756">
          <cell r="A756">
            <v>37646</v>
          </cell>
          <cell r="B756">
            <v>16704.66</v>
          </cell>
        </row>
        <row r="757">
          <cell r="A757">
            <v>37647</v>
          </cell>
          <cell r="B757">
            <v>16702.5</v>
          </cell>
        </row>
        <row r="758">
          <cell r="A758">
            <v>37648</v>
          </cell>
          <cell r="B758">
            <v>16700.34</v>
          </cell>
        </row>
        <row r="759">
          <cell r="A759">
            <v>37649</v>
          </cell>
          <cell r="B759">
            <v>16698.18</v>
          </cell>
        </row>
        <row r="760">
          <cell r="A760">
            <v>37650</v>
          </cell>
          <cell r="B760">
            <v>16696.02</v>
          </cell>
        </row>
        <row r="761">
          <cell r="A761">
            <v>37651</v>
          </cell>
          <cell r="B761">
            <v>16693.86</v>
          </cell>
        </row>
        <row r="762">
          <cell r="A762">
            <v>37652</v>
          </cell>
          <cell r="B762">
            <v>16691.7</v>
          </cell>
        </row>
        <row r="763">
          <cell r="A763">
            <v>37653</v>
          </cell>
          <cell r="B763">
            <v>16689.55</v>
          </cell>
        </row>
        <row r="764">
          <cell r="A764">
            <v>37654</v>
          </cell>
          <cell r="B764">
            <v>16687.39</v>
          </cell>
        </row>
        <row r="765">
          <cell r="A765">
            <v>37655</v>
          </cell>
          <cell r="B765">
            <v>16685.23</v>
          </cell>
        </row>
        <row r="766">
          <cell r="A766">
            <v>37656</v>
          </cell>
          <cell r="B766">
            <v>16683.07</v>
          </cell>
        </row>
        <row r="767">
          <cell r="A767">
            <v>37657</v>
          </cell>
          <cell r="B767">
            <v>16680.919999999998</v>
          </cell>
        </row>
        <row r="768">
          <cell r="A768">
            <v>37658</v>
          </cell>
          <cell r="B768">
            <v>16678.759999999998</v>
          </cell>
        </row>
        <row r="769">
          <cell r="A769">
            <v>37659</v>
          </cell>
          <cell r="B769">
            <v>16676.599999999999</v>
          </cell>
        </row>
        <row r="770">
          <cell r="A770">
            <v>37660</v>
          </cell>
          <cell r="B770">
            <v>16674.45</v>
          </cell>
        </row>
        <row r="771">
          <cell r="A771">
            <v>37661</v>
          </cell>
          <cell r="B771">
            <v>16672.29</v>
          </cell>
        </row>
        <row r="772">
          <cell r="A772">
            <v>37662</v>
          </cell>
          <cell r="B772">
            <v>16672.89</v>
          </cell>
        </row>
        <row r="773">
          <cell r="A773">
            <v>37663</v>
          </cell>
          <cell r="B773">
            <v>16673.48</v>
          </cell>
        </row>
        <row r="774">
          <cell r="A774">
            <v>37664</v>
          </cell>
          <cell r="B774">
            <v>16674.080000000002</v>
          </cell>
        </row>
        <row r="775">
          <cell r="A775">
            <v>37665</v>
          </cell>
          <cell r="B775">
            <v>16674.669999999998</v>
          </cell>
        </row>
        <row r="776">
          <cell r="A776">
            <v>37666</v>
          </cell>
          <cell r="B776">
            <v>16675.27</v>
          </cell>
        </row>
        <row r="777">
          <cell r="A777">
            <v>37667</v>
          </cell>
          <cell r="B777">
            <v>16675.86</v>
          </cell>
        </row>
        <row r="778">
          <cell r="A778">
            <v>37668</v>
          </cell>
          <cell r="B778">
            <v>16676.46</v>
          </cell>
        </row>
        <row r="779">
          <cell r="A779">
            <v>37669</v>
          </cell>
          <cell r="B779">
            <v>16677.05</v>
          </cell>
        </row>
        <row r="780">
          <cell r="A780">
            <v>37670</v>
          </cell>
          <cell r="B780">
            <v>16677.650000000001</v>
          </cell>
        </row>
        <row r="781">
          <cell r="A781">
            <v>37671</v>
          </cell>
          <cell r="B781">
            <v>16678.240000000002</v>
          </cell>
        </row>
        <row r="782">
          <cell r="A782">
            <v>37672</v>
          </cell>
          <cell r="B782">
            <v>16678.84</v>
          </cell>
        </row>
        <row r="783">
          <cell r="A783">
            <v>37673</v>
          </cell>
          <cell r="B783">
            <v>16679.43</v>
          </cell>
        </row>
        <row r="784">
          <cell r="A784">
            <v>37674</v>
          </cell>
          <cell r="B784">
            <v>16680.03</v>
          </cell>
        </row>
        <row r="785">
          <cell r="A785">
            <v>37675</v>
          </cell>
          <cell r="B785">
            <v>16680.62</v>
          </cell>
        </row>
        <row r="786">
          <cell r="A786">
            <v>37676</v>
          </cell>
          <cell r="B786">
            <v>16681.22</v>
          </cell>
        </row>
        <row r="787">
          <cell r="A787">
            <v>37677</v>
          </cell>
          <cell r="B787">
            <v>16681.810000000001</v>
          </cell>
        </row>
        <row r="788">
          <cell r="A788">
            <v>37678</v>
          </cell>
          <cell r="B788">
            <v>16682.41</v>
          </cell>
        </row>
        <row r="789">
          <cell r="A789">
            <v>37679</v>
          </cell>
          <cell r="B789">
            <v>16683.009999999998</v>
          </cell>
        </row>
        <row r="790">
          <cell r="A790">
            <v>37680</v>
          </cell>
          <cell r="B790">
            <v>16683.599999999999</v>
          </cell>
        </row>
        <row r="791">
          <cell r="A791">
            <v>37681</v>
          </cell>
          <cell r="B791">
            <v>16684.2</v>
          </cell>
        </row>
        <row r="792">
          <cell r="A792">
            <v>37682</v>
          </cell>
          <cell r="B792">
            <v>16684.79</v>
          </cell>
        </row>
        <row r="793">
          <cell r="A793">
            <v>37683</v>
          </cell>
          <cell r="B793">
            <v>16685.39</v>
          </cell>
        </row>
        <row r="794">
          <cell r="A794">
            <v>37684</v>
          </cell>
          <cell r="B794">
            <v>16685.98</v>
          </cell>
        </row>
        <row r="795">
          <cell r="A795">
            <v>37685</v>
          </cell>
          <cell r="B795">
            <v>16686.580000000002</v>
          </cell>
        </row>
        <row r="796">
          <cell r="A796">
            <v>37686</v>
          </cell>
          <cell r="B796">
            <v>16687.18</v>
          </cell>
        </row>
        <row r="797">
          <cell r="A797">
            <v>37687</v>
          </cell>
          <cell r="B797">
            <v>16687.77</v>
          </cell>
        </row>
        <row r="798">
          <cell r="A798">
            <v>37688</v>
          </cell>
          <cell r="B798">
            <v>16688.37</v>
          </cell>
        </row>
        <row r="799">
          <cell r="A799">
            <v>37689</v>
          </cell>
          <cell r="B799">
            <v>16688.96</v>
          </cell>
        </row>
        <row r="800">
          <cell r="A800">
            <v>37690</v>
          </cell>
          <cell r="B800">
            <v>16693.25</v>
          </cell>
        </row>
        <row r="801">
          <cell r="A801">
            <v>37691</v>
          </cell>
          <cell r="B801">
            <v>16697.54</v>
          </cell>
        </row>
        <row r="802">
          <cell r="A802">
            <v>37692</v>
          </cell>
          <cell r="B802">
            <v>16701.830000000002</v>
          </cell>
        </row>
        <row r="803">
          <cell r="A803">
            <v>37693</v>
          </cell>
          <cell r="B803">
            <v>16706.13</v>
          </cell>
        </row>
        <row r="804">
          <cell r="A804">
            <v>37694</v>
          </cell>
          <cell r="B804">
            <v>16710.419999999998</v>
          </cell>
        </row>
        <row r="805">
          <cell r="A805">
            <v>37695</v>
          </cell>
          <cell r="B805">
            <v>16714.72</v>
          </cell>
        </row>
        <row r="806">
          <cell r="A806">
            <v>37696</v>
          </cell>
          <cell r="B806">
            <v>16719.009999999998</v>
          </cell>
        </row>
        <row r="807">
          <cell r="A807">
            <v>37697</v>
          </cell>
          <cell r="B807">
            <v>16723.310000000001</v>
          </cell>
        </row>
        <row r="808">
          <cell r="A808">
            <v>37698</v>
          </cell>
          <cell r="B808">
            <v>16727.61</v>
          </cell>
        </row>
        <row r="809">
          <cell r="A809">
            <v>37699</v>
          </cell>
          <cell r="B809">
            <v>16731.91</v>
          </cell>
        </row>
        <row r="810">
          <cell r="A810">
            <v>37700</v>
          </cell>
          <cell r="B810">
            <v>16736.21</v>
          </cell>
        </row>
        <row r="811">
          <cell r="A811">
            <v>37701</v>
          </cell>
          <cell r="B811">
            <v>16740.52</v>
          </cell>
        </row>
        <row r="812">
          <cell r="A812">
            <v>37702</v>
          </cell>
          <cell r="B812">
            <v>16744.82</v>
          </cell>
        </row>
        <row r="813">
          <cell r="A813">
            <v>37703</v>
          </cell>
          <cell r="B813">
            <v>16749.12</v>
          </cell>
        </row>
        <row r="814">
          <cell r="A814">
            <v>37704</v>
          </cell>
          <cell r="B814">
            <v>16753.43</v>
          </cell>
        </row>
        <row r="815">
          <cell r="A815">
            <v>37705</v>
          </cell>
          <cell r="B815">
            <v>16757.740000000002</v>
          </cell>
        </row>
        <row r="816">
          <cell r="A816">
            <v>37706</v>
          </cell>
          <cell r="B816">
            <v>16762.04</v>
          </cell>
        </row>
        <row r="817">
          <cell r="A817">
            <v>37707</v>
          </cell>
          <cell r="B817">
            <v>16766.349999999999</v>
          </cell>
        </row>
        <row r="818">
          <cell r="A818">
            <v>37708</v>
          </cell>
          <cell r="B818">
            <v>16770.66</v>
          </cell>
        </row>
        <row r="819">
          <cell r="A819">
            <v>37709</v>
          </cell>
          <cell r="B819">
            <v>16774.97</v>
          </cell>
        </row>
        <row r="820">
          <cell r="A820">
            <v>37710</v>
          </cell>
          <cell r="B820">
            <v>16779.29</v>
          </cell>
        </row>
        <row r="821">
          <cell r="A821">
            <v>37711</v>
          </cell>
          <cell r="B821">
            <v>16783.599999999999</v>
          </cell>
        </row>
        <row r="822">
          <cell r="A822">
            <v>37712</v>
          </cell>
          <cell r="B822">
            <v>16787.919999999998</v>
          </cell>
        </row>
        <row r="823">
          <cell r="A823">
            <v>37713</v>
          </cell>
          <cell r="B823">
            <v>16792.23</v>
          </cell>
        </row>
        <row r="824">
          <cell r="A824">
            <v>37714</v>
          </cell>
          <cell r="B824">
            <v>16796.55</v>
          </cell>
        </row>
        <row r="825">
          <cell r="A825">
            <v>37715</v>
          </cell>
          <cell r="B825">
            <v>16800.87</v>
          </cell>
        </row>
        <row r="826">
          <cell r="A826">
            <v>37716</v>
          </cell>
          <cell r="B826">
            <v>16805.18</v>
          </cell>
        </row>
        <row r="827">
          <cell r="A827">
            <v>37717</v>
          </cell>
          <cell r="B827">
            <v>16809.5</v>
          </cell>
        </row>
        <row r="828">
          <cell r="A828">
            <v>37718</v>
          </cell>
          <cell r="B828">
            <v>16813.830000000002</v>
          </cell>
        </row>
        <row r="829">
          <cell r="A829">
            <v>37719</v>
          </cell>
          <cell r="B829">
            <v>16818.150000000001</v>
          </cell>
        </row>
        <row r="830">
          <cell r="A830">
            <v>37720</v>
          </cell>
          <cell r="B830">
            <v>16822.47</v>
          </cell>
        </row>
        <row r="831">
          <cell r="A831">
            <v>37721</v>
          </cell>
          <cell r="B831">
            <v>16829.16</v>
          </cell>
        </row>
        <row r="832">
          <cell r="A832">
            <v>37722</v>
          </cell>
          <cell r="B832">
            <v>16835.849999999999</v>
          </cell>
        </row>
        <row r="833">
          <cell r="A833">
            <v>37723</v>
          </cell>
          <cell r="B833">
            <v>16842.55</v>
          </cell>
        </row>
        <row r="834">
          <cell r="A834">
            <v>37724</v>
          </cell>
          <cell r="B834">
            <v>16849.25</v>
          </cell>
        </row>
        <row r="835">
          <cell r="A835">
            <v>37725</v>
          </cell>
          <cell r="B835">
            <v>16855.95</v>
          </cell>
        </row>
        <row r="836">
          <cell r="A836">
            <v>37726</v>
          </cell>
          <cell r="B836">
            <v>16862.650000000001</v>
          </cell>
        </row>
        <row r="837">
          <cell r="A837">
            <v>37727</v>
          </cell>
          <cell r="B837">
            <v>16869.36</v>
          </cell>
        </row>
        <row r="838">
          <cell r="A838">
            <v>37728</v>
          </cell>
          <cell r="B838">
            <v>16876.07</v>
          </cell>
        </row>
        <row r="839">
          <cell r="A839">
            <v>37729</v>
          </cell>
          <cell r="B839">
            <v>16882.78</v>
          </cell>
        </row>
        <row r="840">
          <cell r="A840">
            <v>37730</v>
          </cell>
          <cell r="B840">
            <v>16889.490000000002</v>
          </cell>
        </row>
        <row r="841">
          <cell r="A841">
            <v>37731</v>
          </cell>
          <cell r="B841">
            <v>16896.21</v>
          </cell>
        </row>
        <row r="842">
          <cell r="A842">
            <v>37732</v>
          </cell>
          <cell r="B842">
            <v>16902.93</v>
          </cell>
        </row>
        <row r="843">
          <cell r="A843">
            <v>37733</v>
          </cell>
          <cell r="B843">
            <v>16909.650000000001</v>
          </cell>
        </row>
        <row r="844">
          <cell r="A844">
            <v>37734</v>
          </cell>
          <cell r="B844">
            <v>16916.38</v>
          </cell>
        </row>
        <row r="845">
          <cell r="A845">
            <v>37735</v>
          </cell>
          <cell r="B845">
            <v>16923.099999999999</v>
          </cell>
        </row>
        <row r="846">
          <cell r="A846">
            <v>37736</v>
          </cell>
          <cell r="B846">
            <v>16929.830000000002</v>
          </cell>
        </row>
        <row r="847">
          <cell r="A847">
            <v>37737</v>
          </cell>
          <cell r="B847">
            <v>16936.57</v>
          </cell>
        </row>
        <row r="848">
          <cell r="A848">
            <v>37738</v>
          </cell>
          <cell r="B848">
            <v>16943.3</v>
          </cell>
        </row>
        <row r="849">
          <cell r="A849">
            <v>37739</v>
          </cell>
          <cell r="B849">
            <v>16950.04</v>
          </cell>
        </row>
        <row r="850">
          <cell r="A850">
            <v>37740</v>
          </cell>
          <cell r="B850">
            <v>16956.78</v>
          </cell>
        </row>
        <row r="851">
          <cell r="A851">
            <v>37741</v>
          </cell>
          <cell r="B851">
            <v>16963.53</v>
          </cell>
        </row>
        <row r="852">
          <cell r="A852">
            <v>37742</v>
          </cell>
          <cell r="B852">
            <v>16970.27</v>
          </cell>
        </row>
        <row r="853">
          <cell r="A853">
            <v>37743</v>
          </cell>
          <cell r="B853">
            <v>16977.02</v>
          </cell>
        </row>
        <row r="854">
          <cell r="A854">
            <v>37744</v>
          </cell>
          <cell r="B854">
            <v>16983.77</v>
          </cell>
        </row>
        <row r="855">
          <cell r="A855">
            <v>37745</v>
          </cell>
          <cell r="B855">
            <v>16990.53</v>
          </cell>
        </row>
        <row r="856">
          <cell r="A856">
            <v>37746</v>
          </cell>
          <cell r="B856">
            <v>16997.28</v>
          </cell>
        </row>
        <row r="857">
          <cell r="A857">
            <v>37747</v>
          </cell>
          <cell r="B857">
            <v>17004.04</v>
          </cell>
        </row>
        <row r="858">
          <cell r="A858">
            <v>37748</v>
          </cell>
          <cell r="B858">
            <v>17010.810000000001</v>
          </cell>
        </row>
        <row r="859">
          <cell r="A859">
            <v>37749</v>
          </cell>
          <cell r="B859">
            <v>17017.57</v>
          </cell>
        </row>
        <row r="860">
          <cell r="A860">
            <v>37750</v>
          </cell>
          <cell r="B860">
            <v>17024.34</v>
          </cell>
        </row>
        <row r="861">
          <cell r="A861">
            <v>37751</v>
          </cell>
          <cell r="B861">
            <v>17023.79</v>
          </cell>
        </row>
        <row r="862">
          <cell r="A862">
            <v>37752</v>
          </cell>
          <cell r="B862">
            <v>17023.240000000002</v>
          </cell>
        </row>
        <row r="863">
          <cell r="A863">
            <v>37753</v>
          </cell>
          <cell r="B863">
            <v>17022.689999999999</v>
          </cell>
        </row>
        <row r="864">
          <cell r="A864">
            <v>37754</v>
          </cell>
          <cell r="B864">
            <v>17022.14</v>
          </cell>
        </row>
        <row r="865">
          <cell r="A865">
            <v>37755</v>
          </cell>
          <cell r="B865">
            <v>17021.59</v>
          </cell>
        </row>
        <row r="866">
          <cell r="A866">
            <v>37756</v>
          </cell>
          <cell r="B866">
            <v>17021.04</v>
          </cell>
        </row>
        <row r="867">
          <cell r="A867">
            <v>37757</v>
          </cell>
          <cell r="B867">
            <v>17020.490000000002</v>
          </cell>
        </row>
        <row r="868">
          <cell r="A868">
            <v>37758</v>
          </cell>
          <cell r="B868">
            <v>17019.939999999999</v>
          </cell>
        </row>
        <row r="869">
          <cell r="A869">
            <v>37759</v>
          </cell>
          <cell r="B869">
            <v>17019.400000000001</v>
          </cell>
        </row>
        <row r="870">
          <cell r="A870">
            <v>37760</v>
          </cell>
          <cell r="B870">
            <v>17018.849999999999</v>
          </cell>
        </row>
        <row r="871">
          <cell r="A871">
            <v>37761</v>
          </cell>
          <cell r="B871">
            <v>17018.3</v>
          </cell>
        </row>
        <row r="872">
          <cell r="A872">
            <v>37762</v>
          </cell>
          <cell r="B872">
            <v>17017.75</v>
          </cell>
        </row>
        <row r="873">
          <cell r="A873">
            <v>37763</v>
          </cell>
          <cell r="B873">
            <v>17017.2</v>
          </cell>
        </row>
        <row r="874">
          <cell r="A874">
            <v>37764</v>
          </cell>
          <cell r="B874">
            <v>17016.650000000001</v>
          </cell>
        </row>
        <row r="875">
          <cell r="A875">
            <v>37765</v>
          </cell>
          <cell r="B875">
            <v>17016.099999999999</v>
          </cell>
        </row>
        <row r="876">
          <cell r="A876">
            <v>37766</v>
          </cell>
          <cell r="B876">
            <v>17015.55</v>
          </cell>
        </row>
        <row r="877">
          <cell r="A877">
            <v>37767</v>
          </cell>
          <cell r="B877">
            <v>17015</v>
          </cell>
        </row>
        <row r="878">
          <cell r="A878">
            <v>37768</v>
          </cell>
          <cell r="B878">
            <v>17014.45</v>
          </cell>
        </row>
        <row r="879">
          <cell r="A879">
            <v>37769</v>
          </cell>
          <cell r="B879">
            <v>17013.900000000001</v>
          </cell>
        </row>
        <row r="880">
          <cell r="A880">
            <v>37770</v>
          </cell>
          <cell r="B880">
            <v>17013.349999999999</v>
          </cell>
        </row>
        <row r="881">
          <cell r="A881">
            <v>37771</v>
          </cell>
          <cell r="B881">
            <v>17012.810000000001</v>
          </cell>
        </row>
        <row r="882">
          <cell r="A882">
            <v>37772</v>
          </cell>
          <cell r="B882">
            <v>17012.259999999998</v>
          </cell>
        </row>
        <row r="883">
          <cell r="A883">
            <v>37773</v>
          </cell>
          <cell r="B883">
            <v>17011.71</v>
          </cell>
        </row>
        <row r="884">
          <cell r="A884">
            <v>37774</v>
          </cell>
          <cell r="B884">
            <v>17011.16</v>
          </cell>
        </row>
        <row r="885">
          <cell r="A885">
            <v>37775</v>
          </cell>
          <cell r="B885">
            <v>17010.61</v>
          </cell>
        </row>
        <row r="886">
          <cell r="A886">
            <v>37776</v>
          </cell>
          <cell r="B886">
            <v>17010.060000000001</v>
          </cell>
        </row>
        <row r="887">
          <cell r="A887">
            <v>37777</v>
          </cell>
          <cell r="B887">
            <v>17009.509999999998</v>
          </cell>
        </row>
        <row r="888">
          <cell r="A888">
            <v>37778</v>
          </cell>
          <cell r="B888">
            <v>17008.96</v>
          </cell>
        </row>
        <row r="889">
          <cell r="A889">
            <v>37779</v>
          </cell>
          <cell r="B889">
            <v>17008.41</v>
          </cell>
        </row>
        <row r="890">
          <cell r="A890">
            <v>37780</v>
          </cell>
          <cell r="B890">
            <v>17007.86</v>
          </cell>
        </row>
        <row r="891">
          <cell r="A891">
            <v>37781</v>
          </cell>
          <cell r="B891">
            <v>17007.32</v>
          </cell>
        </row>
        <row r="892">
          <cell r="A892">
            <v>37782</v>
          </cell>
          <cell r="B892">
            <v>17005.05</v>
          </cell>
        </row>
        <row r="893">
          <cell r="A893">
            <v>37783</v>
          </cell>
          <cell r="B893">
            <v>17002.78</v>
          </cell>
        </row>
        <row r="894">
          <cell r="A894">
            <v>37784</v>
          </cell>
          <cell r="B894">
            <v>17000.5</v>
          </cell>
        </row>
        <row r="895">
          <cell r="A895">
            <v>37785</v>
          </cell>
          <cell r="B895">
            <v>16998.23</v>
          </cell>
        </row>
        <row r="896">
          <cell r="A896">
            <v>37786</v>
          </cell>
          <cell r="B896">
            <v>16995.96</v>
          </cell>
        </row>
        <row r="897">
          <cell r="A897">
            <v>37787</v>
          </cell>
          <cell r="B897">
            <v>16993.689999999999</v>
          </cell>
        </row>
        <row r="898">
          <cell r="A898">
            <v>37788</v>
          </cell>
          <cell r="B898">
            <v>16991.419999999998</v>
          </cell>
        </row>
        <row r="899">
          <cell r="A899">
            <v>37789</v>
          </cell>
          <cell r="B899">
            <v>16989.150000000001</v>
          </cell>
        </row>
        <row r="900">
          <cell r="A900">
            <v>37790</v>
          </cell>
          <cell r="B900">
            <v>16986.88</v>
          </cell>
        </row>
        <row r="901">
          <cell r="A901">
            <v>37791</v>
          </cell>
          <cell r="B901">
            <v>16984.61</v>
          </cell>
        </row>
        <row r="902">
          <cell r="A902">
            <v>37792</v>
          </cell>
          <cell r="B902">
            <v>16982.34</v>
          </cell>
        </row>
        <row r="903">
          <cell r="A903">
            <v>37793</v>
          </cell>
          <cell r="B903">
            <v>16980.080000000002</v>
          </cell>
        </row>
        <row r="904">
          <cell r="A904">
            <v>37794</v>
          </cell>
          <cell r="B904">
            <v>16977.810000000001</v>
          </cell>
        </row>
        <row r="905">
          <cell r="A905">
            <v>37795</v>
          </cell>
          <cell r="B905">
            <v>16975.54</v>
          </cell>
        </row>
        <row r="906">
          <cell r="A906">
            <v>37796</v>
          </cell>
          <cell r="B906">
            <v>16973.27</v>
          </cell>
        </row>
        <row r="907">
          <cell r="A907">
            <v>37797</v>
          </cell>
          <cell r="B907">
            <v>16971</v>
          </cell>
        </row>
        <row r="908">
          <cell r="A908">
            <v>37798</v>
          </cell>
          <cell r="B908">
            <v>16968.740000000002</v>
          </cell>
        </row>
        <row r="909">
          <cell r="A909">
            <v>37799</v>
          </cell>
          <cell r="B909">
            <v>16966.47</v>
          </cell>
        </row>
        <row r="910">
          <cell r="A910">
            <v>37800</v>
          </cell>
          <cell r="B910">
            <v>16964.2</v>
          </cell>
        </row>
        <row r="911">
          <cell r="A911">
            <v>37801</v>
          </cell>
          <cell r="B911">
            <v>16961.939999999999</v>
          </cell>
        </row>
        <row r="912">
          <cell r="A912">
            <v>37802</v>
          </cell>
          <cell r="B912">
            <v>16959.669999999998</v>
          </cell>
        </row>
        <row r="913">
          <cell r="A913">
            <v>37803</v>
          </cell>
          <cell r="B913">
            <v>16957.41</v>
          </cell>
        </row>
        <row r="914">
          <cell r="A914">
            <v>37804</v>
          </cell>
          <cell r="B914">
            <v>16955.14</v>
          </cell>
        </row>
        <row r="915">
          <cell r="A915">
            <v>37805</v>
          </cell>
          <cell r="B915">
            <v>16952.87</v>
          </cell>
        </row>
        <row r="916">
          <cell r="A916">
            <v>37806</v>
          </cell>
          <cell r="B916">
            <v>16950.61</v>
          </cell>
        </row>
        <row r="917">
          <cell r="A917">
            <v>37807</v>
          </cell>
          <cell r="B917">
            <v>16948.349999999999</v>
          </cell>
        </row>
        <row r="918">
          <cell r="A918">
            <v>37808</v>
          </cell>
          <cell r="B918">
            <v>16946.080000000002</v>
          </cell>
        </row>
        <row r="919">
          <cell r="A919">
            <v>37809</v>
          </cell>
          <cell r="B919">
            <v>16943.82</v>
          </cell>
        </row>
        <row r="920">
          <cell r="A920">
            <v>37810</v>
          </cell>
          <cell r="B920">
            <v>16941.55</v>
          </cell>
        </row>
        <row r="921">
          <cell r="A921">
            <v>37811</v>
          </cell>
          <cell r="B921">
            <v>16939.29</v>
          </cell>
        </row>
        <row r="922">
          <cell r="A922">
            <v>37812</v>
          </cell>
          <cell r="B922">
            <v>16939.29</v>
          </cell>
        </row>
        <row r="923">
          <cell r="A923">
            <v>37813</v>
          </cell>
          <cell r="B923">
            <v>16939.29</v>
          </cell>
        </row>
        <row r="924">
          <cell r="A924">
            <v>37814</v>
          </cell>
          <cell r="B924">
            <v>16939.29</v>
          </cell>
        </row>
        <row r="925">
          <cell r="A925">
            <v>37815</v>
          </cell>
          <cell r="B925">
            <v>16939.29</v>
          </cell>
        </row>
        <row r="926">
          <cell r="A926">
            <v>37816</v>
          </cell>
          <cell r="B926">
            <v>16939.29</v>
          </cell>
        </row>
        <row r="927">
          <cell r="A927">
            <v>37817</v>
          </cell>
          <cell r="B927">
            <v>16939.29</v>
          </cell>
        </row>
        <row r="928">
          <cell r="A928">
            <v>37818</v>
          </cell>
          <cell r="B928">
            <v>16939.29</v>
          </cell>
        </row>
        <row r="929">
          <cell r="A929">
            <v>37819</v>
          </cell>
          <cell r="B929">
            <v>16939.29</v>
          </cell>
        </row>
        <row r="930">
          <cell r="A930">
            <v>37820</v>
          </cell>
          <cell r="B930">
            <v>16939.29</v>
          </cell>
        </row>
        <row r="931">
          <cell r="A931">
            <v>37821</v>
          </cell>
          <cell r="B931">
            <v>16939.29</v>
          </cell>
        </row>
        <row r="932">
          <cell r="A932">
            <v>37822</v>
          </cell>
          <cell r="B932">
            <v>16939.29</v>
          </cell>
        </row>
        <row r="933">
          <cell r="A933">
            <v>37823</v>
          </cell>
          <cell r="B933">
            <v>16939.29</v>
          </cell>
        </row>
        <row r="934">
          <cell r="A934">
            <v>37824</v>
          </cell>
          <cell r="B934">
            <v>16939.29</v>
          </cell>
        </row>
        <row r="935">
          <cell r="A935">
            <v>37825</v>
          </cell>
          <cell r="B935">
            <v>16939.29</v>
          </cell>
        </row>
        <row r="936">
          <cell r="A936">
            <v>37826</v>
          </cell>
          <cell r="B936">
            <v>16939.29</v>
          </cell>
        </row>
        <row r="937">
          <cell r="A937">
            <v>37827</v>
          </cell>
          <cell r="B937">
            <v>16939.29</v>
          </cell>
        </row>
        <row r="938">
          <cell r="A938">
            <v>37828</v>
          </cell>
          <cell r="B938">
            <v>16939.29</v>
          </cell>
        </row>
        <row r="939">
          <cell r="A939">
            <v>37829</v>
          </cell>
          <cell r="B939">
            <v>16939.29</v>
          </cell>
        </row>
        <row r="940">
          <cell r="A940">
            <v>37830</v>
          </cell>
          <cell r="B940">
            <v>16939.29</v>
          </cell>
        </row>
        <row r="941">
          <cell r="A941">
            <v>37831</v>
          </cell>
          <cell r="B941">
            <v>16939.29</v>
          </cell>
        </row>
        <row r="942">
          <cell r="A942">
            <v>37832</v>
          </cell>
          <cell r="B942">
            <v>16939.29</v>
          </cell>
        </row>
        <row r="943">
          <cell r="A943">
            <v>37833</v>
          </cell>
          <cell r="B943">
            <v>16939.29</v>
          </cell>
        </row>
        <row r="944">
          <cell r="A944">
            <v>37834</v>
          </cell>
          <cell r="B944">
            <v>16939.29</v>
          </cell>
        </row>
        <row r="945">
          <cell r="A945">
            <v>37835</v>
          </cell>
          <cell r="B945">
            <v>16939.29</v>
          </cell>
        </row>
        <row r="946">
          <cell r="A946">
            <v>37836</v>
          </cell>
          <cell r="B946">
            <v>16939.29</v>
          </cell>
        </row>
        <row r="947">
          <cell r="A947">
            <v>37837</v>
          </cell>
          <cell r="B947">
            <v>16939.29</v>
          </cell>
        </row>
        <row r="948">
          <cell r="A948">
            <v>37838</v>
          </cell>
          <cell r="B948">
            <v>16939.29</v>
          </cell>
        </row>
        <row r="949">
          <cell r="A949">
            <v>37839</v>
          </cell>
          <cell r="B949">
            <v>16939.29</v>
          </cell>
        </row>
        <row r="950">
          <cell r="A950">
            <v>37840</v>
          </cell>
          <cell r="B950">
            <v>16939.29</v>
          </cell>
        </row>
        <row r="951">
          <cell r="A951">
            <v>37841</v>
          </cell>
          <cell r="B951">
            <v>16939.29</v>
          </cell>
        </row>
        <row r="952">
          <cell r="A952">
            <v>37842</v>
          </cell>
          <cell r="B952">
            <v>16939.29</v>
          </cell>
        </row>
        <row r="953">
          <cell r="A953">
            <v>37843</v>
          </cell>
          <cell r="B953">
            <v>16938.740000000002</v>
          </cell>
        </row>
        <row r="954">
          <cell r="A954">
            <v>37844</v>
          </cell>
          <cell r="B954">
            <v>16938.2</v>
          </cell>
        </row>
        <row r="955">
          <cell r="A955">
            <v>37845</v>
          </cell>
          <cell r="B955">
            <v>16937.650000000001</v>
          </cell>
        </row>
        <row r="956">
          <cell r="A956">
            <v>37846</v>
          </cell>
          <cell r="B956">
            <v>16937.099999999999</v>
          </cell>
        </row>
        <row r="957">
          <cell r="A957">
            <v>37847</v>
          </cell>
          <cell r="B957">
            <v>16936.560000000001</v>
          </cell>
        </row>
        <row r="958">
          <cell r="A958">
            <v>37848</v>
          </cell>
          <cell r="B958">
            <v>16936.009999999998</v>
          </cell>
        </row>
        <row r="959">
          <cell r="A959">
            <v>37849</v>
          </cell>
          <cell r="B959">
            <v>16935.46</v>
          </cell>
        </row>
        <row r="960">
          <cell r="A960">
            <v>37850</v>
          </cell>
          <cell r="B960">
            <v>16934.919999999998</v>
          </cell>
        </row>
        <row r="961">
          <cell r="A961">
            <v>37851</v>
          </cell>
          <cell r="B961">
            <v>16934.37</v>
          </cell>
        </row>
        <row r="962">
          <cell r="A962">
            <v>37852</v>
          </cell>
          <cell r="B962">
            <v>16933.82</v>
          </cell>
        </row>
        <row r="963">
          <cell r="A963">
            <v>37853</v>
          </cell>
          <cell r="B963">
            <v>16933.28</v>
          </cell>
        </row>
        <row r="964">
          <cell r="A964">
            <v>37854</v>
          </cell>
          <cell r="B964">
            <v>16932.73</v>
          </cell>
        </row>
        <row r="965">
          <cell r="A965">
            <v>37855</v>
          </cell>
          <cell r="B965">
            <v>16932.18</v>
          </cell>
        </row>
        <row r="966">
          <cell r="A966">
            <v>37856</v>
          </cell>
          <cell r="B966">
            <v>16931.64</v>
          </cell>
        </row>
        <row r="967">
          <cell r="A967">
            <v>37857</v>
          </cell>
          <cell r="B967">
            <v>16931.09</v>
          </cell>
        </row>
        <row r="968">
          <cell r="A968">
            <v>37858</v>
          </cell>
          <cell r="B968">
            <v>16930.55</v>
          </cell>
        </row>
        <row r="969">
          <cell r="A969">
            <v>37859</v>
          </cell>
          <cell r="B969">
            <v>16930</v>
          </cell>
        </row>
        <row r="970">
          <cell r="A970">
            <v>37860</v>
          </cell>
          <cell r="B970">
            <v>16929.45</v>
          </cell>
        </row>
        <row r="971">
          <cell r="A971">
            <v>37861</v>
          </cell>
          <cell r="B971">
            <v>16928.91</v>
          </cell>
        </row>
        <row r="972">
          <cell r="A972">
            <v>37862</v>
          </cell>
          <cell r="B972">
            <v>16928.36</v>
          </cell>
        </row>
        <row r="973">
          <cell r="A973">
            <v>37863</v>
          </cell>
          <cell r="B973">
            <v>16927.810000000001</v>
          </cell>
        </row>
        <row r="974">
          <cell r="A974">
            <v>37864</v>
          </cell>
          <cell r="B974">
            <v>16927.27</v>
          </cell>
        </row>
        <row r="975">
          <cell r="A975">
            <v>37865</v>
          </cell>
          <cell r="B975">
            <v>16926.72</v>
          </cell>
        </row>
        <row r="976">
          <cell r="A976">
            <v>37866</v>
          </cell>
          <cell r="B976">
            <v>16926.169999999998</v>
          </cell>
        </row>
        <row r="977">
          <cell r="A977">
            <v>37867</v>
          </cell>
          <cell r="B977">
            <v>16925.63</v>
          </cell>
        </row>
        <row r="978">
          <cell r="A978">
            <v>37868</v>
          </cell>
          <cell r="B978">
            <v>16925.080000000002</v>
          </cell>
        </row>
        <row r="979">
          <cell r="A979">
            <v>37869</v>
          </cell>
          <cell r="B979">
            <v>16924.54</v>
          </cell>
        </row>
        <row r="980">
          <cell r="A980">
            <v>37870</v>
          </cell>
          <cell r="B980">
            <v>16923.990000000002</v>
          </cell>
        </row>
        <row r="981">
          <cell r="A981">
            <v>37871</v>
          </cell>
          <cell r="B981">
            <v>16923.439999999999</v>
          </cell>
        </row>
        <row r="982">
          <cell r="A982">
            <v>37872</v>
          </cell>
          <cell r="B982">
            <v>16922.900000000001</v>
          </cell>
        </row>
        <row r="983">
          <cell r="A983">
            <v>37873</v>
          </cell>
          <cell r="B983">
            <v>16922.349999999999</v>
          </cell>
        </row>
        <row r="984">
          <cell r="A984">
            <v>37874</v>
          </cell>
          <cell r="B984">
            <v>16923.48</v>
          </cell>
        </row>
        <row r="985">
          <cell r="A985">
            <v>37875</v>
          </cell>
          <cell r="B985">
            <v>16924.599999999999</v>
          </cell>
        </row>
        <row r="986">
          <cell r="A986">
            <v>37876</v>
          </cell>
          <cell r="B986">
            <v>16925.73</v>
          </cell>
        </row>
        <row r="987">
          <cell r="A987">
            <v>37877</v>
          </cell>
          <cell r="B987">
            <v>16926.86</v>
          </cell>
        </row>
        <row r="988">
          <cell r="A988">
            <v>37878</v>
          </cell>
          <cell r="B988">
            <v>16927.990000000002</v>
          </cell>
        </row>
        <row r="989">
          <cell r="A989">
            <v>37879</v>
          </cell>
          <cell r="B989">
            <v>16929.11</v>
          </cell>
        </row>
        <row r="990">
          <cell r="A990">
            <v>37880</v>
          </cell>
          <cell r="B990">
            <v>16930.240000000002</v>
          </cell>
        </row>
        <row r="991">
          <cell r="A991">
            <v>37881</v>
          </cell>
          <cell r="B991">
            <v>16931.37</v>
          </cell>
        </row>
        <row r="992">
          <cell r="A992">
            <v>37882</v>
          </cell>
          <cell r="B992">
            <v>16932.5</v>
          </cell>
        </row>
        <row r="993">
          <cell r="A993">
            <v>37883</v>
          </cell>
          <cell r="B993">
            <v>16933.62</v>
          </cell>
        </row>
        <row r="994">
          <cell r="A994">
            <v>37884</v>
          </cell>
          <cell r="B994">
            <v>16934.75</v>
          </cell>
        </row>
        <row r="995">
          <cell r="A995">
            <v>37885</v>
          </cell>
          <cell r="B995">
            <v>16935.88</v>
          </cell>
        </row>
        <row r="996">
          <cell r="A996">
            <v>37886</v>
          </cell>
          <cell r="B996">
            <v>16937.009999999998</v>
          </cell>
        </row>
        <row r="997">
          <cell r="A997">
            <v>37887</v>
          </cell>
          <cell r="B997">
            <v>16938.14</v>
          </cell>
        </row>
        <row r="998">
          <cell r="A998">
            <v>37888</v>
          </cell>
          <cell r="B998">
            <v>16939.259999999998</v>
          </cell>
        </row>
        <row r="999">
          <cell r="A999">
            <v>37889</v>
          </cell>
          <cell r="B999">
            <v>16940.39</v>
          </cell>
        </row>
        <row r="1000">
          <cell r="A1000">
            <v>37890</v>
          </cell>
          <cell r="B1000">
            <v>16941.52</v>
          </cell>
        </row>
        <row r="1001">
          <cell r="A1001">
            <v>37891</v>
          </cell>
          <cell r="B1001">
            <v>16942.650000000001</v>
          </cell>
        </row>
        <row r="1002">
          <cell r="A1002">
            <v>37892</v>
          </cell>
          <cell r="B1002">
            <v>16943.78</v>
          </cell>
        </row>
        <row r="1003">
          <cell r="A1003">
            <v>37893</v>
          </cell>
          <cell r="B1003">
            <v>16944.91</v>
          </cell>
        </row>
        <row r="1004">
          <cell r="A1004">
            <v>37894</v>
          </cell>
          <cell r="B1004">
            <v>16946.03</v>
          </cell>
        </row>
        <row r="1005">
          <cell r="A1005">
            <v>37895</v>
          </cell>
          <cell r="B1005">
            <v>16947.16</v>
          </cell>
        </row>
        <row r="1006">
          <cell r="A1006">
            <v>37896</v>
          </cell>
          <cell r="B1006">
            <v>16948.29</v>
          </cell>
        </row>
        <row r="1007">
          <cell r="A1007">
            <v>37897</v>
          </cell>
          <cell r="B1007">
            <v>16949.419999999998</v>
          </cell>
        </row>
        <row r="1008">
          <cell r="A1008">
            <v>37898</v>
          </cell>
          <cell r="B1008">
            <v>16950.55</v>
          </cell>
        </row>
        <row r="1009">
          <cell r="A1009">
            <v>37899</v>
          </cell>
          <cell r="B1009">
            <v>16951.68</v>
          </cell>
        </row>
        <row r="1010">
          <cell r="A1010">
            <v>37900</v>
          </cell>
          <cell r="B1010">
            <v>16952.810000000001</v>
          </cell>
        </row>
        <row r="1011">
          <cell r="A1011">
            <v>37901</v>
          </cell>
          <cell r="B1011">
            <v>16953.939999999999</v>
          </cell>
        </row>
        <row r="1012">
          <cell r="A1012">
            <v>37902</v>
          </cell>
          <cell r="B1012">
            <v>16955.07</v>
          </cell>
        </row>
        <row r="1013">
          <cell r="A1013">
            <v>37903</v>
          </cell>
          <cell r="B1013">
            <v>16956.189999999999</v>
          </cell>
        </row>
        <row r="1014">
          <cell r="A1014">
            <v>37904</v>
          </cell>
          <cell r="B1014">
            <v>16957.28</v>
          </cell>
        </row>
        <row r="1015">
          <cell r="A1015">
            <v>37905</v>
          </cell>
          <cell r="B1015">
            <v>16958.38</v>
          </cell>
        </row>
        <row r="1016">
          <cell r="A1016">
            <v>37906</v>
          </cell>
          <cell r="B1016">
            <v>16959.47</v>
          </cell>
        </row>
        <row r="1017">
          <cell r="A1017">
            <v>37907</v>
          </cell>
          <cell r="B1017">
            <v>16960.560000000001</v>
          </cell>
        </row>
        <row r="1018">
          <cell r="A1018">
            <v>37908</v>
          </cell>
          <cell r="B1018">
            <v>16961.66</v>
          </cell>
        </row>
        <row r="1019">
          <cell r="A1019">
            <v>37909</v>
          </cell>
          <cell r="B1019">
            <v>16962.75</v>
          </cell>
        </row>
        <row r="1020">
          <cell r="A1020">
            <v>37910</v>
          </cell>
          <cell r="B1020">
            <v>16963.84</v>
          </cell>
        </row>
        <row r="1021">
          <cell r="A1021">
            <v>37911</v>
          </cell>
          <cell r="B1021">
            <v>16964.939999999999</v>
          </cell>
        </row>
        <row r="1022">
          <cell r="A1022">
            <v>37912</v>
          </cell>
          <cell r="B1022">
            <v>16966.03</v>
          </cell>
        </row>
        <row r="1023">
          <cell r="A1023">
            <v>37913</v>
          </cell>
          <cell r="B1023">
            <v>16967.12</v>
          </cell>
        </row>
        <row r="1024">
          <cell r="A1024">
            <v>37914</v>
          </cell>
          <cell r="B1024">
            <v>16968.22</v>
          </cell>
        </row>
        <row r="1025">
          <cell r="A1025">
            <v>37915</v>
          </cell>
          <cell r="B1025">
            <v>16969.310000000001</v>
          </cell>
        </row>
        <row r="1026">
          <cell r="A1026">
            <v>37916</v>
          </cell>
          <cell r="B1026">
            <v>16970.400000000001</v>
          </cell>
        </row>
        <row r="1027">
          <cell r="A1027">
            <v>37917</v>
          </cell>
          <cell r="B1027">
            <v>16971.5</v>
          </cell>
        </row>
        <row r="1028">
          <cell r="A1028">
            <v>37918</v>
          </cell>
          <cell r="B1028">
            <v>16972.59</v>
          </cell>
        </row>
        <row r="1029">
          <cell r="A1029">
            <v>37919</v>
          </cell>
          <cell r="B1029">
            <v>16973.68</v>
          </cell>
        </row>
        <row r="1030">
          <cell r="A1030">
            <v>37920</v>
          </cell>
          <cell r="B1030">
            <v>16974.78</v>
          </cell>
        </row>
        <row r="1031">
          <cell r="A1031">
            <v>37921</v>
          </cell>
          <cell r="B1031">
            <v>16975.87</v>
          </cell>
        </row>
        <row r="1032">
          <cell r="A1032">
            <v>37922</v>
          </cell>
          <cell r="B1032">
            <v>16976.97</v>
          </cell>
        </row>
        <row r="1033">
          <cell r="A1033">
            <v>37923</v>
          </cell>
          <cell r="B1033">
            <v>16978.060000000001</v>
          </cell>
        </row>
        <row r="1034">
          <cell r="A1034">
            <v>37924</v>
          </cell>
          <cell r="B1034">
            <v>16979.16</v>
          </cell>
        </row>
        <row r="1035">
          <cell r="A1035">
            <v>37925</v>
          </cell>
          <cell r="B1035">
            <v>16980.25</v>
          </cell>
        </row>
        <row r="1036">
          <cell r="A1036">
            <v>37926</v>
          </cell>
          <cell r="B1036">
            <v>16981.34</v>
          </cell>
        </row>
        <row r="1037">
          <cell r="A1037">
            <v>37927</v>
          </cell>
          <cell r="B1037">
            <v>16982.439999999999</v>
          </cell>
        </row>
        <row r="1038">
          <cell r="A1038">
            <v>37928</v>
          </cell>
          <cell r="B1038">
            <v>16983.53</v>
          </cell>
        </row>
        <row r="1039">
          <cell r="A1039">
            <v>37929</v>
          </cell>
          <cell r="B1039">
            <v>16984.63</v>
          </cell>
        </row>
        <row r="1040">
          <cell r="A1040">
            <v>37930</v>
          </cell>
          <cell r="B1040">
            <v>16985.72</v>
          </cell>
        </row>
        <row r="1041">
          <cell r="A1041">
            <v>37931</v>
          </cell>
          <cell r="B1041">
            <v>16986.82</v>
          </cell>
        </row>
        <row r="1042">
          <cell r="A1042">
            <v>37932</v>
          </cell>
          <cell r="B1042">
            <v>16987.91</v>
          </cell>
        </row>
        <row r="1043">
          <cell r="A1043">
            <v>37933</v>
          </cell>
          <cell r="B1043">
            <v>16989.009999999998</v>
          </cell>
        </row>
        <row r="1044">
          <cell r="A1044">
            <v>37934</v>
          </cell>
          <cell r="B1044">
            <v>16990.099999999999</v>
          </cell>
        </row>
        <row r="1045">
          <cell r="A1045">
            <v>37935</v>
          </cell>
          <cell r="B1045">
            <v>16988.97</v>
          </cell>
        </row>
        <row r="1046">
          <cell r="A1046">
            <v>37936</v>
          </cell>
          <cell r="B1046">
            <v>16987.830000000002</v>
          </cell>
        </row>
        <row r="1047">
          <cell r="A1047">
            <v>37937</v>
          </cell>
          <cell r="B1047">
            <v>16986.7</v>
          </cell>
        </row>
        <row r="1048">
          <cell r="A1048">
            <v>37938</v>
          </cell>
          <cell r="B1048">
            <v>16985.57</v>
          </cell>
        </row>
        <row r="1049">
          <cell r="A1049">
            <v>37939</v>
          </cell>
          <cell r="B1049">
            <v>16984.43</v>
          </cell>
        </row>
        <row r="1050">
          <cell r="A1050">
            <v>37940</v>
          </cell>
          <cell r="B1050">
            <v>16983.3</v>
          </cell>
        </row>
        <row r="1051">
          <cell r="A1051">
            <v>37941</v>
          </cell>
          <cell r="B1051">
            <v>16982.169999999998</v>
          </cell>
        </row>
        <row r="1052">
          <cell r="A1052">
            <v>37942</v>
          </cell>
          <cell r="B1052">
            <v>16981.03</v>
          </cell>
        </row>
        <row r="1053">
          <cell r="A1053">
            <v>37943</v>
          </cell>
          <cell r="B1053">
            <v>16979.900000000001</v>
          </cell>
        </row>
        <row r="1054">
          <cell r="A1054">
            <v>37944</v>
          </cell>
          <cell r="B1054">
            <v>16978.77</v>
          </cell>
        </row>
        <row r="1055">
          <cell r="A1055">
            <v>37945</v>
          </cell>
          <cell r="B1055">
            <v>16977.63</v>
          </cell>
        </row>
        <row r="1056">
          <cell r="A1056">
            <v>37946</v>
          </cell>
          <cell r="B1056">
            <v>16976.5</v>
          </cell>
        </row>
        <row r="1057">
          <cell r="A1057">
            <v>37947</v>
          </cell>
          <cell r="B1057">
            <v>16975.37</v>
          </cell>
        </row>
        <row r="1058">
          <cell r="A1058">
            <v>37948</v>
          </cell>
          <cell r="B1058">
            <v>16974.23</v>
          </cell>
        </row>
        <row r="1059">
          <cell r="A1059">
            <v>37949</v>
          </cell>
          <cell r="B1059">
            <v>16973.099999999999</v>
          </cell>
        </row>
        <row r="1060">
          <cell r="A1060">
            <v>37950</v>
          </cell>
          <cell r="B1060">
            <v>16971.97</v>
          </cell>
        </row>
        <row r="1061">
          <cell r="A1061">
            <v>37951</v>
          </cell>
          <cell r="B1061">
            <v>16970.84</v>
          </cell>
        </row>
        <row r="1062">
          <cell r="A1062">
            <v>37952</v>
          </cell>
          <cell r="B1062">
            <v>16969.7</v>
          </cell>
        </row>
        <row r="1063">
          <cell r="A1063">
            <v>37953</v>
          </cell>
          <cell r="B1063">
            <v>16968.57</v>
          </cell>
        </row>
        <row r="1064">
          <cell r="A1064">
            <v>37954</v>
          </cell>
          <cell r="B1064">
            <v>16967.439999999999</v>
          </cell>
        </row>
        <row r="1065">
          <cell r="A1065">
            <v>37955</v>
          </cell>
          <cell r="B1065">
            <v>16966.310000000001</v>
          </cell>
        </row>
        <row r="1066">
          <cell r="A1066">
            <v>37956</v>
          </cell>
          <cell r="B1066">
            <v>16965.169999999998</v>
          </cell>
        </row>
        <row r="1067">
          <cell r="A1067">
            <v>37957</v>
          </cell>
          <cell r="B1067">
            <v>16964.04</v>
          </cell>
        </row>
        <row r="1068">
          <cell r="A1068">
            <v>37958</v>
          </cell>
          <cell r="B1068">
            <v>16962.91</v>
          </cell>
        </row>
        <row r="1069">
          <cell r="A1069">
            <v>37959</v>
          </cell>
          <cell r="B1069">
            <v>16961.78</v>
          </cell>
        </row>
        <row r="1070">
          <cell r="A1070">
            <v>37960</v>
          </cell>
          <cell r="B1070">
            <v>16960.650000000001</v>
          </cell>
        </row>
        <row r="1071">
          <cell r="A1071">
            <v>37961</v>
          </cell>
          <cell r="B1071">
            <v>16959.509999999998</v>
          </cell>
        </row>
        <row r="1072">
          <cell r="A1072">
            <v>37962</v>
          </cell>
          <cell r="B1072">
            <v>16958.38</v>
          </cell>
        </row>
        <row r="1073">
          <cell r="A1073">
            <v>37963</v>
          </cell>
          <cell r="B1073">
            <v>16957.25</v>
          </cell>
        </row>
        <row r="1074">
          <cell r="A1074">
            <v>37964</v>
          </cell>
          <cell r="B1074">
            <v>16956.12</v>
          </cell>
        </row>
        <row r="1075">
          <cell r="A1075">
            <v>37965</v>
          </cell>
          <cell r="B1075">
            <v>16954.48</v>
          </cell>
        </row>
        <row r="1076">
          <cell r="A1076">
            <v>37966</v>
          </cell>
          <cell r="B1076">
            <v>16952.830000000002</v>
          </cell>
        </row>
        <row r="1077">
          <cell r="A1077">
            <v>37967</v>
          </cell>
          <cell r="B1077">
            <v>16951.189999999999</v>
          </cell>
        </row>
        <row r="1078">
          <cell r="A1078">
            <v>37968</v>
          </cell>
          <cell r="B1078">
            <v>16949.55</v>
          </cell>
        </row>
        <row r="1079">
          <cell r="A1079">
            <v>37969</v>
          </cell>
          <cell r="B1079">
            <v>16947.91</v>
          </cell>
        </row>
        <row r="1080">
          <cell r="A1080">
            <v>37970</v>
          </cell>
          <cell r="B1080">
            <v>16946.259999999998</v>
          </cell>
        </row>
        <row r="1081">
          <cell r="A1081">
            <v>37971</v>
          </cell>
          <cell r="B1081">
            <v>16944.62</v>
          </cell>
        </row>
        <row r="1082">
          <cell r="A1082">
            <v>37972</v>
          </cell>
          <cell r="B1082">
            <v>16942.98</v>
          </cell>
        </row>
        <row r="1083">
          <cell r="A1083">
            <v>37973</v>
          </cell>
          <cell r="B1083">
            <v>16941.34</v>
          </cell>
        </row>
        <row r="1084">
          <cell r="A1084">
            <v>37974</v>
          </cell>
          <cell r="B1084">
            <v>16939.689999999999</v>
          </cell>
        </row>
        <row r="1085">
          <cell r="A1085">
            <v>37975</v>
          </cell>
          <cell r="B1085">
            <v>16938.05</v>
          </cell>
        </row>
        <row r="1086">
          <cell r="A1086">
            <v>37976</v>
          </cell>
          <cell r="B1086">
            <v>16936.41</v>
          </cell>
        </row>
        <row r="1087">
          <cell r="A1087">
            <v>37977</v>
          </cell>
          <cell r="B1087">
            <v>16934.77</v>
          </cell>
        </row>
        <row r="1088">
          <cell r="A1088">
            <v>37978</v>
          </cell>
          <cell r="B1088">
            <v>16933.13</v>
          </cell>
        </row>
        <row r="1089">
          <cell r="A1089">
            <v>37979</v>
          </cell>
          <cell r="B1089">
            <v>16931.490000000002</v>
          </cell>
        </row>
        <row r="1090">
          <cell r="A1090">
            <v>37980</v>
          </cell>
          <cell r="B1090">
            <v>16929.849999999999</v>
          </cell>
        </row>
        <row r="1091">
          <cell r="A1091">
            <v>37981</v>
          </cell>
          <cell r="B1091">
            <v>16928.21</v>
          </cell>
        </row>
        <row r="1092">
          <cell r="A1092">
            <v>37982</v>
          </cell>
          <cell r="B1092">
            <v>16926.560000000001</v>
          </cell>
        </row>
        <row r="1093">
          <cell r="A1093">
            <v>37983</v>
          </cell>
          <cell r="B1093">
            <v>16924.919999999998</v>
          </cell>
        </row>
        <row r="1094">
          <cell r="A1094">
            <v>37984</v>
          </cell>
          <cell r="B1094">
            <v>16923.28</v>
          </cell>
        </row>
        <row r="1095">
          <cell r="A1095">
            <v>37985</v>
          </cell>
          <cell r="B1095">
            <v>16921.64</v>
          </cell>
        </row>
        <row r="1096">
          <cell r="A1096">
            <v>37986</v>
          </cell>
          <cell r="B1096">
            <v>16920</v>
          </cell>
        </row>
        <row r="1097">
          <cell r="A1097">
            <v>37987</v>
          </cell>
          <cell r="B1097">
            <v>16918.36</v>
          </cell>
        </row>
        <row r="1098">
          <cell r="A1098">
            <v>37988</v>
          </cell>
          <cell r="B1098">
            <v>16916.72</v>
          </cell>
        </row>
        <row r="1099">
          <cell r="A1099">
            <v>37989</v>
          </cell>
          <cell r="B1099">
            <v>16915.09</v>
          </cell>
        </row>
        <row r="1100">
          <cell r="A1100">
            <v>37990</v>
          </cell>
          <cell r="B1100">
            <v>16913.45</v>
          </cell>
        </row>
        <row r="1101">
          <cell r="A1101">
            <v>37991</v>
          </cell>
          <cell r="B1101">
            <v>16911.810000000001</v>
          </cell>
        </row>
        <row r="1102">
          <cell r="A1102">
            <v>37992</v>
          </cell>
          <cell r="B1102">
            <v>16910.169999999998</v>
          </cell>
        </row>
        <row r="1103">
          <cell r="A1103">
            <v>37993</v>
          </cell>
          <cell r="B1103">
            <v>16908.53</v>
          </cell>
        </row>
        <row r="1104">
          <cell r="A1104">
            <v>37994</v>
          </cell>
          <cell r="B1104">
            <v>16906.89</v>
          </cell>
        </row>
        <row r="1105">
          <cell r="A1105">
            <v>37995</v>
          </cell>
          <cell r="B1105">
            <v>16905.25</v>
          </cell>
        </row>
        <row r="1106">
          <cell r="A1106">
            <v>37996</v>
          </cell>
          <cell r="B1106">
            <v>16903.61</v>
          </cell>
        </row>
        <row r="1107">
          <cell r="A1107">
            <v>37997</v>
          </cell>
          <cell r="B1107">
            <v>16901.97</v>
          </cell>
        </row>
        <row r="1108">
          <cell r="A1108">
            <v>37998</v>
          </cell>
          <cell r="B1108">
            <v>16900.34</v>
          </cell>
        </row>
        <row r="1109">
          <cell r="A1109">
            <v>37999</v>
          </cell>
          <cell r="B1109">
            <v>16898.7</v>
          </cell>
        </row>
        <row r="1110">
          <cell r="A1110">
            <v>38000</v>
          </cell>
          <cell r="B1110">
            <v>16897.060000000001</v>
          </cell>
        </row>
        <row r="1111">
          <cell r="A1111">
            <v>38001</v>
          </cell>
          <cell r="B1111">
            <v>16895.419999999998</v>
          </cell>
        </row>
        <row r="1112">
          <cell r="A1112">
            <v>38002</v>
          </cell>
          <cell r="B1112">
            <v>16893.78</v>
          </cell>
        </row>
        <row r="1113">
          <cell r="A1113">
            <v>38003</v>
          </cell>
          <cell r="B1113">
            <v>16892.150000000001</v>
          </cell>
        </row>
        <row r="1114">
          <cell r="A1114">
            <v>38004</v>
          </cell>
          <cell r="B1114">
            <v>16890.509999999998</v>
          </cell>
        </row>
        <row r="1115">
          <cell r="A1115">
            <v>38005</v>
          </cell>
          <cell r="B1115">
            <v>16888.87</v>
          </cell>
        </row>
        <row r="1116">
          <cell r="A1116">
            <v>38006</v>
          </cell>
          <cell r="B1116">
            <v>16887.240000000002</v>
          </cell>
        </row>
        <row r="1117">
          <cell r="A1117">
            <v>38007</v>
          </cell>
          <cell r="B1117">
            <v>16885.599999999999</v>
          </cell>
        </row>
        <row r="1118">
          <cell r="A1118">
            <v>38008</v>
          </cell>
          <cell r="B1118">
            <v>16883.96</v>
          </cell>
        </row>
        <row r="1119">
          <cell r="A1119">
            <v>38009</v>
          </cell>
          <cell r="B1119">
            <v>16882.330000000002</v>
          </cell>
        </row>
        <row r="1120">
          <cell r="A1120">
            <v>38010</v>
          </cell>
          <cell r="B1120">
            <v>16880.689999999999</v>
          </cell>
        </row>
        <row r="1121">
          <cell r="A1121">
            <v>38011</v>
          </cell>
          <cell r="B1121">
            <v>16879.060000000001</v>
          </cell>
        </row>
        <row r="1122">
          <cell r="A1122">
            <v>38012</v>
          </cell>
          <cell r="B1122">
            <v>16877.419999999998</v>
          </cell>
        </row>
        <row r="1123">
          <cell r="A1123">
            <v>38013</v>
          </cell>
          <cell r="B1123">
            <v>16875.78</v>
          </cell>
        </row>
        <row r="1124">
          <cell r="A1124">
            <v>38014</v>
          </cell>
          <cell r="B1124">
            <v>16874.150000000001</v>
          </cell>
        </row>
        <row r="1125">
          <cell r="A1125">
            <v>38015</v>
          </cell>
          <cell r="B1125">
            <v>16872.509999999998</v>
          </cell>
        </row>
        <row r="1126">
          <cell r="A1126">
            <v>38016</v>
          </cell>
          <cell r="B1126">
            <v>16870.88</v>
          </cell>
        </row>
        <row r="1127">
          <cell r="A1127">
            <v>38017</v>
          </cell>
          <cell r="B1127">
            <v>16869.240000000002</v>
          </cell>
        </row>
        <row r="1128">
          <cell r="A1128">
            <v>38018</v>
          </cell>
          <cell r="B1128">
            <v>16867.61</v>
          </cell>
        </row>
        <row r="1129">
          <cell r="A1129">
            <v>38019</v>
          </cell>
          <cell r="B1129">
            <v>16865.97</v>
          </cell>
        </row>
        <row r="1130">
          <cell r="A1130">
            <v>38020</v>
          </cell>
          <cell r="B1130">
            <v>16864.34</v>
          </cell>
        </row>
        <row r="1131">
          <cell r="A1131">
            <v>38021</v>
          </cell>
          <cell r="B1131">
            <v>16862.7</v>
          </cell>
        </row>
        <row r="1132">
          <cell r="A1132">
            <v>38022</v>
          </cell>
          <cell r="B1132">
            <v>16861.07</v>
          </cell>
        </row>
        <row r="1133">
          <cell r="A1133">
            <v>38023</v>
          </cell>
          <cell r="B1133">
            <v>16859.439999999999</v>
          </cell>
        </row>
        <row r="1134">
          <cell r="A1134">
            <v>38024</v>
          </cell>
          <cell r="B1134">
            <v>16857.8</v>
          </cell>
        </row>
        <row r="1135">
          <cell r="A1135">
            <v>38025</v>
          </cell>
          <cell r="B1135">
            <v>16856.169999999998</v>
          </cell>
        </row>
        <row r="1136">
          <cell r="A1136">
            <v>38026</v>
          </cell>
          <cell r="B1136">
            <v>16854.53</v>
          </cell>
        </row>
        <row r="1137">
          <cell r="A1137">
            <v>38027</v>
          </cell>
          <cell r="B1137">
            <v>16853.37</v>
          </cell>
        </row>
        <row r="1138">
          <cell r="A1138">
            <v>38028</v>
          </cell>
          <cell r="B1138">
            <v>16852.2</v>
          </cell>
        </row>
        <row r="1139">
          <cell r="A1139">
            <v>38029</v>
          </cell>
          <cell r="B1139">
            <v>16851.04</v>
          </cell>
        </row>
        <row r="1140">
          <cell r="A1140">
            <v>38030</v>
          </cell>
          <cell r="B1140">
            <v>16849.88</v>
          </cell>
        </row>
        <row r="1141">
          <cell r="A1141">
            <v>38031</v>
          </cell>
          <cell r="B1141">
            <v>16848.71</v>
          </cell>
        </row>
        <row r="1142">
          <cell r="A1142">
            <v>38032</v>
          </cell>
          <cell r="B1142">
            <v>16847.55</v>
          </cell>
        </row>
        <row r="1143">
          <cell r="A1143">
            <v>38033</v>
          </cell>
          <cell r="B1143">
            <v>16846.39</v>
          </cell>
        </row>
        <row r="1144">
          <cell r="A1144">
            <v>38034</v>
          </cell>
          <cell r="B1144">
            <v>16845.22</v>
          </cell>
        </row>
        <row r="1145">
          <cell r="A1145">
            <v>38035</v>
          </cell>
          <cell r="B1145">
            <v>16844.060000000001</v>
          </cell>
        </row>
        <row r="1146">
          <cell r="A1146">
            <v>38036</v>
          </cell>
          <cell r="B1146">
            <v>16842.900000000001</v>
          </cell>
        </row>
        <row r="1147">
          <cell r="A1147">
            <v>38037</v>
          </cell>
          <cell r="B1147">
            <v>16841.740000000002</v>
          </cell>
        </row>
        <row r="1148">
          <cell r="A1148">
            <v>38038</v>
          </cell>
          <cell r="B1148">
            <v>16840.57</v>
          </cell>
        </row>
        <row r="1149">
          <cell r="A1149">
            <v>38039</v>
          </cell>
          <cell r="B1149">
            <v>16839.41</v>
          </cell>
        </row>
        <row r="1150">
          <cell r="A1150">
            <v>38040</v>
          </cell>
          <cell r="B1150">
            <v>16838.25</v>
          </cell>
        </row>
        <row r="1151">
          <cell r="A1151">
            <v>38041</v>
          </cell>
          <cell r="B1151">
            <v>16837.09</v>
          </cell>
        </row>
        <row r="1152">
          <cell r="A1152">
            <v>38042</v>
          </cell>
          <cell r="B1152">
            <v>16835.919999999998</v>
          </cell>
        </row>
        <row r="1153">
          <cell r="A1153">
            <v>38043</v>
          </cell>
          <cell r="B1153">
            <v>16834.759999999998</v>
          </cell>
        </row>
        <row r="1154">
          <cell r="A1154">
            <v>38044</v>
          </cell>
          <cell r="B1154">
            <v>16833.599999999999</v>
          </cell>
        </row>
        <row r="1155">
          <cell r="A1155">
            <v>38045</v>
          </cell>
          <cell r="B1155">
            <v>16832.439999999999</v>
          </cell>
        </row>
        <row r="1156">
          <cell r="A1156">
            <v>38046</v>
          </cell>
          <cell r="B1156">
            <v>16831.28</v>
          </cell>
        </row>
        <row r="1157">
          <cell r="A1157">
            <v>38047</v>
          </cell>
          <cell r="B1157">
            <v>16830.11</v>
          </cell>
        </row>
        <row r="1158">
          <cell r="A1158">
            <v>38048</v>
          </cell>
          <cell r="B1158">
            <v>16828.95</v>
          </cell>
        </row>
        <row r="1159">
          <cell r="A1159">
            <v>38049</v>
          </cell>
          <cell r="B1159">
            <v>16827.79</v>
          </cell>
        </row>
        <row r="1160">
          <cell r="A1160">
            <v>38050</v>
          </cell>
          <cell r="B1160">
            <v>16826.63</v>
          </cell>
        </row>
        <row r="1161">
          <cell r="A1161">
            <v>38051</v>
          </cell>
          <cell r="B1161">
            <v>16825.47</v>
          </cell>
        </row>
        <row r="1162">
          <cell r="A1162">
            <v>38052</v>
          </cell>
          <cell r="B1162">
            <v>16824.3</v>
          </cell>
        </row>
        <row r="1163">
          <cell r="A1163">
            <v>38053</v>
          </cell>
          <cell r="B1163">
            <v>16823.14</v>
          </cell>
        </row>
        <row r="1164">
          <cell r="A1164">
            <v>38054</v>
          </cell>
          <cell r="B1164">
            <v>16821.98</v>
          </cell>
        </row>
        <row r="1165">
          <cell r="A1165">
            <v>38055</v>
          </cell>
          <cell r="B1165">
            <v>16820.82</v>
          </cell>
        </row>
        <row r="1166">
          <cell r="A1166">
            <v>38056</v>
          </cell>
          <cell r="B1166">
            <v>16820.82</v>
          </cell>
        </row>
        <row r="1167">
          <cell r="A1167">
            <v>38057</v>
          </cell>
          <cell r="B1167">
            <v>16820.82</v>
          </cell>
        </row>
        <row r="1168">
          <cell r="A1168">
            <v>38058</v>
          </cell>
          <cell r="B1168">
            <v>16820.82</v>
          </cell>
        </row>
        <row r="1169">
          <cell r="A1169">
            <v>38059</v>
          </cell>
          <cell r="B1169">
            <v>16820.82</v>
          </cell>
        </row>
        <row r="1170">
          <cell r="A1170">
            <v>38060</v>
          </cell>
          <cell r="B1170">
            <v>16820.82</v>
          </cell>
        </row>
        <row r="1171">
          <cell r="A1171">
            <v>38061</v>
          </cell>
          <cell r="B1171">
            <v>16820.82</v>
          </cell>
        </row>
        <row r="1172">
          <cell r="A1172">
            <v>38062</v>
          </cell>
          <cell r="B1172">
            <v>16820.82</v>
          </cell>
        </row>
        <row r="1173">
          <cell r="A1173">
            <v>38063</v>
          </cell>
          <cell r="B1173">
            <v>16820.82</v>
          </cell>
        </row>
        <row r="1174">
          <cell r="A1174">
            <v>38064</v>
          </cell>
          <cell r="B1174">
            <v>16820.82</v>
          </cell>
        </row>
        <row r="1175">
          <cell r="A1175">
            <v>38065</v>
          </cell>
          <cell r="B1175">
            <v>16820.82</v>
          </cell>
        </row>
        <row r="1176">
          <cell r="A1176">
            <v>38066</v>
          </cell>
          <cell r="B1176">
            <v>16820.82</v>
          </cell>
        </row>
        <row r="1177">
          <cell r="A1177">
            <v>38067</v>
          </cell>
          <cell r="B1177">
            <v>16820.82</v>
          </cell>
        </row>
        <row r="1178">
          <cell r="A1178">
            <v>38068</v>
          </cell>
          <cell r="B1178">
            <v>16820.82</v>
          </cell>
        </row>
        <row r="1179">
          <cell r="A1179">
            <v>38069</v>
          </cell>
          <cell r="B1179">
            <v>16820.82</v>
          </cell>
        </row>
        <row r="1180">
          <cell r="A1180">
            <v>38070</v>
          </cell>
          <cell r="B1180">
            <v>16820.82</v>
          </cell>
        </row>
        <row r="1181">
          <cell r="A1181">
            <v>38071</v>
          </cell>
          <cell r="B1181">
            <v>16820.82</v>
          </cell>
        </row>
        <row r="1182">
          <cell r="A1182">
            <v>38072</v>
          </cell>
          <cell r="B1182">
            <v>16820.82</v>
          </cell>
        </row>
        <row r="1183">
          <cell r="A1183">
            <v>38073</v>
          </cell>
          <cell r="B1183">
            <v>16820.82</v>
          </cell>
        </row>
        <row r="1184">
          <cell r="A1184">
            <v>38074</v>
          </cell>
          <cell r="B1184">
            <v>16820.82</v>
          </cell>
        </row>
        <row r="1185">
          <cell r="A1185">
            <v>38075</v>
          </cell>
          <cell r="B1185">
            <v>16820.82</v>
          </cell>
        </row>
        <row r="1186">
          <cell r="A1186">
            <v>38076</v>
          </cell>
          <cell r="B1186">
            <v>16820.82</v>
          </cell>
        </row>
        <row r="1187">
          <cell r="A1187">
            <v>38077</v>
          </cell>
          <cell r="B1187">
            <v>16820.82</v>
          </cell>
        </row>
        <row r="1188">
          <cell r="A1188">
            <v>38078</v>
          </cell>
          <cell r="B1188">
            <v>16820.82</v>
          </cell>
        </row>
        <row r="1189">
          <cell r="A1189">
            <v>38079</v>
          </cell>
          <cell r="B1189">
            <v>16820.82</v>
          </cell>
        </row>
        <row r="1190">
          <cell r="A1190">
            <v>38080</v>
          </cell>
          <cell r="B1190">
            <v>16820.82</v>
          </cell>
        </row>
        <row r="1191">
          <cell r="A1191">
            <v>38081</v>
          </cell>
          <cell r="B1191">
            <v>16820.82</v>
          </cell>
        </row>
        <row r="1192">
          <cell r="A1192">
            <v>38082</v>
          </cell>
          <cell r="B1192">
            <v>16820.82</v>
          </cell>
        </row>
        <row r="1193">
          <cell r="A1193">
            <v>38083</v>
          </cell>
          <cell r="B1193">
            <v>16820.82</v>
          </cell>
        </row>
        <row r="1194">
          <cell r="A1194">
            <v>38084</v>
          </cell>
          <cell r="B1194">
            <v>16820.82</v>
          </cell>
        </row>
        <row r="1195">
          <cell r="A1195">
            <v>38085</v>
          </cell>
          <cell r="B1195">
            <v>16820.82</v>
          </cell>
        </row>
        <row r="1196">
          <cell r="A1196">
            <v>38086</v>
          </cell>
          <cell r="B1196">
            <v>16820.82</v>
          </cell>
        </row>
        <row r="1197">
          <cell r="A1197">
            <v>38087</v>
          </cell>
          <cell r="B1197">
            <v>16823.060000000001</v>
          </cell>
        </row>
        <row r="1198">
          <cell r="A1198">
            <v>38088</v>
          </cell>
          <cell r="B1198">
            <v>16825.3</v>
          </cell>
        </row>
        <row r="1199">
          <cell r="A1199">
            <v>38089</v>
          </cell>
          <cell r="B1199">
            <v>16827.54</v>
          </cell>
        </row>
        <row r="1200">
          <cell r="A1200">
            <v>38090</v>
          </cell>
          <cell r="B1200">
            <v>16829.78</v>
          </cell>
        </row>
        <row r="1201">
          <cell r="A1201">
            <v>38091</v>
          </cell>
          <cell r="B1201">
            <v>16832.02</v>
          </cell>
        </row>
        <row r="1202">
          <cell r="A1202">
            <v>38092</v>
          </cell>
          <cell r="B1202">
            <v>16834.259999999998</v>
          </cell>
        </row>
        <row r="1203">
          <cell r="A1203">
            <v>38093</v>
          </cell>
          <cell r="B1203">
            <v>16836.5</v>
          </cell>
        </row>
        <row r="1204">
          <cell r="A1204">
            <v>38094</v>
          </cell>
          <cell r="B1204">
            <v>16838.740000000002</v>
          </cell>
        </row>
        <row r="1205">
          <cell r="A1205">
            <v>38095</v>
          </cell>
          <cell r="B1205">
            <v>16840.98</v>
          </cell>
        </row>
        <row r="1206">
          <cell r="A1206">
            <v>38096</v>
          </cell>
          <cell r="B1206">
            <v>16843.22</v>
          </cell>
        </row>
        <row r="1207">
          <cell r="A1207">
            <v>38097</v>
          </cell>
          <cell r="B1207">
            <v>16845.46</v>
          </cell>
        </row>
        <row r="1208">
          <cell r="A1208">
            <v>38098</v>
          </cell>
          <cell r="B1208">
            <v>16847.7</v>
          </cell>
        </row>
        <row r="1209">
          <cell r="A1209">
            <v>38099</v>
          </cell>
          <cell r="B1209">
            <v>16849.939999999999</v>
          </cell>
        </row>
        <row r="1210">
          <cell r="A1210">
            <v>38100</v>
          </cell>
          <cell r="B1210">
            <v>16852.189999999999</v>
          </cell>
        </row>
        <row r="1211">
          <cell r="A1211">
            <v>38101</v>
          </cell>
          <cell r="B1211">
            <v>16854.43</v>
          </cell>
        </row>
        <row r="1212">
          <cell r="A1212">
            <v>38102</v>
          </cell>
          <cell r="B1212">
            <v>16856.669999999998</v>
          </cell>
        </row>
        <row r="1213">
          <cell r="A1213">
            <v>38103</v>
          </cell>
          <cell r="B1213">
            <v>16858.91</v>
          </cell>
        </row>
        <row r="1214">
          <cell r="A1214">
            <v>38104</v>
          </cell>
          <cell r="B1214">
            <v>16861.16</v>
          </cell>
        </row>
        <row r="1215">
          <cell r="A1215">
            <v>38105</v>
          </cell>
          <cell r="B1215">
            <v>16863.400000000001</v>
          </cell>
        </row>
        <row r="1216">
          <cell r="A1216">
            <v>38106</v>
          </cell>
          <cell r="B1216">
            <v>16865.650000000001</v>
          </cell>
        </row>
        <row r="1217">
          <cell r="A1217">
            <v>38107</v>
          </cell>
          <cell r="B1217">
            <v>16867.89</v>
          </cell>
        </row>
        <row r="1218">
          <cell r="A1218">
            <v>38108</v>
          </cell>
          <cell r="B1218">
            <v>16870.13</v>
          </cell>
        </row>
        <row r="1219">
          <cell r="A1219">
            <v>38109</v>
          </cell>
          <cell r="B1219">
            <v>16872.38</v>
          </cell>
        </row>
        <row r="1220">
          <cell r="A1220">
            <v>38110</v>
          </cell>
          <cell r="B1220">
            <v>16874.63</v>
          </cell>
        </row>
        <row r="1221">
          <cell r="A1221">
            <v>38111</v>
          </cell>
          <cell r="B1221">
            <v>16876.87</v>
          </cell>
        </row>
        <row r="1222">
          <cell r="A1222">
            <v>38112</v>
          </cell>
          <cell r="B1222">
            <v>16879.12</v>
          </cell>
        </row>
        <row r="1223">
          <cell r="A1223">
            <v>38113</v>
          </cell>
          <cell r="B1223">
            <v>16881.36</v>
          </cell>
        </row>
        <row r="1224">
          <cell r="A1224">
            <v>38114</v>
          </cell>
          <cell r="B1224">
            <v>16883.61</v>
          </cell>
        </row>
        <row r="1225">
          <cell r="A1225">
            <v>38115</v>
          </cell>
          <cell r="B1225">
            <v>16885.86</v>
          </cell>
        </row>
        <row r="1226">
          <cell r="A1226">
            <v>38116</v>
          </cell>
          <cell r="B1226">
            <v>16888.099999999999</v>
          </cell>
        </row>
        <row r="1227">
          <cell r="A1227">
            <v>38117</v>
          </cell>
          <cell r="B1227">
            <v>16890.27</v>
          </cell>
        </row>
        <row r="1228">
          <cell r="A1228">
            <v>38118</v>
          </cell>
          <cell r="B1228">
            <v>16892.45</v>
          </cell>
        </row>
        <row r="1229">
          <cell r="A1229">
            <v>38119</v>
          </cell>
          <cell r="B1229">
            <v>16894.63</v>
          </cell>
        </row>
        <row r="1230">
          <cell r="A1230">
            <v>38120</v>
          </cell>
          <cell r="B1230">
            <v>16896.8</v>
          </cell>
        </row>
        <row r="1231">
          <cell r="A1231">
            <v>38121</v>
          </cell>
          <cell r="B1231">
            <v>16898.98</v>
          </cell>
        </row>
        <row r="1232">
          <cell r="A1232">
            <v>38122</v>
          </cell>
          <cell r="B1232">
            <v>16901.150000000001</v>
          </cell>
        </row>
        <row r="1233">
          <cell r="A1233">
            <v>38123</v>
          </cell>
          <cell r="B1233">
            <v>16903.330000000002</v>
          </cell>
        </row>
        <row r="1234">
          <cell r="A1234">
            <v>38124</v>
          </cell>
          <cell r="B1234">
            <v>16905.509999999998</v>
          </cell>
        </row>
        <row r="1235">
          <cell r="A1235">
            <v>38125</v>
          </cell>
          <cell r="B1235">
            <v>16907.68</v>
          </cell>
        </row>
        <row r="1236">
          <cell r="A1236">
            <v>38126</v>
          </cell>
          <cell r="B1236">
            <v>16909.86</v>
          </cell>
        </row>
        <row r="1237">
          <cell r="A1237">
            <v>38127</v>
          </cell>
          <cell r="B1237">
            <v>16912.04</v>
          </cell>
        </row>
        <row r="1238">
          <cell r="A1238">
            <v>38128</v>
          </cell>
          <cell r="B1238">
            <v>16914.22</v>
          </cell>
        </row>
        <row r="1239">
          <cell r="A1239">
            <v>38129</v>
          </cell>
          <cell r="B1239">
            <v>16916.400000000001</v>
          </cell>
        </row>
        <row r="1240">
          <cell r="A1240">
            <v>38130</v>
          </cell>
          <cell r="B1240">
            <v>16918.57</v>
          </cell>
        </row>
        <row r="1241">
          <cell r="A1241">
            <v>38131</v>
          </cell>
          <cell r="B1241">
            <v>16920.75</v>
          </cell>
        </row>
        <row r="1242">
          <cell r="A1242">
            <v>38132</v>
          </cell>
          <cell r="B1242">
            <v>16922.93</v>
          </cell>
        </row>
        <row r="1243">
          <cell r="A1243">
            <v>38133</v>
          </cell>
          <cell r="B1243">
            <v>16925.11</v>
          </cell>
        </row>
        <row r="1244">
          <cell r="A1244">
            <v>38134</v>
          </cell>
          <cell r="B1244">
            <v>16927.29</v>
          </cell>
        </row>
        <row r="1245">
          <cell r="A1245">
            <v>38135</v>
          </cell>
          <cell r="B1245">
            <v>16929.47</v>
          </cell>
        </row>
        <row r="1246">
          <cell r="A1246">
            <v>38136</v>
          </cell>
          <cell r="B1246">
            <v>16931.650000000001</v>
          </cell>
        </row>
        <row r="1247">
          <cell r="A1247">
            <v>38137</v>
          </cell>
          <cell r="B1247">
            <v>16933.830000000002</v>
          </cell>
        </row>
        <row r="1248">
          <cell r="A1248">
            <v>38138</v>
          </cell>
          <cell r="B1248">
            <v>16936.009999999998</v>
          </cell>
        </row>
        <row r="1249">
          <cell r="A1249">
            <v>38139</v>
          </cell>
          <cell r="B1249">
            <v>16938.189999999999</v>
          </cell>
        </row>
        <row r="1250">
          <cell r="A1250">
            <v>38140</v>
          </cell>
          <cell r="B1250">
            <v>16940.38</v>
          </cell>
        </row>
        <row r="1251">
          <cell r="A1251">
            <v>38141</v>
          </cell>
          <cell r="B1251">
            <v>16942.560000000001</v>
          </cell>
        </row>
        <row r="1252">
          <cell r="A1252">
            <v>38142</v>
          </cell>
          <cell r="B1252">
            <v>16944.740000000002</v>
          </cell>
        </row>
        <row r="1253">
          <cell r="A1253">
            <v>38143</v>
          </cell>
          <cell r="B1253">
            <v>16946.919999999998</v>
          </cell>
        </row>
        <row r="1254">
          <cell r="A1254">
            <v>38144</v>
          </cell>
          <cell r="B1254">
            <v>16949.099999999999</v>
          </cell>
        </row>
        <row r="1255">
          <cell r="A1255">
            <v>38145</v>
          </cell>
          <cell r="B1255">
            <v>16951.29</v>
          </cell>
        </row>
        <row r="1256">
          <cell r="A1256">
            <v>38146</v>
          </cell>
          <cell r="B1256">
            <v>16953.47</v>
          </cell>
        </row>
        <row r="1257">
          <cell r="A1257">
            <v>38147</v>
          </cell>
          <cell r="B1257">
            <v>16955.650000000001</v>
          </cell>
        </row>
        <row r="1258">
          <cell r="A1258">
            <v>38148</v>
          </cell>
          <cell r="B1258">
            <v>16958.47</v>
          </cell>
        </row>
        <row r="1259">
          <cell r="A1259">
            <v>38149</v>
          </cell>
          <cell r="B1259">
            <v>16961.29</v>
          </cell>
        </row>
        <row r="1260">
          <cell r="A1260">
            <v>38150</v>
          </cell>
          <cell r="B1260">
            <v>16964.11</v>
          </cell>
        </row>
        <row r="1261">
          <cell r="A1261">
            <v>38151</v>
          </cell>
          <cell r="B1261">
            <v>16966.93</v>
          </cell>
        </row>
        <row r="1262">
          <cell r="A1262">
            <v>38152</v>
          </cell>
          <cell r="B1262">
            <v>16969.75</v>
          </cell>
        </row>
        <row r="1263">
          <cell r="A1263">
            <v>38153</v>
          </cell>
          <cell r="B1263">
            <v>16972.57</v>
          </cell>
        </row>
        <row r="1264">
          <cell r="A1264">
            <v>38154</v>
          </cell>
          <cell r="B1264">
            <v>16975.39</v>
          </cell>
        </row>
        <row r="1265">
          <cell r="A1265">
            <v>38155</v>
          </cell>
          <cell r="B1265">
            <v>16978.22</v>
          </cell>
        </row>
        <row r="1266">
          <cell r="A1266">
            <v>38156</v>
          </cell>
          <cell r="B1266">
            <v>16981.04</v>
          </cell>
        </row>
        <row r="1267">
          <cell r="A1267">
            <v>38157</v>
          </cell>
          <cell r="B1267">
            <v>16983.86</v>
          </cell>
        </row>
        <row r="1268">
          <cell r="A1268">
            <v>38158</v>
          </cell>
          <cell r="B1268">
            <v>16986.689999999999</v>
          </cell>
        </row>
        <row r="1269">
          <cell r="A1269">
            <v>38159</v>
          </cell>
          <cell r="B1269">
            <v>16989.509999999998</v>
          </cell>
        </row>
        <row r="1270">
          <cell r="A1270">
            <v>38160</v>
          </cell>
          <cell r="B1270">
            <v>16992.34</v>
          </cell>
        </row>
        <row r="1271">
          <cell r="A1271">
            <v>38161</v>
          </cell>
          <cell r="B1271">
            <v>16995.16</v>
          </cell>
        </row>
        <row r="1272">
          <cell r="A1272">
            <v>38162</v>
          </cell>
          <cell r="B1272">
            <v>16997.990000000002</v>
          </cell>
        </row>
        <row r="1273">
          <cell r="A1273">
            <v>38163</v>
          </cell>
          <cell r="B1273">
            <v>17000.810000000001</v>
          </cell>
        </row>
        <row r="1274">
          <cell r="A1274">
            <v>38164</v>
          </cell>
          <cell r="B1274">
            <v>17003.64</v>
          </cell>
        </row>
        <row r="1275">
          <cell r="A1275">
            <v>38165</v>
          </cell>
          <cell r="B1275">
            <v>17006.47</v>
          </cell>
        </row>
        <row r="1276">
          <cell r="A1276">
            <v>38166</v>
          </cell>
          <cell r="B1276">
            <v>17009.29</v>
          </cell>
        </row>
        <row r="1277">
          <cell r="A1277">
            <v>38167</v>
          </cell>
          <cell r="B1277">
            <v>17012.12</v>
          </cell>
        </row>
        <row r="1278">
          <cell r="A1278">
            <v>38168</v>
          </cell>
          <cell r="B1278">
            <v>17014.95</v>
          </cell>
        </row>
        <row r="1279">
          <cell r="A1279">
            <v>38169</v>
          </cell>
          <cell r="B1279">
            <v>17017.78</v>
          </cell>
        </row>
        <row r="1280">
          <cell r="A1280">
            <v>38170</v>
          </cell>
          <cell r="B1280">
            <v>17020.61</v>
          </cell>
        </row>
        <row r="1281">
          <cell r="A1281">
            <v>38171</v>
          </cell>
          <cell r="B1281">
            <v>17023.439999999999</v>
          </cell>
        </row>
        <row r="1282">
          <cell r="A1282">
            <v>38172</v>
          </cell>
          <cell r="B1282">
            <v>17026.27</v>
          </cell>
        </row>
        <row r="1283">
          <cell r="A1283">
            <v>38173</v>
          </cell>
          <cell r="B1283">
            <v>17029.099999999999</v>
          </cell>
        </row>
        <row r="1284">
          <cell r="A1284">
            <v>38174</v>
          </cell>
          <cell r="B1284">
            <v>17031.93</v>
          </cell>
        </row>
        <row r="1285">
          <cell r="A1285">
            <v>38175</v>
          </cell>
          <cell r="B1285">
            <v>17034.759999999998</v>
          </cell>
        </row>
        <row r="1286">
          <cell r="A1286">
            <v>38176</v>
          </cell>
          <cell r="B1286">
            <v>17037.599999999999</v>
          </cell>
        </row>
        <row r="1287">
          <cell r="A1287">
            <v>38177</v>
          </cell>
          <cell r="B1287">
            <v>17040.43</v>
          </cell>
        </row>
        <row r="1288">
          <cell r="A1288">
            <v>38178</v>
          </cell>
          <cell r="B1288">
            <v>17042.62</v>
          </cell>
        </row>
        <row r="1289">
          <cell r="A1289">
            <v>38179</v>
          </cell>
          <cell r="B1289">
            <v>17044.82</v>
          </cell>
        </row>
        <row r="1290">
          <cell r="A1290">
            <v>38180</v>
          </cell>
          <cell r="B1290">
            <v>17047.009999999998</v>
          </cell>
        </row>
        <row r="1291">
          <cell r="A1291">
            <v>38181</v>
          </cell>
          <cell r="B1291">
            <v>17049.21</v>
          </cell>
        </row>
        <row r="1292">
          <cell r="A1292">
            <v>38182</v>
          </cell>
          <cell r="B1292">
            <v>17051.41</v>
          </cell>
        </row>
        <row r="1293">
          <cell r="A1293">
            <v>38183</v>
          </cell>
          <cell r="B1293">
            <v>17053.599999999999</v>
          </cell>
        </row>
        <row r="1294">
          <cell r="A1294">
            <v>38184</v>
          </cell>
          <cell r="B1294">
            <v>17055.8</v>
          </cell>
        </row>
        <row r="1295">
          <cell r="A1295">
            <v>38185</v>
          </cell>
          <cell r="B1295">
            <v>17057.990000000002</v>
          </cell>
        </row>
        <row r="1296">
          <cell r="A1296">
            <v>38186</v>
          </cell>
          <cell r="B1296">
            <v>17060.189999999999</v>
          </cell>
        </row>
        <row r="1297">
          <cell r="A1297">
            <v>38187</v>
          </cell>
          <cell r="B1297">
            <v>17062.39</v>
          </cell>
        </row>
        <row r="1298">
          <cell r="A1298">
            <v>38188</v>
          </cell>
          <cell r="B1298">
            <v>17064.59</v>
          </cell>
        </row>
        <row r="1299">
          <cell r="A1299">
            <v>38189</v>
          </cell>
          <cell r="B1299">
            <v>17066.78</v>
          </cell>
        </row>
        <row r="1300">
          <cell r="A1300">
            <v>38190</v>
          </cell>
          <cell r="B1300">
            <v>17068.98</v>
          </cell>
        </row>
        <row r="1301">
          <cell r="A1301">
            <v>38191</v>
          </cell>
          <cell r="B1301">
            <v>17071.18</v>
          </cell>
        </row>
        <row r="1302">
          <cell r="A1302">
            <v>38192</v>
          </cell>
          <cell r="B1302">
            <v>17073.38</v>
          </cell>
        </row>
        <row r="1303">
          <cell r="A1303">
            <v>38193</v>
          </cell>
          <cell r="B1303">
            <v>17075.580000000002</v>
          </cell>
        </row>
        <row r="1304">
          <cell r="A1304">
            <v>38194</v>
          </cell>
          <cell r="B1304">
            <v>17077.78</v>
          </cell>
        </row>
        <row r="1305">
          <cell r="A1305">
            <v>38195</v>
          </cell>
          <cell r="B1305">
            <v>17079.97</v>
          </cell>
        </row>
        <row r="1306">
          <cell r="A1306">
            <v>38196</v>
          </cell>
          <cell r="B1306">
            <v>17082.169999999998</v>
          </cell>
        </row>
        <row r="1307">
          <cell r="A1307">
            <v>38197</v>
          </cell>
          <cell r="B1307">
            <v>17084.37</v>
          </cell>
        </row>
        <row r="1308">
          <cell r="A1308">
            <v>38198</v>
          </cell>
          <cell r="B1308">
            <v>17086.57</v>
          </cell>
        </row>
        <row r="1309">
          <cell r="A1309">
            <v>38199</v>
          </cell>
          <cell r="B1309">
            <v>17088.77</v>
          </cell>
        </row>
        <row r="1310">
          <cell r="A1310">
            <v>38200</v>
          </cell>
          <cell r="B1310">
            <v>17090.98</v>
          </cell>
        </row>
        <row r="1311">
          <cell r="A1311">
            <v>38201</v>
          </cell>
          <cell r="B1311">
            <v>17093.18</v>
          </cell>
        </row>
        <row r="1312">
          <cell r="A1312">
            <v>38202</v>
          </cell>
          <cell r="B1312">
            <v>17095.38</v>
          </cell>
        </row>
        <row r="1313">
          <cell r="A1313">
            <v>38203</v>
          </cell>
          <cell r="B1313">
            <v>17097.580000000002</v>
          </cell>
        </row>
        <row r="1314">
          <cell r="A1314">
            <v>38204</v>
          </cell>
          <cell r="B1314">
            <v>17099.78</v>
          </cell>
        </row>
        <row r="1315">
          <cell r="A1315">
            <v>38205</v>
          </cell>
          <cell r="B1315">
            <v>17101.98</v>
          </cell>
        </row>
        <row r="1316">
          <cell r="A1316">
            <v>38206</v>
          </cell>
          <cell r="B1316">
            <v>17104.189999999999</v>
          </cell>
        </row>
        <row r="1317">
          <cell r="A1317">
            <v>38207</v>
          </cell>
          <cell r="B1317">
            <v>17106.39</v>
          </cell>
        </row>
        <row r="1318">
          <cell r="A1318">
            <v>38208</v>
          </cell>
          <cell r="B1318">
            <v>17108.59</v>
          </cell>
        </row>
        <row r="1319">
          <cell r="A1319">
            <v>38209</v>
          </cell>
          <cell r="B1319">
            <v>17109.689999999999</v>
          </cell>
        </row>
        <row r="1320">
          <cell r="A1320">
            <v>38210</v>
          </cell>
          <cell r="B1320">
            <v>17110.8</v>
          </cell>
        </row>
        <row r="1321">
          <cell r="A1321">
            <v>38211</v>
          </cell>
          <cell r="B1321">
            <v>17111.900000000001</v>
          </cell>
        </row>
        <row r="1322">
          <cell r="A1322">
            <v>38212</v>
          </cell>
          <cell r="B1322">
            <v>17113</v>
          </cell>
        </row>
        <row r="1323">
          <cell r="A1323">
            <v>38213</v>
          </cell>
          <cell r="B1323">
            <v>17114.099999999999</v>
          </cell>
        </row>
        <row r="1324">
          <cell r="A1324">
            <v>38214</v>
          </cell>
          <cell r="B1324">
            <v>17115.21</v>
          </cell>
        </row>
        <row r="1325">
          <cell r="A1325">
            <v>38215</v>
          </cell>
          <cell r="B1325">
            <v>17116.310000000001</v>
          </cell>
        </row>
        <row r="1326">
          <cell r="A1326">
            <v>38216</v>
          </cell>
          <cell r="B1326">
            <v>17117.41</v>
          </cell>
        </row>
        <row r="1327">
          <cell r="A1327">
            <v>38217</v>
          </cell>
          <cell r="B1327">
            <v>17118.52</v>
          </cell>
        </row>
        <row r="1328">
          <cell r="A1328">
            <v>38218</v>
          </cell>
          <cell r="B1328">
            <v>17119.62</v>
          </cell>
        </row>
        <row r="1329">
          <cell r="A1329">
            <v>38219</v>
          </cell>
          <cell r="B1329">
            <v>17120.72</v>
          </cell>
        </row>
        <row r="1330">
          <cell r="A1330">
            <v>38220</v>
          </cell>
          <cell r="B1330">
            <v>17121.830000000002</v>
          </cell>
        </row>
        <row r="1331">
          <cell r="A1331">
            <v>38221</v>
          </cell>
          <cell r="B1331">
            <v>17122.93</v>
          </cell>
        </row>
        <row r="1332">
          <cell r="A1332">
            <v>38222</v>
          </cell>
          <cell r="B1332">
            <v>17124.03</v>
          </cell>
        </row>
        <row r="1333">
          <cell r="A1333">
            <v>38223</v>
          </cell>
          <cell r="B1333">
            <v>17125.14</v>
          </cell>
        </row>
        <row r="1334">
          <cell r="A1334">
            <v>38224</v>
          </cell>
          <cell r="B1334">
            <v>17126.240000000002</v>
          </cell>
        </row>
        <row r="1335">
          <cell r="A1335">
            <v>38225</v>
          </cell>
          <cell r="B1335">
            <v>17127.349999999999</v>
          </cell>
        </row>
        <row r="1336">
          <cell r="A1336">
            <v>38226</v>
          </cell>
          <cell r="B1336">
            <v>17128.45</v>
          </cell>
        </row>
        <row r="1337">
          <cell r="A1337">
            <v>38227</v>
          </cell>
          <cell r="B1337">
            <v>17129.55</v>
          </cell>
        </row>
        <row r="1338">
          <cell r="A1338">
            <v>38228</v>
          </cell>
          <cell r="B1338">
            <v>17130.66</v>
          </cell>
        </row>
        <row r="1339">
          <cell r="A1339">
            <v>38229</v>
          </cell>
          <cell r="B1339">
            <v>17131.759999999998</v>
          </cell>
        </row>
        <row r="1340">
          <cell r="A1340">
            <v>38230</v>
          </cell>
          <cell r="B1340">
            <v>17132.87</v>
          </cell>
        </row>
        <row r="1341">
          <cell r="A1341">
            <v>38231</v>
          </cell>
          <cell r="B1341">
            <v>17133.97</v>
          </cell>
        </row>
        <row r="1342">
          <cell r="A1342">
            <v>38232</v>
          </cell>
          <cell r="B1342">
            <v>17135.07</v>
          </cell>
        </row>
        <row r="1343">
          <cell r="A1343">
            <v>38233</v>
          </cell>
          <cell r="B1343">
            <v>17136.18</v>
          </cell>
        </row>
        <row r="1344">
          <cell r="A1344">
            <v>38234</v>
          </cell>
          <cell r="B1344">
            <v>17137.28</v>
          </cell>
        </row>
        <row r="1345">
          <cell r="A1345">
            <v>38235</v>
          </cell>
          <cell r="B1345">
            <v>17138.39</v>
          </cell>
        </row>
        <row r="1346">
          <cell r="A1346">
            <v>38236</v>
          </cell>
          <cell r="B1346">
            <v>17139.490000000002</v>
          </cell>
        </row>
        <row r="1347">
          <cell r="A1347">
            <v>38237</v>
          </cell>
          <cell r="B1347">
            <v>17140.599999999999</v>
          </cell>
        </row>
        <row r="1348">
          <cell r="A1348">
            <v>38238</v>
          </cell>
          <cell r="B1348">
            <v>17141.7</v>
          </cell>
        </row>
        <row r="1349">
          <cell r="A1349">
            <v>38239</v>
          </cell>
          <cell r="B1349">
            <v>17142.810000000001</v>
          </cell>
        </row>
        <row r="1350">
          <cell r="A1350">
            <v>38240</v>
          </cell>
          <cell r="B1350">
            <v>17145.09</v>
          </cell>
        </row>
        <row r="1351">
          <cell r="A1351">
            <v>38241</v>
          </cell>
          <cell r="B1351">
            <v>17147.37</v>
          </cell>
        </row>
        <row r="1352">
          <cell r="A1352">
            <v>38242</v>
          </cell>
          <cell r="B1352">
            <v>17149.650000000001</v>
          </cell>
        </row>
        <row r="1353">
          <cell r="A1353">
            <v>38243</v>
          </cell>
          <cell r="B1353">
            <v>17151.939999999999</v>
          </cell>
        </row>
        <row r="1354">
          <cell r="A1354">
            <v>38244</v>
          </cell>
          <cell r="B1354">
            <v>17154.22</v>
          </cell>
        </row>
        <row r="1355">
          <cell r="A1355">
            <v>38245</v>
          </cell>
          <cell r="B1355">
            <v>17156.5</v>
          </cell>
        </row>
        <row r="1356">
          <cell r="A1356">
            <v>38246</v>
          </cell>
          <cell r="B1356">
            <v>17158.79</v>
          </cell>
        </row>
        <row r="1357">
          <cell r="A1357">
            <v>38247</v>
          </cell>
          <cell r="B1357">
            <v>17161.07</v>
          </cell>
        </row>
        <row r="1358">
          <cell r="A1358">
            <v>38248</v>
          </cell>
          <cell r="B1358">
            <v>17163.349999999999</v>
          </cell>
        </row>
        <row r="1359">
          <cell r="A1359">
            <v>38249</v>
          </cell>
          <cell r="B1359">
            <v>17165.64</v>
          </cell>
        </row>
        <row r="1360">
          <cell r="A1360">
            <v>38250</v>
          </cell>
          <cell r="B1360">
            <v>17167.919999999998</v>
          </cell>
        </row>
        <row r="1361">
          <cell r="A1361">
            <v>38251</v>
          </cell>
          <cell r="B1361">
            <v>17170.21</v>
          </cell>
        </row>
        <row r="1362">
          <cell r="A1362">
            <v>38252</v>
          </cell>
          <cell r="B1362">
            <v>17172.490000000002</v>
          </cell>
        </row>
        <row r="1363">
          <cell r="A1363">
            <v>38253</v>
          </cell>
          <cell r="B1363">
            <v>17174.78</v>
          </cell>
        </row>
        <row r="1364">
          <cell r="A1364">
            <v>38254</v>
          </cell>
          <cell r="B1364">
            <v>17177.060000000001</v>
          </cell>
        </row>
        <row r="1365">
          <cell r="A1365">
            <v>38255</v>
          </cell>
          <cell r="B1365">
            <v>17179.349999999999</v>
          </cell>
        </row>
        <row r="1366">
          <cell r="A1366">
            <v>38256</v>
          </cell>
          <cell r="B1366">
            <v>17181.63</v>
          </cell>
        </row>
        <row r="1367">
          <cell r="A1367">
            <v>38257</v>
          </cell>
          <cell r="B1367">
            <v>17183.919999999998</v>
          </cell>
        </row>
        <row r="1368">
          <cell r="A1368">
            <v>38258</v>
          </cell>
          <cell r="B1368">
            <v>17186.21</v>
          </cell>
        </row>
        <row r="1369">
          <cell r="A1369">
            <v>38259</v>
          </cell>
          <cell r="B1369">
            <v>17188.490000000002</v>
          </cell>
        </row>
        <row r="1370">
          <cell r="A1370">
            <v>38260</v>
          </cell>
          <cell r="B1370">
            <v>17190.78</v>
          </cell>
        </row>
        <row r="1371">
          <cell r="A1371">
            <v>38261</v>
          </cell>
          <cell r="B1371">
            <v>17193.07</v>
          </cell>
        </row>
        <row r="1372">
          <cell r="A1372">
            <v>38262</v>
          </cell>
          <cell r="B1372">
            <v>17195.36</v>
          </cell>
        </row>
        <row r="1373">
          <cell r="A1373">
            <v>38263</v>
          </cell>
          <cell r="B1373">
            <v>17197.650000000001</v>
          </cell>
        </row>
        <row r="1374">
          <cell r="A1374">
            <v>38264</v>
          </cell>
          <cell r="B1374">
            <v>17199.93</v>
          </cell>
        </row>
        <row r="1375">
          <cell r="A1375">
            <v>38265</v>
          </cell>
          <cell r="B1375">
            <v>17202.22</v>
          </cell>
        </row>
        <row r="1376">
          <cell r="A1376">
            <v>38266</v>
          </cell>
          <cell r="B1376">
            <v>17204.509999999998</v>
          </cell>
        </row>
        <row r="1377">
          <cell r="A1377">
            <v>38267</v>
          </cell>
          <cell r="B1377">
            <v>17206.8</v>
          </cell>
        </row>
        <row r="1378">
          <cell r="A1378">
            <v>38268</v>
          </cell>
          <cell r="B1378">
            <v>17209.09</v>
          </cell>
        </row>
        <row r="1379">
          <cell r="A1379">
            <v>38269</v>
          </cell>
          <cell r="B1379">
            <v>17211.38</v>
          </cell>
        </row>
        <row r="1380">
          <cell r="A1380">
            <v>38270</v>
          </cell>
          <cell r="B1380">
            <v>17211.93</v>
          </cell>
        </row>
        <row r="1381">
          <cell r="A1381">
            <v>38271</v>
          </cell>
          <cell r="B1381">
            <v>17212.490000000002</v>
          </cell>
        </row>
        <row r="1382">
          <cell r="A1382">
            <v>38272</v>
          </cell>
          <cell r="B1382">
            <v>17213.04</v>
          </cell>
        </row>
        <row r="1383">
          <cell r="A1383">
            <v>38273</v>
          </cell>
          <cell r="B1383">
            <v>17213.599999999999</v>
          </cell>
        </row>
        <row r="1384">
          <cell r="A1384">
            <v>38274</v>
          </cell>
          <cell r="B1384">
            <v>17214.150000000001</v>
          </cell>
        </row>
        <row r="1385">
          <cell r="A1385">
            <v>38275</v>
          </cell>
          <cell r="B1385">
            <v>17214.71</v>
          </cell>
        </row>
        <row r="1386">
          <cell r="A1386">
            <v>38276</v>
          </cell>
          <cell r="B1386">
            <v>17215.259999999998</v>
          </cell>
        </row>
        <row r="1387">
          <cell r="A1387">
            <v>38277</v>
          </cell>
          <cell r="B1387">
            <v>17215.82</v>
          </cell>
        </row>
        <row r="1388">
          <cell r="A1388">
            <v>38278</v>
          </cell>
          <cell r="B1388">
            <v>17216.38</v>
          </cell>
        </row>
        <row r="1389">
          <cell r="A1389">
            <v>38279</v>
          </cell>
          <cell r="B1389">
            <v>17216.93</v>
          </cell>
        </row>
        <row r="1390">
          <cell r="A1390">
            <v>38280</v>
          </cell>
          <cell r="B1390">
            <v>17217.490000000002</v>
          </cell>
        </row>
        <row r="1391">
          <cell r="A1391">
            <v>38281</v>
          </cell>
          <cell r="B1391">
            <v>17218.04</v>
          </cell>
        </row>
        <row r="1392">
          <cell r="A1392">
            <v>38282</v>
          </cell>
          <cell r="B1392">
            <v>17218.599999999999</v>
          </cell>
        </row>
        <row r="1393">
          <cell r="A1393">
            <v>38283</v>
          </cell>
          <cell r="B1393">
            <v>17219.150000000001</v>
          </cell>
        </row>
        <row r="1394">
          <cell r="A1394">
            <v>38284</v>
          </cell>
          <cell r="B1394">
            <v>17219.71</v>
          </cell>
        </row>
        <row r="1395">
          <cell r="A1395">
            <v>38285</v>
          </cell>
          <cell r="B1395">
            <v>17220.259999999998</v>
          </cell>
        </row>
        <row r="1396">
          <cell r="A1396">
            <v>38286</v>
          </cell>
          <cell r="B1396">
            <v>17220.82</v>
          </cell>
        </row>
        <row r="1397">
          <cell r="A1397">
            <v>38287</v>
          </cell>
          <cell r="B1397">
            <v>17221.37</v>
          </cell>
        </row>
        <row r="1398">
          <cell r="A1398">
            <v>38288</v>
          </cell>
          <cell r="B1398">
            <v>17221.93</v>
          </cell>
        </row>
        <row r="1399">
          <cell r="A1399">
            <v>38289</v>
          </cell>
          <cell r="B1399">
            <v>17222.48</v>
          </cell>
        </row>
        <row r="1400">
          <cell r="A1400">
            <v>38290</v>
          </cell>
          <cell r="B1400">
            <v>17223.04</v>
          </cell>
        </row>
        <row r="1401">
          <cell r="A1401">
            <v>38291</v>
          </cell>
          <cell r="B1401">
            <v>17223.59</v>
          </cell>
        </row>
        <row r="1402">
          <cell r="A1402">
            <v>38292</v>
          </cell>
          <cell r="B1402">
            <v>17224.150000000001</v>
          </cell>
        </row>
        <row r="1403">
          <cell r="A1403">
            <v>38293</v>
          </cell>
          <cell r="B1403">
            <v>17224.7</v>
          </cell>
        </row>
        <row r="1404">
          <cell r="A1404">
            <v>38294</v>
          </cell>
          <cell r="B1404">
            <v>17225.259999999998</v>
          </cell>
        </row>
        <row r="1405">
          <cell r="A1405">
            <v>38295</v>
          </cell>
          <cell r="B1405">
            <v>17225.810000000001</v>
          </cell>
        </row>
        <row r="1406">
          <cell r="A1406">
            <v>38296</v>
          </cell>
          <cell r="B1406">
            <v>17226.37</v>
          </cell>
        </row>
        <row r="1407">
          <cell r="A1407">
            <v>38297</v>
          </cell>
          <cell r="B1407">
            <v>17226.93</v>
          </cell>
        </row>
        <row r="1408">
          <cell r="A1408">
            <v>38298</v>
          </cell>
          <cell r="B1408">
            <v>17227.48</v>
          </cell>
        </row>
        <row r="1409">
          <cell r="A1409">
            <v>38299</v>
          </cell>
          <cell r="B1409">
            <v>17228.04</v>
          </cell>
        </row>
        <row r="1410">
          <cell r="A1410">
            <v>38300</v>
          </cell>
          <cell r="B1410">
            <v>17228.59</v>
          </cell>
        </row>
        <row r="1411">
          <cell r="A1411">
            <v>38301</v>
          </cell>
          <cell r="B1411">
            <v>17230.310000000001</v>
          </cell>
        </row>
        <row r="1412">
          <cell r="A1412">
            <v>38302</v>
          </cell>
          <cell r="B1412">
            <v>17232.03</v>
          </cell>
        </row>
        <row r="1413">
          <cell r="A1413">
            <v>38303</v>
          </cell>
          <cell r="B1413">
            <v>17233.75</v>
          </cell>
        </row>
        <row r="1414">
          <cell r="A1414">
            <v>38304</v>
          </cell>
          <cell r="B1414">
            <v>17235.47</v>
          </cell>
        </row>
        <row r="1415">
          <cell r="A1415">
            <v>38305</v>
          </cell>
          <cell r="B1415">
            <v>17237.189999999999</v>
          </cell>
        </row>
        <row r="1416">
          <cell r="A1416">
            <v>38306</v>
          </cell>
          <cell r="B1416">
            <v>17238.91</v>
          </cell>
        </row>
        <row r="1417">
          <cell r="A1417">
            <v>38307</v>
          </cell>
          <cell r="B1417">
            <v>17240.64</v>
          </cell>
        </row>
        <row r="1418">
          <cell r="A1418">
            <v>38308</v>
          </cell>
          <cell r="B1418">
            <v>17242.36</v>
          </cell>
        </row>
        <row r="1419">
          <cell r="A1419">
            <v>38309</v>
          </cell>
          <cell r="B1419">
            <v>17244.080000000002</v>
          </cell>
        </row>
        <row r="1420">
          <cell r="A1420">
            <v>38310</v>
          </cell>
          <cell r="B1420">
            <v>17245.8</v>
          </cell>
        </row>
        <row r="1421">
          <cell r="A1421">
            <v>38311</v>
          </cell>
          <cell r="B1421">
            <v>17247.52</v>
          </cell>
        </row>
        <row r="1422">
          <cell r="A1422">
            <v>38312</v>
          </cell>
          <cell r="B1422">
            <v>17249.25</v>
          </cell>
        </row>
        <row r="1423">
          <cell r="A1423">
            <v>38313</v>
          </cell>
          <cell r="B1423">
            <v>17250.97</v>
          </cell>
        </row>
        <row r="1424">
          <cell r="A1424">
            <v>38314</v>
          </cell>
          <cell r="B1424">
            <v>17252.689999999999</v>
          </cell>
        </row>
        <row r="1425">
          <cell r="A1425">
            <v>38315</v>
          </cell>
          <cell r="B1425">
            <v>17254.41</v>
          </cell>
        </row>
        <row r="1426">
          <cell r="A1426">
            <v>38316</v>
          </cell>
          <cell r="B1426">
            <v>17256.14</v>
          </cell>
        </row>
        <row r="1427">
          <cell r="A1427">
            <v>38317</v>
          </cell>
          <cell r="B1427">
            <v>17257.86</v>
          </cell>
        </row>
        <row r="1428">
          <cell r="A1428">
            <v>38318</v>
          </cell>
          <cell r="B1428">
            <v>17259.580000000002</v>
          </cell>
        </row>
        <row r="1429">
          <cell r="A1429">
            <v>38319</v>
          </cell>
          <cell r="B1429">
            <v>17261.310000000001</v>
          </cell>
        </row>
        <row r="1430">
          <cell r="A1430">
            <v>38320</v>
          </cell>
          <cell r="B1430">
            <v>17263.03</v>
          </cell>
        </row>
        <row r="1431">
          <cell r="A1431">
            <v>38321</v>
          </cell>
          <cell r="B1431">
            <v>17264.75</v>
          </cell>
        </row>
        <row r="1432">
          <cell r="A1432">
            <v>38322</v>
          </cell>
          <cell r="B1432">
            <v>17266.48</v>
          </cell>
        </row>
        <row r="1433">
          <cell r="A1433">
            <v>38323</v>
          </cell>
          <cell r="B1433">
            <v>17268.2</v>
          </cell>
        </row>
        <row r="1434">
          <cell r="A1434">
            <v>38324</v>
          </cell>
          <cell r="B1434">
            <v>17269.93</v>
          </cell>
        </row>
        <row r="1435">
          <cell r="A1435">
            <v>38325</v>
          </cell>
          <cell r="B1435">
            <v>17271.650000000001</v>
          </cell>
        </row>
        <row r="1436">
          <cell r="A1436">
            <v>38326</v>
          </cell>
          <cell r="B1436">
            <v>17273.38</v>
          </cell>
        </row>
        <row r="1437">
          <cell r="A1437">
            <v>38327</v>
          </cell>
          <cell r="B1437">
            <v>17275.099999999999</v>
          </cell>
        </row>
        <row r="1438">
          <cell r="A1438">
            <v>38328</v>
          </cell>
          <cell r="B1438">
            <v>17276.830000000002</v>
          </cell>
        </row>
        <row r="1439">
          <cell r="A1439">
            <v>38329</v>
          </cell>
          <cell r="B1439">
            <v>17278.55</v>
          </cell>
        </row>
        <row r="1440">
          <cell r="A1440">
            <v>38330</v>
          </cell>
          <cell r="B1440">
            <v>17280.28</v>
          </cell>
        </row>
        <row r="1441">
          <cell r="A1441">
            <v>38331</v>
          </cell>
          <cell r="B1441">
            <v>17281.95</v>
          </cell>
        </row>
        <row r="1442">
          <cell r="A1442">
            <v>38332</v>
          </cell>
          <cell r="B1442">
            <v>17283.62</v>
          </cell>
        </row>
        <row r="1443">
          <cell r="A1443">
            <v>38333</v>
          </cell>
          <cell r="B1443">
            <v>17285.29</v>
          </cell>
        </row>
        <row r="1444">
          <cell r="A1444">
            <v>38334</v>
          </cell>
          <cell r="B1444">
            <v>17286.96</v>
          </cell>
        </row>
        <row r="1445">
          <cell r="A1445">
            <v>38335</v>
          </cell>
          <cell r="B1445">
            <v>17288.63</v>
          </cell>
        </row>
        <row r="1446">
          <cell r="A1446">
            <v>38336</v>
          </cell>
          <cell r="B1446">
            <v>17290.3</v>
          </cell>
        </row>
        <row r="1447">
          <cell r="A1447">
            <v>38337</v>
          </cell>
          <cell r="B1447">
            <v>17291.97</v>
          </cell>
        </row>
        <row r="1448">
          <cell r="A1448">
            <v>38338</v>
          </cell>
          <cell r="B1448">
            <v>17293.64</v>
          </cell>
        </row>
        <row r="1449">
          <cell r="A1449">
            <v>38339</v>
          </cell>
          <cell r="B1449">
            <v>17295.310000000001</v>
          </cell>
        </row>
        <row r="1450">
          <cell r="A1450">
            <v>38340</v>
          </cell>
          <cell r="B1450">
            <v>17296.990000000002</v>
          </cell>
        </row>
        <row r="1451">
          <cell r="A1451">
            <v>38341</v>
          </cell>
          <cell r="B1451">
            <v>17298.66</v>
          </cell>
        </row>
        <row r="1452">
          <cell r="A1452">
            <v>38342</v>
          </cell>
          <cell r="B1452">
            <v>17300.330000000002</v>
          </cell>
        </row>
        <row r="1453">
          <cell r="A1453">
            <v>38343</v>
          </cell>
          <cell r="B1453">
            <v>17302</v>
          </cell>
        </row>
        <row r="1454">
          <cell r="A1454">
            <v>38344</v>
          </cell>
          <cell r="B1454">
            <v>17303.669999999998</v>
          </cell>
        </row>
        <row r="1455">
          <cell r="A1455">
            <v>38345</v>
          </cell>
          <cell r="B1455">
            <v>17305.34</v>
          </cell>
        </row>
        <row r="1456">
          <cell r="A1456">
            <v>38346</v>
          </cell>
          <cell r="B1456">
            <v>17307.02</v>
          </cell>
        </row>
        <row r="1457">
          <cell r="A1457">
            <v>38347</v>
          </cell>
          <cell r="B1457">
            <v>17308.689999999999</v>
          </cell>
        </row>
        <row r="1458">
          <cell r="A1458">
            <v>38348</v>
          </cell>
          <cell r="B1458">
            <v>17310.36</v>
          </cell>
        </row>
        <row r="1459">
          <cell r="A1459">
            <v>38349</v>
          </cell>
          <cell r="B1459">
            <v>17312.03</v>
          </cell>
        </row>
        <row r="1460">
          <cell r="A1460">
            <v>38350</v>
          </cell>
          <cell r="B1460">
            <v>17313.71</v>
          </cell>
        </row>
        <row r="1461">
          <cell r="A1461">
            <v>38351</v>
          </cell>
          <cell r="B1461">
            <v>17315.38</v>
          </cell>
        </row>
        <row r="1462">
          <cell r="A1462">
            <v>38352</v>
          </cell>
          <cell r="B1462">
            <v>17317.05</v>
          </cell>
        </row>
        <row r="1463">
          <cell r="A1463">
            <v>38353</v>
          </cell>
          <cell r="B1463">
            <v>17318.73</v>
          </cell>
        </row>
        <row r="1464">
          <cell r="A1464">
            <v>38354</v>
          </cell>
          <cell r="B1464">
            <v>17320.400000000001</v>
          </cell>
        </row>
        <row r="1465">
          <cell r="A1465">
            <v>38355</v>
          </cell>
          <cell r="B1465">
            <v>17322.080000000002</v>
          </cell>
        </row>
        <row r="1466">
          <cell r="A1466">
            <v>38356</v>
          </cell>
          <cell r="B1466">
            <v>17323.75</v>
          </cell>
        </row>
        <row r="1467">
          <cell r="A1467">
            <v>38357</v>
          </cell>
          <cell r="B1467">
            <v>17325.419999999998</v>
          </cell>
        </row>
        <row r="1468">
          <cell r="A1468">
            <v>38358</v>
          </cell>
          <cell r="B1468">
            <v>17327.099999999999</v>
          </cell>
        </row>
        <row r="1469">
          <cell r="A1469">
            <v>38359</v>
          </cell>
          <cell r="B1469">
            <v>17328.77</v>
          </cell>
        </row>
        <row r="1470">
          <cell r="A1470">
            <v>38360</v>
          </cell>
          <cell r="B1470">
            <v>17330.45</v>
          </cell>
        </row>
        <row r="1471">
          <cell r="A1471">
            <v>38361</v>
          </cell>
          <cell r="B1471">
            <v>17332.12</v>
          </cell>
        </row>
        <row r="1472">
          <cell r="A1472">
            <v>38362</v>
          </cell>
          <cell r="B1472">
            <v>17329.88</v>
          </cell>
        </row>
        <row r="1473">
          <cell r="A1473">
            <v>38363</v>
          </cell>
          <cell r="B1473">
            <v>17327.64</v>
          </cell>
        </row>
        <row r="1474">
          <cell r="A1474">
            <v>38364</v>
          </cell>
          <cell r="B1474">
            <v>17325.400000000001</v>
          </cell>
        </row>
        <row r="1475">
          <cell r="A1475">
            <v>38365</v>
          </cell>
          <cell r="B1475">
            <v>17323.16</v>
          </cell>
        </row>
        <row r="1476">
          <cell r="A1476">
            <v>38366</v>
          </cell>
          <cell r="B1476">
            <v>17320.919999999998</v>
          </cell>
        </row>
        <row r="1477">
          <cell r="A1477">
            <v>38367</v>
          </cell>
          <cell r="B1477">
            <v>17318.68</v>
          </cell>
        </row>
        <row r="1478">
          <cell r="A1478">
            <v>38368</v>
          </cell>
          <cell r="B1478">
            <v>17316.439999999999</v>
          </cell>
        </row>
        <row r="1479">
          <cell r="A1479">
            <v>38369</v>
          </cell>
          <cell r="B1479">
            <v>17314.2</v>
          </cell>
        </row>
        <row r="1480">
          <cell r="A1480">
            <v>38370</v>
          </cell>
          <cell r="B1480">
            <v>17311.96</v>
          </cell>
        </row>
        <row r="1481">
          <cell r="A1481">
            <v>38371</v>
          </cell>
          <cell r="B1481">
            <v>17309.73</v>
          </cell>
        </row>
        <row r="1482">
          <cell r="A1482">
            <v>38372</v>
          </cell>
          <cell r="B1482">
            <v>17307.490000000002</v>
          </cell>
        </row>
        <row r="1483">
          <cell r="A1483">
            <v>38373</v>
          </cell>
          <cell r="B1483">
            <v>17305.25</v>
          </cell>
        </row>
        <row r="1484">
          <cell r="A1484">
            <v>38374</v>
          </cell>
          <cell r="B1484">
            <v>17303.009999999998</v>
          </cell>
        </row>
        <row r="1485">
          <cell r="A1485">
            <v>38375</v>
          </cell>
          <cell r="B1485">
            <v>17300.78</v>
          </cell>
        </row>
        <row r="1486">
          <cell r="A1486">
            <v>38376</v>
          </cell>
          <cell r="B1486">
            <v>17298.54</v>
          </cell>
        </row>
        <row r="1487">
          <cell r="A1487">
            <v>38377</v>
          </cell>
          <cell r="B1487">
            <v>17296.3</v>
          </cell>
        </row>
        <row r="1488">
          <cell r="A1488">
            <v>38378</v>
          </cell>
          <cell r="B1488">
            <v>17294.07</v>
          </cell>
        </row>
        <row r="1489">
          <cell r="A1489">
            <v>38379</v>
          </cell>
          <cell r="B1489">
            <v>17291.830000000002</v>
          </cell>
        </row>
        <row r="1490">
          <cell r="A1490">
            <v>38380</v>
          </cell>
          <cell r="B1490">
            <v>17289.599999999999</v>
          </cell>
        </row>
        <row r="1491">
          <cell r="A1491">
            <v>38381</v>
          </cell>
          <cell r="B1491">
            <v>17287.36</v>
          </cell>
        </row>
        <row r="1492">
          <cell r="A1492">
            <v>38382</v>
          </cell>
          <cell r="B1492">
            <v>17285.13</v>
          </cell>
        </row>
        <row r="1493">
          <cell r="A1493">
            <v>38383</v>
          </cell>
          <cell r="B1493">
            <v>17282.89</v>
          </cell>
        </row>
        <row r="1494">
          <cell r="A1494">
            <v>38384</v>
          </cell>
          <cell r="B1494">
            <v>17280.66</v>
          </cell>
        </row>
        <row r="1495">
          <cell r="A1495">
            <v>38385</v>
          </cell>
          <cell r="B1495">
            <v>17278.419999999998</v>
          </cell>
        </row>
        <row r="1496">
          <cell r="A1496">
            <v>38386</v>
          </cell>
          <cell r="B1496">
            <v>17276.189999999999</v>
          </cell>
        </row>
        <row r="1497">
          <cell r="A1497">
            <v>38387</v>
          </cell>
          <cell r="B1497">
            <v>17273.95</v>
          </cell>
        </row>
        <row r="1498">
          <cell r="A1498">
            <v>38388</v>
          </cell>
          <cell r="B1498">
            <v>17271.72</v>
          </cell>
        </row>
        <row r="1499">
          <cell r="A1499">
            <v>38389</v>
          </cell>
          <cell r="B1499">
            <v>17269.490000000002</v>
          </cell>
        </row>
        <row r="1500">
          <cell r="A1500">
            <v>38390</v>
          </cell>
          <cell r="B1500">
            <v>17267.259999999998</v>
          </cell>
        </row>
        <row r="1501">
          <cell r="A1501">
            <v>38391</v>
          </cell>
          <cell r="B1501">
            <v>17265.02</v>
          </cell>
        </row>
        <row r="1502">
          <cell r="A1502">
            <v>38392</v>
          </cell>
          <cell r="B1502">
            <v>17262.79</v>
          </cell>
        </row>
        <row r="1503">
          <cell r="A1503">
            <v>38393</v>
          </cell>
          <cell r="B1503">
            <v>17260.939999999999</v>
          </cell>
        </row>
        <row r="1504">
          <cell r="A1504">
            <v>38394</v>
          </cell>
          <cell r="B1504">
            <v>17259.09</v>
          </cell>
        </row>
        <row r="1505">
          <cell r="A1505">
            <v>38395</v>
          </cell>
          <cell r="B1505">
            <v>17257.23</v>
          </cell>
        </row>
        <row r="1506">
          <cell r="A1506">
            <v>38396</v>
          </cell>
          <cell r="B1506">
            <v>17255.38</v>
          </cell>
        </row>
        <row r="1507">
          <cell r="A1507">
            <v>38397</v>
          </cell>
          <cell r="B1507">
            <v>17253.53</v>
          </cell>
        </row>
        <row r="1508">
          <cell r="A1508">
            <v>38398</v>
          </cell>
          <cell r="B1508">
            <v>17251.68</v>
          </cell>
        </row>
        <row r="1509">
          <cell r="A1509">
            <v>38399</v>
          </cell>
          <cell r="B1509">
            <v>17249.830000000002</v>
          </cell>
        </row>
        <row r="1510">
          <cell r="A1510">
            <v>38400</v>
          </cell>
          <cell r="B1510">
            <v>17247.98</v>
          </cell>
        </row>
        <row r="1511">
          <cell r="A1511">
            <v>38401</v>
          </cell>
          <cell r="B1511">
            <v>17246.13</v>
          </cell>
        </row>
        <row r="1512">
          <cell r="A1512">
            <v>38402</v>
          </cell>
          <cell r="B1512">
            <v>17244.28</v>
          </cell>
        </row>
        <row r="1513">
          <cell r="A1513">
            <v>38403</v>
          </cell>
          <cell r="B1513">
            <v>17242.43</v>
          </cell>
        </row>
        <row r="1514">
          <cell r="A1514">
            <v>38404</v>
          </cell>
          <cell r="B1514">
            <v>17240.580000000002</v>
          </cell>
        </row>
        <row r="1515">
          <cell r="A1515">
            <v>38405</v>
          </cell>
          <cell r="B1515">
            <v>17238.73</v>
          </cell>
        </row>
        <row r="1516">
          <cell r="A1516">
            <v>38406</v>
          </cell>
          <cell r="B1516">
            <v>17236.88</v>
          </cell>
        </row>
        <row r="1517">
          <cell r="A1517">
            <v>38407</v>
          </cell>
          <cell r="B1517">
            <v>17235.03</v>
          </cell>
        </row>
        <row r="1518">
          <cell r="A1518">
            <v>38408</v>
          </cell>
          <cell r="B1518">
            <v>17233.18</v>
          </cell>
        </row>
        <row r="1519">
          <cell r="A1519">
            <v>38409</v>
          </cell>
          <cell r="B1519">
            <v>17231.330000000002</v>
          </cell>
        </row>
        <row r="1520">
          <cell r="A1520">
            <v>38410</v>
          </cell>
          <cell r="B1520">
            <v>17229.48</v>
          </cell>
        </row>
        <row r="1521">
          <cell r="A1521">
            <v>38411</v>
          </cell>
          <cell r="B1521">
            <v>17227.63</v>
          </cell>
        </row>
        <row r="1522">
          <cell r="A1522">
            <v>38412</v>
          </cell>
          <cell r="B1522">
            <v>17225.78</v>
          </cell>
        </row>
        <row r="1523">
          <cell r="A1523">
            <v>38413</v>
          </cell>
          <cell r="B1523">
            <v>17223.93</v>
          </cell>
        </row>
        <row r="1524">
          <cell r="A1524">
            <v>38414</v>
          </cell>
          <cell r="B1524">
            <v>17222.09</v>
          </cell>
        </row>
        <row r="1525">
          <cell r="A1525">
            <v>38415</v>
          </cell>
          <cell r="B1525">
            <v>17220.240000000002</v>
          </cell>
        </row>
        <row r="1526">
          <cell r="A1526">
            <v>38416</v>
          </cell>
          <cell r="B1526">
            <v>17218.39</v>
          </cell>
        </row>
        <row r="1527">
          <cell r="A1527">
            <v>38417</v>
          </cell>
          <cell r="B1527">
            <v>17216.54</v>
          </cell>
        </row>
        <row r="1528">
          <cell r="A1528">
            <v>38418</v>
          </cell>
          <cell r="B1528">
            <v>17214.7</v>
          </cell>
        </row>
        <row r="1529">
          <cell r="A1529">
            <v>38419</v>
          </cell>
          <cell r="B1529">
            <v>17212.849999999999</v>
          </cell>
        </row>
        <row r="1530">
          <cell r="A1530">
            <v>38420</v>
          </cell>
          <cell r="B1530">
            <v>17211</v>
          </cell>
        </row>
        <row r="1531">
          <cell r="A1531">
            <v>38421</v>
          </cell>
          <cell r="B1531">
            <v>17210.439999999999</v>
          </cell>
        </row>
        <row r="1532">
          <cell r="A1532">
            <v>38422</v>
          </cell>
          <cell r="B1532">
            <v>17209.89</v>
          </cell>
        </row>
        <row r="1533">
          <cell r="A1533">
            <v>38423</v>
          </cell>
          <cell r="B1533">
            <v>17209.330000000002</v>
          </cell>
        </row>
        <row r="1534">
          <cell r="A1534">
            <v>38424</v>
          </cell>
          <cell r="B1534">
            <v>17208.78</v>
          </cell>
        </row>
        <row r="1535">
          <cell r="A1535">
            <v>38425</v>
          </cell>
          <cell r="B1535">
            <v>17208.22</v>
          </cell>
        </row>
        <row r="1536">
          <cell r="A1536">
            <v>38426</v>
          </cell>
          <cell r="B1536">
            <v>17207.669999999998</v>
          </cell>
        </row>
        <row r="1537">
          <cell r="A1537">
            <v>38427</v>
          </cell>
          <cell r="B1537">
            <v>17207.11</v>
          </cell>
        </row>
        <row r="1538">
          <cell r="A1538">
            <v>38428</v>
          </cell>
          <cell r="B1538">
            <v>17206.560000000001</v>
          </cell>
        </row>
        <row r="1539">
          <cell r="A1539">
            <v>38429</v>
          </cell>
          <cell r="B1539">
            <v>17206</v>
          </cell>
        </row>
        <row r="1540">
          <cell r="A1540">
            <v>38430</v>
          </cell>
          <cell r="B1540">
            <v>17205.45</v>
          </cell>
        </row>
        <row r="1541">
          <cell r="A1541">
            <v>38431</v>
          </cell>
          <cell r="B1541">
            <v>17204.89</v>
          </cell>
        </row>
        <row r="1542">
          <cell r="A1542">
            <v>38432</v>
          </cell>
          <cell r="B1542">
            <v>17204.34</v>
          </cell>
        </row>
        <row r="1543">
          <cell r="A1543">
            <v>38433</v>
          </cell>
          <cell r="B1543">
            <v>17203.78</v>
          </cell>
        </row>
        <row r="1544">
          <cell r="A1544">
            <v>38434</v>
          </cell>
          <cell r="B1544">
            <v>17203.23</v>
          </cell>
        </row>
        <row r="1545">
          <cell r="A1545">
            <v>38435</v>
          </cell>
          <cell r="B1545">
            <v>17202.669999999998</v>
          </cell>
        </row>
        <row r="1546">
          <cell r="A1546">
            <v>38436</v>
          </cell>
          <cell r="B1546">
            <v>17202.11</v>
          </cell>
        </row>
        <row r="1547">
          <cell r="A1547">
            <v>38437</v>
          </cell>
          <cell r="B1547">
            <v>17201.560000000001</v>
          </cell>
        </row>
        <row r="1548">
          <cell r="A1548">
            <v>38438</v>
          </cell>
          <cell r="B1548">
            <v>17201</v>
          </cell>
        </row>
        <row r="1549">
          <cell r="A1549">
            <v>38439</v>
          </cell>
          <cell r="B1549">
            <v>17200.45</v>
          </cell>
        </row>
        <row r="1550">
          <cell r="A1550">
            <v>38440</v>
          </cell>
          <cell r="B1550">
            <v>17199.89</v>
          </cell>
        </row>
        <row r="1551">
          <cell r="A1551">
            <v>38441</v>
          </cell>
          <cell r="B1551">
            <v>17199.34</v>
          </cell>
        </row>
        <row r="1552">
          <cell r="A1552">
            <v>38442</v>
          </cell>
          <cell r="B1552">
            <v>17198.78</v>
          </cell>
        </row>
        <row r="1553">
          <cell r="A1553">
            <v>38443</v>
          </cell>
          <cell r="B1553">
            <v>17198.23</v>
          </cell>
        </row>
        <row r="1554">
          <cell r="A1554">
            <v>38444</v>
          </cell>
          <cell r="B1554">
            <v>17197.669999999998</v>
          </cell>
        </row>
        <row r="1555">
          <cell r="A1555">
            <v>38445</v>
          </cell>
          <cell r="B1555">
            <v>17197.12</v>
          </cell>
        </row>
        <row r="1556">
          <cell r="A1556">
            <v>38446</v>
          </cell>
          <cell r="B1556">
            <v>17196.560000000001</v>
          </cell>
        </row>
        <row r="1557">
          <cell r="A1557">
            <v>38447</v>
          </cell>
          <cell r="B1557">
            <v>17196.009999999998</v>
          </cell>
        </row>
        <row r="1558">
          <cell r="A1558">
            <v>38448</v>
          </cell>
          <cell r="B1558">
            <v>17195.45</v>
          </cell>
        </row>
        <row r="1559">
          <cell r="A1559">
            <v>38449</v>
          </cell>
          <cell r="B1559">
            <v>17194.900000000001</v>
          </cell>
        </row>
        <row r="1560">
          <cell r="A1560">
            <v>38450</v>
          </cell>
          <cell r="B1560">
            <v>17194.34</v>
          </cell>
        </row>
        <row r="1561">
          <cell r="A1561">
            <v>38451</v>
          </cell>
          <cell r="B1561">
            <v>17193.79</v>
          </cell>
        </row>
        <row r="1562">
          <cell r="A1562">
            <v>38452</v>
          </cell>
          <cell r="B1562">
            <v>17197.22</v>
          </cell>
        </row>
        <row r="1563">
          <cell r="A1563">
            <v>38453</v>
          </cell>
          <cell r="B1563">
            <v>17200.650000000001</v>
          </cell>
        </row>
        <row r="1564">
          <cell r="A1564">
            <v>38454</v>
          </cell>
          <cell r="B1564">
            <v>17204.080000000002</v>
          </cell>
        </row>
        <row r="1565">
          <cell r="A1565">
            <v>38455</v>
          </cell>
          <cell r="B1565">
            <v>17207.509999999998</v>
          </cell>
        </row>
        <row r="1566">
          <cell r="A1566">
            <v>38456</v>
          </cell>
          <cell r="B1566">
            <v>17210.939999999999</v>
          </cell>
        </row>
        <row r="1567">
          <cell r="A1567">
            <v>38457</v>
          </cell>
          <cell r="B1567">
            <v>17214.37</v>
          </cell>
        </row>
        <row r="1568">
          <cell r="A1568">
            <v>38458</v>
          </cell>
          <cell r="B1568">
            <v>17217.810000000001</v>
          </cell>
        </row>
        <row r="1569">
          <cell r="A1569">
            <v>38459</v>
          </cell>
          <cell r="B1569">
            <v>17221.240000000002</v>
          </cell>
        </row>
        <row r="1570">
          <cell r="A1570">
            <v>38460</v>
          </cell>
          <cell r="B1570">
            <v>17224.669999999998</v>
          </cell>
        </row>
        <row r="1571">
          <cell r="A1571">
            <v>38461</v>
          </cell>
          <cell r="B1571">
            <v>17228.11</v>
          </cell>
        </row>
        <row r="1572">
          <cell r="A1572">
            <v>38462</v>
          </cell>
          <cell r="B1572">
            <v>17231.54</v>
          </cell>
        </row>
        <row r="1573">
          <cell r="A1573">
            <v>38463</v>
          </cell>
          <cell r="B1573">
            <v>17234.98</v>
          </cell>
        </row>
        <row r="1574">
          <cell r="A1574">
            <v>38464</v>
          </cell>
          <cell r="B1574">
            <v>17238.419999999998</v>
          </cell>
        </row>
        <row r="1575">
          <cell r="A1575">
            <v>38465</v>
          </cell>
          <cell r="B1575">
            <v>17241.86</v>
          </cell>
        </row>
        <row r="1576">
          <cell r="A1576">
            <v>38466</v>
          </cell>
          <cell r="B1576">
            <v>17245.29</v>
          </cell>
        </row>
        <row r="1577">
          <cell r="A1577">
            <v>38467</v>
          </cell>
          <cell r="B1577">
            <v>17248.73</v>
          </cell>
        </row>
        <row r="1578">
          <cell r="A1578">
            <v>38468</v>
          </cell>
          <cell r="B1578">
            <v>17252.169999999998</v>
          </cell>
        </row>
        <row r="1579">
          <cell r="A1579">
            <v>38469</v>
          </cell>
          <cell r="B1579">
            <v>17255.61</v>
          </cell>
        </row>
        <row r="1580">
          <cell r="A1580">
            <v>38470</v>
          </cell>
          <cell r="B1580">
            <v>17259.05</v>
          </cell>
        </row>
        <row r="1581">
          <cell r="A1581">
            <v>38471</v>
          </cell>
          <cell r="B1581">
            <v>17262.5</v>
          </cell>
        </row>
        <row r="1582">
          <cell r="A1582">
            <v>38472</v>
          </cell>
          <cell r="B1582">
            <v>17265.939999999999</v>
          </cell>
        </row>
        <row r="1583">
          <cell r="A1583">
            <v>38473</v>
          </cell>
          <cell r="B1583">
            <v>17269.38</v>
          </cell>
        </row>
        <row r="1584">
          <cell r="A1584">
            <v>38474</v>
          </cell>
          <cell r="B1584">
            <v>17272.830000000002</v>
          </cell>
        </row>
        <row r="1585">
          <cell r="A1585">
            <v>38475</v>
          </cell>
          <cell r="B1585">
            <v>17276.27</v>
          </cell>
        </row>
        <row r="1586">
          <cell r="A1586">
            <v>38476</v>
          </cell>
          <cell r="B1586">
            <v>17279.72</v>
          </cell>
        </row>
        <row r="1587">
          <cell r="A1587">
            <v>38477</v>
          </cell>
          <cell r="B1587">
            <v>17283.16</v>
          </cell>
        </row>
        <row r="1588">
          <cell r="A1588">
            <v>38478</v>
          </cell>
          <cell r="B1588">
            <v>17286.61</v>
          </cell>
        </row>
        <row r="1589">
          <cell r="A1589">
            <v>38479</v>
          </cell>
          <cell r="B1589">
            <v>17290.060000000001</v>
          </cell>
        </row>
        <row r="1590">
          <cell r="A1590">
            <v>38480</v>
          </cell>
          <cell r="B1590">
            <v>17293.5</v>
          </cell>
        </row>
        <row r="1591">
          <cell r="A1591">
            <v>38481</v>
          </cell>
          <cell r="B1591">
            <v>17296.95</v>
          </cell>
        </row>
        <row r="1592">
          <cell r="A1592">
            <v>38482</v>
          </cell>
          <cell r="B1592">
            <v>17301.95</v>
          </cell>
        </row>
        <row r="1593">
          <cell r="A1593">
            <v>38483</v>
          </cell>
          <cell r="B1593">
            <v>17306.95</v>
          </cell>
        </row>
        <row r="1594">
          <cell r="A1594">
            <v>38484</v>
          </cell>
          <cell r="B1594">
            <v>17311.95</v>
          </cell>
        </row>
        <row r="1595">
          <cell r="A1595">
            <v>38485</v>
          </cell>
          <cell r="B1595">
            <v>17316.96</v>
          </cell>
        </row>
        <row r="1596">
          <cell r="A1596">
            <v>38486</v>
          </cell>
          <cell r="B1596">
            <v>17321.96</v>
          </cell>
        </row>
        <row r="1597">
          <cell r="A1597">
            <v>38487</v>
          </cell>
          <cell r="B1597">
            <v>17326.97</v>
          </cell>
        </row>
        <row r="1598">
          <cell r="A1598">
            <v>38488</v>
          </cell>
          <cell r="B1598">
            <v>17331.98</v>
          </cell>
        </row>
        <row r="1599">
          <cell r="A1599">
            <v>38489</v>
          </cell>
          <cell r="B1599">
            <v>17336.990000000002</v>
          </cell>
        </row>
        <row r="1600">
          <cell r="A1600">
            <v>38490</v>
          </cell>
          <cell r="B1600">
            <v>17342</v>
          </cell>
        </row>
        <row r="1601">
          <cell r="A1601">
            <v>38491</v>
          </cell>
          <cell r="B1601">
            <v>17347.009999999998</v>
          </cell>
        </row>
        <row r="1602">
          <cell r="A1602">
            <v>38492</v>
          </cell>
          <cell r="B1602">
            <v>17352.03</v>
          </cell>
        </row>
        <row r="1603">
          <cell r="A1603">
            <v>38493</v>
          </cell>
          <cell r="B1603">
            <v>17357.04</v>
          </cell>
        </row>
        <row r="1604">
          <cell r="A1604">
            <v>38494</v>
          </cell>
          <cell r="B1604">
            <v>17362.060000000001</v>
          </cell>
        </row>
        <row r="1605">
          <cell r="A1605">
            <v>38495</v>
          </cell>
          <cell r="B1605">
            <v>17367.080000000002</v>
          </cell>
        </row>
        <row r="1606">
          <cell r="A1606">
            <v>38496</v>
          </cell>
          <cell r="B1606">
            <v>17372.099999999999</v>
          </cell>
        </row>
        <row r="1607">
          <cell r="A1607">
            <v>38497</v>
          </cell>
          <cell r="B1607">
            <v>17377.12</v>
          </cell>
        </row>
        <row r="1608">
          <cell r="A1608">
            <v>38498</v>
          </cell>
          <cell r="B1608">
            <v>17382.150000000001</v>
          </cell>
        </row>
        <row r="1609">
          <cell r="A1609">
            <v>38499</v>
          </cell>
          <cell r="B1609">
            <v>17387.169999999998</v>
          </cell>
        </row>
        <row r="1610">
          <cell r="A1610">
            <v>38500</v>
          </cell>
          <cell r="B1610">
            <v>17392.2</v>
          </cell>
        </row>
        <row r="1611">
          <cell r="A1611">
            <v>38501</v>
          </cell>
          <cell r="B1611">
            <v>17397.22</v>
          </cell>
        </row>
        <row r="1612">
          <cell r="A1612">
            <v>38502</v>
          </cell>
          <cell r="B1612">
            <v>17402.25</v>
          </cell>
        </row>
        <row r="1613">
          <cell r="A1613">
            <v>38503</v>
          </cell>
          <cell r="B1613">
            <v>17407.28</v>
          </cell>
        </row>
        <row r="1614">
          <cell r="A1614">
            <v>38504</v>
          </cell>
          <cell r="B1614">
            <v>17412.32</v>
          </cell>
        </row>
        <row r="1615">
          <cell r="A1615">
            <v>38505</v>
          </cell>
          <cell r="B1615">
            <v>17417.349999999999</v>
          </cell>
        </row>
        <row r="1616">
          <cell r="A1616">
            <v>38506</v>
          </cell>
          <cell r="B1616">
            <v>17422.38</v>
          </cell>
        </row>
        <row r="1617">
          <cell r="A1617">
            <v>38507</v>
          </cell>
          <cell r="B1617">
            <v>17427.419999999998</v>
          </cell>
        </row>
        <row r="1618">
          <cell r="A1618">
            <v>38508</v>
          </cell>
          <cell r="B1618">
            <v>17432.46</v>
          </cell>
        </row>
        <row r="1619">
          <cell r="A1619">
            <v>38509</v>
          </cell>
          <cell r="B1619">
            <v>17437.5</v>
          </cell>
        </row>
        <row r="1620">
          <cell r="A1620">
            <v>38510</v>
          </cell>
          <cell r="B1620">
            <v>17442.54</v>
          </cell>
        </row>
        <row r="1621">
          <cell r="A1621">
            <v>38511</v>
          </cell>
          <cell r="B1621">
            <v>17447.580000000002</v>
          </cell>
        </row>
        <row r="1622">
          <cell r="A1622">
            <v>38512</v>
          </cell>
          <cell r="B1622">
            <v>17452.62</v>
          </cell>
        </row>
        <row r="1623">
          <cell r="A1623">
            <v>38513</v>
          </cell>
          <cell r="B1623">
            <v>17454.36</v>
          </cell>
        </row>
        <row r="1624">
          <cell r="A1624">
            <v>38514</v>
          </cell>
          <cell r="B1624">
            <v>17456.11</v>
          </cell>
        </row>
        <row r="1625">
          <cell r="A1625">
            <v>38515</v>
          </cell>
          <cell r="B1625">
            <v>17457.849999999999</v>
          </cell>
        </row>
        <row r="1626">
          <cell r="A1626">
            <v>38516</v>
          </cell>
          <cell r="B1626">
            <v>17459.59</v>
          </cell>
        </row>
        <row r="1627">
          <cell r="A1627">
            <v>38517</v>
          </cell>
          <cell r="B1627">
            <v>17461.34</v>
          </cell>
        </row>
        <row r="1628">
          <cell r="A1628">
            <v>38518</v>
          </cell>
          <cell r="B1628">
            <v>17463.080000000002</v>
          </cell>
        </row>
        <row r="1629">
          <cell r="A1629">
            <v>38519</v>
          </cell>
          <cell r="B1629">
            <v>17464.82</v>
          </cell>
        </row>
        <row r="1630">
          <cell r="A1630">
            <v>38520</v>
          </cell>
          <cell r="B1630">
            <v>17466.57</v>
          </cell>
        </row>
        <row r="1631">
          <cell r="A1631">
            <v>38521</v>
          </cell>
          <cell r="B1631">
            <v>17468.310000000001</v>
          </cell>
        </row>
        <row r="1632">
          <cell r="A1632">
            <v>38522</v>
          </cell>
          <cell r="B1632">
            <v>17470.060000000001</v>
          </cell>
        </row>
        <row r="1633">
          <cell r="A1633">
            <v>38523</v>
          </cell>
          <cell r="B1633">
            <v>17471.8</v>
          </cell>
        </row>
        <row r="1634">
          <cell r="A1634">
            <v>38524</v>
          </cell>
          <cell r="B1634">
            <v>17473.54</v>
          </cell>
        </row>
        <row r="1635">
          <cell r="A1635">
            <v>38525</v>
          </cell>
          <cell r="B1635">
            <v>17475.29</v>
          </cell>
        </row>
        <row r="1636">
          <cell r="A1636">
            <v>38526</v>
          </cell>
          <cell r="B1636">
            <v>17477.03</v>
          </cell>
        </row>
        <row r="1637">
          <cell r="A1637">
            <v>38527</v>
          </cell>
          <cell r="B1637">
            <v>17478.78</v>
          </cell>
        </row>
        <row r="1638">
          <cell r="A1638">
            <v>38528</v>
          </cell>
          <cell r="B1638">
            <v>17480.52</v>
          </cell>
        </row>
        <row r="1639">
          <cell r="A1639">
            <v>38529</v>
          </cell>
          <cell r="B1639">
            <v>17482.27</v>
          </cell>
        </row>
        <row r="1640">
          <cell r="A1640">
            <v>38530</v>
          </cell>
          <cell r="B1640">
            <v>17484.02</v>
          </cell>
        </row>
        <row r="1641">
          <cell r="A1641">
            <v>38531</v>
          </cell>
          <cell r="B1641">
            <v>17485.759999999998</v>
          </cell>
        </row>
        <row r="1642">
          <cell r="A1642">
            <v>38532</v>
          </cell>
          <cell r="B1642">
            <v>17487.509999999998</v>
          </cell>
        </row>
        <row r="1643">
          <cell r="A1643">
            <v>38533</v>
          </cell>
          <cell r="B1643">
            <v>17489.25</v>
          </cell>
        </row>
        <row r="1644">
          <cell r="A1644">
            <v>38534</v>
          </cell>
          <cell r="B1644">
            <v>17491</v>
          </cell>
        </row>
        <row r="1645">
          <cell r="A1645">
            <v>38535</v>
          </cell>
          <cell r="B1645">
            <v>17492.75</v>
          </cell>
        </row>
        <row r="1646">
          <cell r="A1646">
            <v>38536</v>
          </cell>
          <cell r="B1646">
            <v>17494.490000000002</v>
          </cell>
        </row>
        <row r="1647">
          <cell r="A1647">
            <v>38537</v>
          </cell>
          <cell r="B1647">
            <v>17496.240000000002</v>
          </cell>
        </row>
        <row r="1648">
          <cell r="A1648">
            <v>38538</v>
          </cell>
          <cell r="B1648">
            <v>17497.990000000002</v>
          </cell>
        </row>
        <row r="1649">
          <cell r="A1649">
            <v>38539</v>
          </cell>
          <cell r="B1649">
            <v>17499.740000000002</v>
          </cell>
        </row>
        <row r="1650">
          <cell r="A1650">
            <v>38540</v>
          </cell>
          <cell r="B1650">
            <v>17501.48</v>
          </cell>
        </row>
        <row r="1651">
          <cell r="A1651">
            <v>38541</v>
          </cell>
          <cell r="B1651">
            <v>17503.23</v>
          </cell>
        </row>
        <row r="1652">
          <cell r="A1652">
            <v>38542</v>
          </cell>
          <cell r="B1652">
            <v>17504.98</v>
          </cell>
        </row>
        <row r="1653">
          <cell r="A1653">
            <v>38543</v>
          </cell>
          <cell r="B1653">
            <v>17507.23</v>
          </cell>
        </row>
        <row r="1654">
          <cell r="A1654">
            <v>38544</v>
          </cell>
          <cell r="B1654">
            <v>17509.490000000002</v>
          </cell>
        </row>
        <row r="1655">
          <cell r="A1655">
            <v>38545</v>
          </cell>
          <cell r="B1655">
            <v>17511.740000000002</v>
          </cell>
        </row>
        <row r="1656">
          <cell r="A1656">
            <v>38546</v>
          </cell>
          <cell r="B1656">
            <v>17514</v>
          </cell>
        </row>
        <row r="1657">
          <cell r="A1657">
            <v>38547</v>
          </cell>
          <cell r="B1657">
            <v>17516.25</v>
          </cell>
        </row>
        <row r="1658">
          <cell r="A1658">
            <v>38548</v>
          </cell>
          <cell r="B1658">
            <v>17518.509999999998</v>
          </cell>
        </row>
        <row r="1659">
          <cell r="A1659">
            <v>38549</v>
          </cell>
          <cell r="B1659">
            <v>17520.77</v>
          </cell>
        </row>
        <row r="1660">
          <cell r="A1660">
            <v>38550</v>
          </cell>
          <cell r="B1660">
            <v>17523.02</v>
          </cell>
        </row>
        <row r="1661">
          <cell r="A1661">
            <v>38551</v>
          </cell>
          <cell r="B1661">
            <v>17525.28</v>
          </cell>
        </row>
        <row r="1662">
          <cell r="A1662">
            <v>38552</v>
          </cell>
          <cell r="B1662">
            <v>17527.54</v>
          </cell>
        </row>
        <row r="1663">
          <cell r="A1663">
            <v>38553</v>
          </cell>
          <cell r="B1663">
            <v>17529.79</v>
          </cell>
        </row>
        <row r="1664">
          <cell r="A1664">
            <v>38554</v>
          </cell>
          <cell r="B1664">
            <v>17532.05</v>
          </cell>
        </row>
        <row r="1665">
          <cell r="A1665">
            <v>38555</v>
          </cell>
          <cell r="B1665">
            <v>17534.310000000001</v>
          </cell>
        </row>
        <row r="1666">
          <cell r="A1666">
            <v>38556</v>
          </cell>
          <cell r="B1666">
            <v>17536.57</v>
          </cell>
        </row>
        <row r="1667">
          <cell r="A1667">
            <v>38557</v>
          </cell>
          <cell r="B1667">
            <v>17538.830000000002</v>
          </cell>
        </row>
        <row r="1668">
          <cell r="A1668">
            <v>38558</v>
          </cell>
          <cell r="B1668">
            <v>17541.080000000002</v>
          </cell>
        </row>
        <row r="1669">
          <cell r="A1669">
            <v>38559</v>
          </cell>
          <cell r="B1669">
            <v>17543.34</v>
          </cell>
        </row>
        <row r="1670">
          <cell r="A1670">
            <v>38560</v>
          </cell>
          <cell r="B1670">
            <v>17545.599999999999</v>
          </cell>
        </row>
        <row r="1671">
          <cell r="A1671">
            <v>38561</v>
          </cell>
          <cell r="B1671">
            <v>17547.86</v>
          </cell>
        </row>
        <row r="1672">
          <cell r="A1672">
            <v>38562</v>
          </cell>
          <cell r="B1672">
            <v>17550.12</v>
          </cell>
        </row>
        <row r="1673">
          <cell r="A1673">
            <v>38563</v>
          </cell>
          <cell r="B1673">
            <v>17552.38</v>
          </cell>
        </row>
        <row r="1674">
          <cell r="A1674">
            <v>38564</v>
          </cell>
          <cell r="B1674">
            <v>17554.64</v>
          </cell>
        </row>
        <row r="1675">
          <cell r="A1675">
            <v>38565</v>
          </cell>
          <cell r="B1675">
            <v>17556.900000000001</v>
          </cell>
        </row>
        <row r="1676">
          <cell r="A1676">
            <v>38566</v>
          </cell>
          <cell r="B1676">
            <v>17559.16</v>
          </cell>
        </row>
        <row r="1677">
          <cell r="A1677">
            <v>38567</v>
          </cell>
          <cell r="B1677">
            <v>17561.43</v>
          </cell>
        </row>
        <row r="1678">
          <cell r="A1678">
            <v>38568</v>
          </cell>
          <cell r="B1678">
            <v>17563.689999999999</v>
          </cell>
        </row>
        <row r="1679">
          <cell r="A1679">
            <v>38569</v>
          </cell>
          <cell r="B1679">
            <v>17565.95</v>
          </cell>
        </row>
        <row r="1680">
          <cell r="A1680">
            <v>38570</v>
          </cell>
          <cell r="B1680">
            <v>17568.21</v>
          </cell>
        </row>
        <row r="1681">
          <cell r="A1681">
            <v>38571</v>
          </cell>
          <cell r="B1681">
            <v>17570.47</v>
          </cell>
        </row>
        <row r="1682">
          <cell r="A1682">
            <v>38572</v>
          </cell>
          <cell r="B1682">
            <v>17572.740000000002</v>
          </cell>
        </row>
        <row r="1683">
          <cell r="A1683">
            <v>38573</v>
          </cell>
          <cell r="B1683">
            <v>17575</v>
          </cell>
        </row>
        <row r="1684">
          <cell r="A1684">
            <v>38574</v>
          </cell>
          <cell r="B1684">
            <v>17578.39</v>
          </cell>
        </row>
        <row r="1685">
          <cell r="A1685">
            <v>38575</v>
          </cell>
          <cell r="B1685">
            <v>17581.78</v>
          </cell>
        </row>
        <row r="1686">
          <cell r="A1686">
            <v>38576</v>
          </cell>
          <cell r="B1686">
            <v>17585.18</v>
          </cell>
        </row>
        <row r="1687">
          <cell r="A1687">
            <v>38577</v>
          </cell>
          <cell r="B1687">
            <v>17588.57</v>
          </cell>
        </row>
        <row r="1688">
          <cell r="A1688">
            <v>38578</v>
          </cell>
          <cell r="B1688">
            <v>17591.97</v>
          </cell>
        </row>
        <row r="1689">
          <cell r="A1689">
            <v>38579</v>
          </cell>
          <cell r="B1689">
            <v>17595.36</v>
          </cell>
        </row>
        <row r="1690">
          <cell r="A1690">
            <v>38580</v>
          </cell>
          <cell r="B1690">
            <v>17598.759999999998</v>
          </cell>
        </row>
        <row r="1691">
          <cell r="A1691">
            <v>38581</v>
          </cell>
          <cell r="B1691">
            <v>17602.150000000001</v>
          </cell>
        </row>
        <row r="1692">
          <cell r="A1692">
            <v>38582</v>
          </cell>
          <cell r="B1692">
            <v>17605.55</v>
          </cell>
        </row>
        <row r="1693">
          <cell r="A1693">
            <v>38583</v>
          </cell>
          <cell r="B1693">
            <v>17608.95</v>
          </cell>
        </row>
        <row r="1694">
          <cell r="A1694">
            <v>38584</v>
          </cell>
          <cell r="B1694">
            <v>17612.349999999999</v>
          </cell>
        </row>
        <row r="1695">
          <cell r="A1695">
            <v>38585</v>
          </cell>
          <cell r="B1695">
            <v>17615.740000000002</v>
          </cell>
        </row>
        <row r="1696">
          <cell r="A1696">
            <v>38586</v>
          </cell>
          <cell r="B1696">
            <v>17619.14</v>
          </cell>
        </row>
        <row r="1697">
          <cell r="A1697">
            <v>38587</v>
          </cell>
          <cell r="B1697">
            <v>17622.54</v>
          </cell>
        </row>
        <row r="1698">
          <cell r="A1698">
            <v>38588</v>
          </cell>
          <cell r="B1698">
            <v>17625.95</v>
          </cell>
        </row>
        <row r="1699">
          <cell r="A1699">
            <v>38589</v>
          </cell>
          <cell r="B1699">
            <v>17629.349999999999</v>
          </cell>
        </row>
        <row r="1700">
          <cell r="A1700">
            <v>38590</v>
          </cell>
          <cell r="B1700">
            <v>17632.75</v>
          </cell>
        </row>
        <row r="1701">
          <cell r="A1701">
            <v>38591</v>
          </cell>
          <cell r="B1701">
            <v>17636.150000000001</v>
          </cell>
        </row>
        <row r="1702">
          <cell r="A1702">
            <v>38592</v>
          </cell>
          <cell r="B1702">
            <v>17639.560000000001</v>
          </cell>
        </row>
        <row r="1703">
          <cell r="A1703">
            <v>38593</v>
          </cell>
          <cell r="B1703">
            <v>17642.96</v>
          </cell>
        </row>
        <row r="1704">
          <cell r="A1704">
            <v>38594</v>
          </cell>
          <cell r="B1704">
            <v>17646.36</v>
          </cell>
        </row>
        <row r="1705">
          <cell r="A1705">
            <v>38595</v>
          </cell>
          <cell r="B1705">
            <v>17649.77</v>
          </cell>
        </row>
        <row r="1706">
          <cell r="A1706">
            <v>38596</v>
          </cell>
          <cell r="B1706">
            <v>17653.18</v>
          </cell>
        </row>
        <row r="1707">
          <cell r="A1707">
            <v>38597</v>
          </cell>
          <cell r="B1707">
            <v>17656.580000000002</v>
          </cell>
        </row>
        <row r="1708">
          <cell r="A1708">
            <v>38598</v>
          </cell>
          <cell r="B1708">
            <v>17659.990000000002</v>
          </cell>
        </row>
        <row r="1709">
          <cell r="A1709">
            <v>38599</v>
          </cell>
          <cell r="B1709">
            <v>17663.400000000001</v>
          </cell>
        </row>
        <row r="1710">
          <cell r="A1710">
            <v>38600</v>
          </cell>
          <cell r="B1710">
            <v>17666.810000000001</v>
          </cell>
        </row>
        <row r="1711">
          <cell r="A1711">
            <v>38601</v>
          </cell>
          <cell r="B1711">
            <v>17670.22</v>
          </cell>
        </row>
        <row r="1712">
          <cell r="A1712">
            <v>38602</v>
          </cell>
          <cell r="B1712">
            <v>17673.63</v>
          </cell>
        </row>
        <row r="1713">
          <cell r="A1713">
            <v>38603</v>
          </cell>
          <cell r="B1713">
            <v>17677.04</v>
          </cell>
        </row>
        <row r="1714">
          <cell r="A1714">
            <v>38604</v>
          </cell>
          <cell r="B1714">
            <v>17680.45</v>
          </cell>
        </row>
        <row r="1715">
          <cell r="A1715">
            <v>38605</v>
          </cell>
          <cell r="B1715">
            <v>17682.22</v>
          </cell>
        </row>
        <row r="1716">
          <cell r="A1716">
            <v>38606</v>
          </cell>
          <cell r="B1716">
            <v>17683.98</v>
          </cell>
        </row>
        <row r="1717">
          <cell r="A1717">
            <v>38607</v>
          </cell>
          <cell r="B1717">
            <v>17685.75</v>
          </cell>
        </row>
        <row r="1718">
          <cell r="A1718">
            <v>38608</v>
          </cell>
          <cell r="B1718">
            <v>17687.509999999998</v>
          </cell>
        </row>
        <row r="1719">
          <cell r="A1719">
            <v>38609</v>
          </cell>
          <cell r="B1719">
            <v>17689.28</v>
          </cell>
        </row>
        <row r="1720">
          <cell r="A1720">
            <v>38610</v>
          </cell>
          <cell r="B1720">
            <v>17691.05</v>
          </cell>
        </row>
        <row r="1721">
          <cell r="A1721">
            <v>38611</v>
          </cell>
          <cell r="B1721">
            <v>17692.810000000001</v>
          </cell>
        </row>
        <row r="1722">
          <cell r="A1722">
            <v>38612</v>
          </cell>
          <cell r="B1722">
            <v>17694.580000000002</v>
          </cell>
        </row>
        <row r="1723">
          <cell r="A1723">
            <v>38613</v>
          </cell>
          <cell r="B1723">
            <v>17696.349999999999</v>
          </cell>
        </row>
        <row r="1724">
          <cell r="A1724">
            <v>38614</v>
          </cell>
          <cell r="B1724">
            <v>17698.11</v>
          </cell>
        </row>
        <row r="1725">
          <cell r="A1725">
            <v>38615</v>
          </cell>
          <cell r="B1725">
            <v>17699.88</v>
          </cell>
        </row>
        <row r="1726">
          <cell r="A1726">
            <v>38616</v>
          </cell>
          <cell r="B1726">
            <v>17701.650000000001</v>
          </cell>
        </row>
        <row r="1727">
          <cell r="A1727">
            <v>38617</v>
          </cell>
          <cell r="B1727">
            <v>17703.419999999998</v>
          </cell>
        </row>
        <row r="1728">
          <cell r="A1728">
            <v>38618</v>
          </cell>
          <cell r="B1728">
            <v>17705.18</v>
          </cell>
        </row>
        <row r="1729">
          <cell r="A1729">
            <v>38619</v>
          </cell>
          <cell r="B1729">
            <v>17706.95</v>
          </cell>
        </row>
        <row r="1730">
          <cell r="A1730">
            <v>38620</v>
          </cell>
          <cell r="B1730">
            <v>17708.72</v>
          </cell>
        </row>
        <row r="1731">
          <cell r="A1731">
            <v>38621</v>
          </cell>
          <cell r="B1731">
            <v>17710.490000000002</v>
          </cell>
        </row>
        <row r="1732">
          <cell r="A1732">
            <v>38622</v>
          </cell>
          <cell r="B1732">
            <v>17712.259999999998</v>
          </cell>
        </row>
        <row r="1733">
          <cell r="A1733">
            <v>38623</v>
          </cell>
          <cell r="B1733">
            <v>17714.02</v>
          </cell>
        </row>
        <row r="1734">
          <cell r="A1734">
            <v>38624</v>
          </cell>
          <cell r="B1734">
            <v>17715.79</v>
          </cell>
        </row>
        <row r="1735">
          <cell r="A1735">
            <v>38625</v>
          </cell>
          <cell r="B1735">
            <v>17717.560000000001</v>
          </cell>
        </row>
        <row r="1736">
          <cell r="A1736">
            <v>38626</v>
          </cell>
          <cell r="B1736">
            <v>17719.330000000002</v>
          </cell>
        </row>
        <row r="1737">
          <cell r="A1737">
            <v>38627</v>
          </cell>
          <cell r="B1737">
            <v>17721.099999999999</v>
          </cell>
        </row>
        <row r="1738">
          <cell r="A1738">
            <v>38628</v>
          </cell>
          <cell r="B1738">
            <v>17722.87</v>
          </cell>
        </row>
        <row r="1739">
          <cell r="A1739">
            <v>38629</v>
          </cell>
          <cell r="B1739">
            <v>17724.64</v>
          </cell>
        </row>
        <row r="1740">
          <cell r="A1740">
            <v>38630</v>
          </cell>
          <cell r="B1740">
            <v>17726.41</v>
          </cell>
        </row>
        <row r="1741">
          <cell r="A1741">
            <v>38631</v>
          </cell>
          <cell r="B1741">
            <v>17728.18</v>
          </cell>
        </row>
        <row r="1742">
          <cell r="A1742">
            <v>38632</v>
          </cell>
          <cell r="B1742">
            <v>17729.95</v>
          </cell>
        </row>
        <row r="1743">
          <cell r="A1743">
            <v>38633</v>
          </cell>
          <cell r="B1743">
            <v>17731.72</v>
          </cell>
        </row>
        <row r="1744">
          <cell r="A1744">
            <v>38634</v>
          </cell>
          <cell r="B1744">
            <v>17733.490000000002</v>
          </cell>
        </row>
        <row r="1745">
          <cell r="A1745">
            <v>38635</v>
          </cell>
          <cell r="B1745">
            <v>17739.18</v>
          </cell>
        </row>
        <row r="1746">
          <cell r="A1746">
            <v>38636</v>
          </cell>
          <cell r="B1746">
            <v>17744.88</v>
          </cell>
        </row>
        <row r="1747">
          <cell r="A1747">
            <v>38637</v>
          </cell>
          <cell r="B1747">
            <v>17750.57</v>
          </cell>
        </row>
        <row r="1748">
          <cell r="A1748">
            <v>38638</v>
          </cell>
          <cell r="B1748">
            <v>17756.27</v>
          </cell>
        </row>
        <row r="1749">
          <cell r="A1749">
            <v>38639</v>
          </cell>
          <cell r="B1749">
            <v>17761.97</v>
          </cell>
        </row>
        <row r="1750">
          <cell r="A1750">
            <v>38640</v>
          </cell>
          <cell r="B1750">
            <v>17767.68</v>
          </cell>
        </row>
        <row r="1751">
          <cell r="A1751">
            <v>38641</v>
          </cell>
          <cell r="B1751">
            <v>17773.38</v>
          </cell>
        </row>
        <row r="1752">
          <cell r="A1752">
            <v>38642</v>
          </cell>
          <cell r="B1752">
            <v>17779.09</v>
          </cell>
        </row>
        <row r="1753">
          <cell r="A1753">
            <v>38643</v>
          </cell>
          <cell r="B1753">
            <v>17784.79</v>
          </cell>
        </row>
        <row r="1754">
          <cell r="A1754">
            <v>38644</v>
          </cell>
          <cell r="B1754">
            <v>17790.5</v>
          </cell>
        </row>
        <row r="1755">
          <cell r="A1755">
            <v>38645</v>
          </cell>
          <cell r="B1755">
            <v>17796.21</v>
          </cell>
        </row>
        <row r="1756">
          <cell r="A1756">
            <v>38646</v>
          </cell>
          <cell r="B1756">
            <v>17801.93</v>
          </cell>
        </row>
        <row r="1757">
          <cell r="A1757">
            <v>38647</v>
          </cell>
          <cell r="B1757">
            <v>17807.64</v>
          </cell>
        </row>
        <row r="1758">
          <cell r="A1758">
            <v>38648</v>
          </cell>
          <cell r="B1758">
            <v>17813.36</v>
          </cell>
        </row>
        <row r="1759">
          <cell r="A1759">
            <v>38649</v>
          </cell>
          <cell r="B1759">
            <v>17819.080000000002</v>
          </cell>
        </row>
        <row r="1760">
          <cell r="A1760">
            <v>38650</v>
          </cell>
          <cell r="B1760">
            <v>17824.8</v>
          </cell>
        </row>
        <row r="1761">
          <cell r="A1761">
            <v>38651</v>
          </cell>
          <cell r="B1761">
            <v>17830.52</v>
          </cell>
        </row>
        <row r="1762">
          <cell r="A1762">
            <v>38652</v>
          </cell>
          <cell r="B1762">
            <v>17836.240000000002</v>
          </cell>
        </row>
        <row r="1763">
          <cell r="A1763">
            <v>38653</v>
          </cell>
          <cell r="B1763">
            <v>17841.97</v>
          </cell>
        </row>
        <row r="1764">
          <cell r="A1764">
            <v>38654</v>
          </cell>
          <cell r="B1764">
            <v>17847.7</v>
          </cell>
        </row>
        <row r="1765">
          <cell r="A1765">
            <v>38655</v>
          </cell>
          <cell r="B1765">
            <v>17853.43</v>
          </cell>
        </row>
        <row r="1766">
          <cell r="A1766">
            <v>38656</v>
          </cell>
          <cell r="B1766">
            <v>17859.16</v>
          </cell>
        </row>
        <row r="1767">
          <cell r="A1767">
            <v>38657</v>
          </cell>
          <cell r="B1767">
            <v>17864.89</v>
          </cell>
        </row>
        <row r="1768">
          <cell r="A1768">
            <v>38658</v>
          </cell>
          <cell r="B1768">
            <v>17870.63</v>
          </cell>
        </row>
        <row r="1769">
          <cell r="A1769">
            <v>38659</v>
          </cell>
          <cell r="B1769">
            <v>17876.36</v>
          </cell>
        </row>
        <row r="1770">
          <cell r="A1770">
            <v>38660</v>
          </cell>
          <cell r="B1770">
            <v>17882.099999999999</v>
          </cell>
        </row>
        <row r="1771">
          <cell r="A1771">
            <v>38661</v>
          </cell>
          <cell r="B1771">
            <v>17887.84</v>
          </cell>
        </row>
        <row r="1772">
          <cell r="A1772">
            <v>38662</v>
          </cell>
          <cell r="B1772">
            <v>17893.59</v>
          </cell>
        </row>
        <row r="1773">
          <cell r="A1773">
            <v>38663</v>
          </cell>
          <cell r="B1773">
            <v>17899.330000000002</v>
          </cell>
        </row>
        <row r="1774">
          <cell r="A1774">
            <v>38664</v>
          </cell>
          <cell r="B1774">
            <v>17905.080000000002</v>
          </cell>
        </row>
        <row r="1775">
          <cell r="A1775">
            <v>38665</v>
          </cell>
          <cell r="B1775">
            <v>17910.82</v>
          </cell>
        </row>
        <row r="1776">
          <cell r="A1776">
            <v>38666</v>
          </cell>
          <cell r="B1776">
            <v>17913.8</v>
          </cell>
        </row>
        <row r="1777">
          <cell r="A1777">
            <v>38667</v>
          </cell>
          <cell r="B1777">
            <v>17916.78</v>
          </cell>
        </row>
        <row r="1778">
          <cell r="A1778">
            <v>38668</v>
          </cell>
          <cell r="B1778">
            <v>17919.759999999998</v>
          </cell>
        </row>
        <row r="1779">
          <cell r="A1779">
            <v>38669</v>
          </cell>
          <cell r="B1779">
            <v>17922.73</v>
          </cell>
        </row>
        <row r="1780">
          <cell r="A1780">
            <v>38670</v>
          </cell>
          <cell r="B1780">
            <v>17925.71</v>
          </cell>
        </row>
        <row r="1781">
          <cell r="A1781">
            <v>38671</v>
          </cell>
          <cell r="B1781">
            <v>17928.7</v>
          </cell>
        </row>
        <row r="1782">
          <cell r="A1782">
            <v>38672</v>
          </cell>
          <cell r="B1782">
            <v>17931.68</v>
          </cell>
        </row>
        <row r="1783">
          <cell r="A1783">
            <v>38673</v>
          </cell>
          <cell r="B1783">
            <v>17934.66</v>
          </cell>
        </row>
        <row r="1784">
          <cell r="A1784">
            <v>38674</v>
          </cell>
          <cell r="B1784">
            <v>17937.64</v>
          </cell>
        </row>
        <row r="1785">
          <cell r="A1785">
            <v>38675</v>
          </cell>
          <cell r="B1785">
            <v>17940.62</v>
          </cell>
        </row>
        <row r="1786">
          <cell r="A1786">
            <v>38676</v>
          </cell>
          <cell r="B1786">
            <v>17943.599999999999</v>
          </cell>
        </row>
        <row r="1787">
          <cell r="A1787">
            <v>38677</v>
          </cell>
          <cell r="B1787">
            <v>17946.59</v>
          </cell>
        </row>
        <row r="1788">
          <cell r="A1788">
            <v>38678</v>
          </cell>
          <cell r="B1788">
            <v>17949.57</v>
          </cell>
        </row>
        <row r="1789">
          <cell r="A1789">
            <v>38679</v>
          </cell>
          <cell r="B1789">
            <v>17952.560000000001</v>
          </cell>
        </row>
        <row r="1790">
          <cell r="A1790">
            <v>38680</v>
          </cell>
          <cell r="B1790">
            <v>17955.54</v>
          </cell>
        </row>
        <row r="1791">
          <cell r="A1791">
            <v>38681</v>
          </cell>
          <cell r="B1791">
            <v>17958.53</v>
          </cell>
        </row>
        <row r="1792">
          <cell r="A1792">
            <v>38682</v>
          </cell>
          <cell r="B1792">
            <v>17961.509999999998</v>
          </cell>
        </row>
        <row r="1793">
          <cell r="A1793">
            <v>38683</v>
          </cell>
          <cell r="B1793">
            <v>17964.5</v>
          </cell>
        </row>
        <row r="1794">
          <cell r="A1794">
            <v>38684</v>
          </cell>
          <cell r="B1794">
            <v>17967.490000000002</v>
          </cell>
        </row>
        <row r="1795">
          <cell r="A1795">
            <v>38685</v>
          </cell>
          <cell r="B1795">
            <v>17970.47</v>
          </cell>
        </row>
        <row r="1796">
          <cell r="A1796">
            <v>38686</v>
          </cell>
          <cell r="B1796">
            <v>17973.46</v>
          </cell>
        </row>
        <row r="1797">
          <cell r="A1797">
            <v>38687</v>
          </cell>
          <cell r="B1797">
            <v>17976.45</v>
          </cell>
        </row>
        <row r="1798">
          <cell r="A1798">
            <v>38688</v>
          </cell>
          <cell r="B1798">
            <v>17979.439999999999</v>
          </cell>
        </row>
        <row r="1799">
          <cell r="A1799">
            <v>38689</v>
          </cell>
          <cell r="B1799">
            <v>17982.43</v>
          </cell>
        </row>
        <row r="1800">
          <cell r="A1800">
            <v>38690</v>
          </cell>
          <cell r="B1800">
            <v>17985.419999999998</v>
          </cell>
        </row>
        <row r="1801">
          <cell r="A1801">
            <v>38691</v>
          </cell>
          <cell r="B1801">
            <v>17988.41</v>
          </cell>
        </row>
        <row r="1802">
          <cell r="A1802">
            <v>38692</v>
          </cell>
          <cell r="B1802">
            <v>17991.400000000001</v>
          </cell>
        </row>
        <row r="1803">
          <cell r="A1803">
            <v>38693</v>
          </cell>
          <cell r="B1803">
            <v>17994.39</v>
          </cell>
        </row>
        <row r="1804">
          <cell r="A1804">
            <v>38694</v>
          </cell>
          <cell r="B1804">
            <v>17997.38</v>
          </cell>
        </row>
        <row r="1805">
          <cell r="A1805">
            <v>38695</v>
          </cell>
          <cell r="B1805">
            <v>18000.37</v>
          </cell>
        </row>
        <row r="1806">
          <cell r="A1806">
            <v>38696</v>
          </cell>
          <cell r="B1806">
            <v>17999.21</v>
          </cell>
        </row>
        <row r="1807">
          <cell r="A1807">
            <v>38697</v>
          </cell>
          <cell r="B1807">
            <v>17998.05</v>
          </cell>
        </row>
        <row r="1808">
          <cell r="A1808">
            <v>38698</v>
          </cell>
          <cell r="B1808">
            <v>17996.88</v>
          </cell>
        </row>
        <row r="1809">
          <cell r="A1809">
            <v>38699</v>
          </cell>
          <cell r="B1809">
            <v>17995.72</v>
          </cell>
        </row>
        <row r="1810">
          <cell r="A1810">
            <v>38700</v>
          </cell>
          <cell r="B1810">
            <v>17994.560000000001</v>
          </cell>
        </row>
        <row r="1811">
          <cell r="A1811">
            <v>38701</v>
          </cell>
          <cell r="B1811">
            <v>17993.400000000001</v>
          </cell>
        </row>
        <row r="1812">
          <cell r="A1812">
            <v>38702</v>
          </cell>
          <cell r="B1812">
            <v>17992.23</v>
          </cell>
        </row>
        <row r="1813">
          <cell r="A1813">
            <v>38703</v>
          </cell>
          <cell r="B1813">
            <v>17991.07</v>
          </cell>
        </row>
        <row r="1814">
          <cell r="A1814">
            <v>38704</v>
          </cell>
          <cell r="B1814">
            <v>17989.91</v>
          </cell>
        </row>
        <row r="1815">
          <cell r="A1815">
            <v>38705</v>
          </cell>
          <cell r="B1815">
            <v>17988.75</v>
          </cell>
        </row>
        <row r="1816">
          <cell r="A1816">
            <v>38706</v>
          </cell>
          <cell r="B1816">
            <v>17987.59</v>
          </cell>
        </row>
        <row r="1817">
          <cell r="A1817">
            <v>38707</v>
          </cell>
          <cell r="B1817">
            <v>17986.43</v>
          </cell>
        </row>
        <row r="1818">
          <cell r="A1818">
            <v>38708</v>
          </cell>
          <cell r="B1818">
            <v>17985.259999999998</v>
          </cell>
        </row>
        <row r="1819">
          <cell r="A1819">
            <v>38709</v>
          </cell>
          <cell r="B1819">
            <v>17984.099999999999</v>
          </cell>
        </row>
        <row r="1820">
          <cell r="A1820">
            <v>38710</v>
          </cell>
          <cell r="B1820">
            <v>17982.939999999999</v>
          </cell>
        </row>
        <row r="1821">
          <cell r="A1821">
            <v>38711</v>
          </cell>
          <cell r="B1821">
            <v>17981.78</v>
          </cell>
        </row>
        <row r="1822">
          <cell r="A1822">
            <v>38712</v>
          </cell>
          <cell r="B1822">
            <v>17980.62</v>
          </cell>
        </row>
        <row r="1823">
          <cell r="A1823">
            <v>38713</v>
          </cell>
          <cell r="B1823">
            <v>17979.46</v>
          </cell>
        </row>
        <row r="1824">
          <cell r="A1824">
            <v>38714</v>
          </cell>
          <cell r="B1824">
            <v>17978.3</v>
          </cell>
        </row>
        <row r="1825">
          <cell r="A1825">
            <v>38715</v>
          </cell>
          <cell r="B1825">
            <v>17977.14</v>
          </cell>
        </row>
        <row r="1826">
          <cell r="A1826">
            <v>38716</v>
          </cell>
          <cell r="B1826">
            <v>17975.97</v>
          </cell>
        </row>
        <row r="1827">
          <cell r="A1827">
            <v>38717</v>
          </cell>
          <cell r="B1827">
            <v>17974.810000000001</v>
          </cell>
        </row>
        <row r="1828">
          <cell r="A1828">
            <v>38718</v>
          </cell>
          <cell r="B1828">
            <v>17973.650000000001</v>
          </cell>
        </row>
        <row r="1829">
          <cell r="A1829">
            <v>38719</v>
          </cell>
          <cell r="B1829">
            <v>17972.490000000002</v>
          </cell>
        </row>
        <row r="1830">
          <cell r="A1830">
            <v>38720</v>
          </cell>
          <cell r="B1830">
            <v>17971.330000000002</v>
          </cell>
        </row>
        <row r="1831">
          <cell r="A1831">
            <v>38721</v>
          </cell>
          <cell r="B1831">
            <v>17970.169999999998</v>
          </cell>
        </row>
        <row r="1832">
          <cell r="A1832">
            <v>38722</v>
          </cell>
          <cell r="B1832">
            <v>17969.009999999998</v>
          </cell>
        </row>
        <row r="1833">
          <cell r="A1833">
            <v>38723</v>
          </cell>
          <cell r="B1833">
            <v>17967.849999999999</v>
          </cell>
        </row>
        <row r="1834">
          <cell r="A1834">
            <v>38724</v>
          </cell>
          <cell r="B1834">
            <v>17966.689999999999</v>
          </cell>
        </row>
        <row r="1835">
          <cell r="A1835">
            <v>38725</v>
          </cell>
          <cell r="B1835">
            <v>17965.53</v>
          </cell>
        </row>
        <row r="1836">
          <cell r="A1836">
            <v>38726</v>
          </cell>
          <cell r="B1836">
            <v>17964.37</v>
          </cell>
        </row>
        <row r="1837">
          <cell r="A1837">
            <v>38727</v>
          </cell>
          <cell r="B1837">
            <v>17962.63</v>
          </cell>
        </row>
        <row r="1838">
          <cell r="A1838">
            <v>38728</v>
          </cell>
          <cell r="B1838">
            <v>17960.89</v>
          </cell>
        </row>
        <row r="1839">
          <cell r="A1839">
            <v>38729</v>
          </cell>
          <cell r="B1839">
            <v>17959.150000000001</v>
          </cell>
        </row>
        <row r="1840">
          <cell r="A1840">
            <v>38730</v>
          </cell>
          <cell r="B1840">
            <v>17957.41</v>
          </cell>
        </row>
        <row r="1841">
          <cell r="A1841">
            <v>38731</v>
          </cell>
          <cell r="B1841">
            <v>17955.669999999998</v>
          </cell>
        </row>
        <row r="1842">
          <cell r="A1842">
            <v>38732</v>
          </cell>
          <cell r="B1842">
            <v>17953.93</v>
          </cell>
        </row>
        <row r="1843">
          <cell r="A1843">
            <v>38733</v>
          </cell>
          <cell r="B1843">
            <v>17952.189999999999</v>
          </cell>
        </row>
        <row r="1844">
          <cell r="A1844">
            <v>38734</v>
          </cell>
          <cell r="B1844">
            <v>17950.45</v>
          </cell>
        </row>
        <row r="1845">
          <cell r="A1845">
            <v>38735</v>
          </cell>
          <cell r="B1845">
            <v>17948.71</v>
          </cell>
        </row>
        <row r="1846">
          <cell r="A1846">
            <v>38736</v>
          </cell>
          <cell r="B1846">
            <v>17946.97</v>
          </cell>
        </row>
        <row r="1847">
          <cell r="A1847">
            <v>38737</v>
          </cell>
          <cell r="B1847">
            <v>17945.23</v>
          </cell>
        </row>
        <row r="1848">
          <cell r="A1848">
            <v>38738</v>
          </cell>
          <cell r="B1848">
            <v>17943.490000000002</v>
          </cell>
        </row>
        <row r="1849">
          <cell r="A1849">
            <v>38739</v>
          </cell>
          <cell r="B1849">
            <v>17941.75</v>
          </cell>
        </row>
        <row r="1850">
          <cell r="A1850">
            <v>38740</v>
          </cell>
          <cell r="B1850">
            <v>17940.009999999998</v>
          </cell>
        </row>
        <row r="1851">
          <cell r="A1851">
            <v>38741</v>
          </cell>
          <cell r="B1851">
            <v>17938.27</v>
          </cell>
        </row>
        <row r="1852">
          <cell r="A1852">
            <v>38742</v>
          </cell>
          <cell r="B1852">
            <v>17936.53</v>
          </cell>
        </row>
        <row r="1853">
          <cell r="A1853">
            <v>38743</v>
          </cell>
          <cell r="B1853">
            <v>17934.8</v>
          </cell>
        </row>
        <row r="1854">
          <cell r="A1854">
            <v>38744</v>
          </cell>
          <cell r="B1854">
            <v>17933.060000000001</v>
          </cell>
        </row>
        <row r="1855">
          <cell r="A1855">
            <v>38745</v>
          </cell>
          <cell r="B1855">
            <v>17931.32</v>
          </cell>
        </row>
        <row r="1856">
          <cell r="A1856">
            <v>38746</v>
          </cell>
          <cell r="B1856">
            <v>17929.580000000002</v>
          </cell>
        </row>
        <row r="1857">
          <cell r="A1857">
            <v>38747</v>
          </cell>
          <cell r="B1857">
            <v>17927.84</v>
          </cell>
        </row>
        <row r="1858">
          <cell r="A1858">
            <v>38748</v>
          </cell>
          <cell r="B1858">
            <v>17926.11</v>
          </cell>
        </row>
        <row r="1859">
          <cell r="A1859">
            <v>38749</v>
          </cell>
          <cell r="B1859">
            <v>17924.37</v>
          </cell>
        </row>
        <row r="1860">
          <cell r="A1860">
            <v>38750</v>
          </cell>
          <cell r="B1860">
            <v>17922.63</v>
          </cell>
        </row>
        <row r="1861">
          <cell r="A1861">
            <v>38751</v>
          </cell>
          <cell r="B1861">
            <v>17920.900000000001</v>
          </cell>
        </row>
        <row r="1862">
          <cell r="A1862">
            <v>38752</v>
          </cell>
          <cell r="B1862">
            <v>17919.16</v>
          </cell>
        </row>
        <row r="1863">
          <cell r="A1863">
            <v>38753</v>
          </cell>
          <cell r="B1863">
            <v>17917.419999999998</v>
          </cell>
        </row>
        <row r="1864">
          <cell r="A1864">
            <v>38754</v>
          </cell>
          <cell r="B1864">
            <v>17915.689999999999</v>
          </cell>
        </row>
        <row r="1865">
          <cell r="A1865">
            <v>38755</v>
          </cell>
          <cell r="B1865">
            <v>17913.95</v>
          </cell>
        </row>
        <row r="1866">
          <cell r="A1866">
            <v>38756</v>
          </cell>
          <cell r="B1866">
            <v>17912.21</v>
          </cell>
        </row>
        <row r="1867">
          <cell r="A1867">
            <v>38757</v>
          </cell>
          <cell r="B1867">
            <v>17910.48</v>
          </cell>
        </row>
        <row r="1868">
          <cell r="A1868">
            <v>38758</v>
          </cell>
          <cell r="B1868">
            <v>17911.12</v>
          </cell>
        </row>
        <row r="1869">
          <cell r="A1869">
            <v>38759</v>
          </cell>
          <cell r="B1869">
            <v>17911.759999999998</v>
          </cell>
        </row>
        <row r="1870">
          <cell r="A1870">
            <v>38760</v>
          </cell>
          <cell r="B1870">
            <v>17912.400000000001</v>
          </cell>
        </row>
        <row r="1871">
          <cell r="A1871">
            <v>38761</v>
          </cell>
          <cell r="B1871">
            <v>17913.04</v>
          </cell>
        </row>
        <row r="1872">
          <cell r="A1872">
            <v>38762</v>
          </cell>
          <cell r="B1872">
            <v>17913.68</v>
          </cell>
        </row>
        <row r="1873">
          <cell r="A1873">
            <v>38763</v>
          </cell>
          <cell r="B1873">
            <v>17914.32</v>
          </cell>
        </row>
        <row r="1874">
          <cell r="A1874">
            <v>38764</v>
          </cell>
          <cell r="B1874">
            <v>17914.96</v>
          </cell>
        </row>
        <row r="1875">
          <cell r="A1875">
            <v>38765</v>
          </cell>
          <cell r="B1875">
            <v>17915.599999999999</v>
          </cell>
        </row>
        <row r="1876">
          <cell r="A1876">
            <v>38766</v>
          </cell>
          <cell r="B1876">
            <v>17916.23</v>
          </cell>
        </row>
        <row r="1877">
          <cell r="A1877">
            <v>38767</v>
          </cell>
          <cell r="B1877">
            <v>17916.87</v>
          </cell>
        </row>
        <row r="1878">
          <cell r="A1878">
            <v>38768</v>
          </cell>
          <cell r="B1878">
            <v>17917.509999999998</v>
          </cell>
        </row>
        <row r="1879">
          <cell r="A1879">
            <v>38769</v>
          </cell>
          <cell r="B1879">
            <v>17918.150000000001</v>
          </cell>
        </row>
        <row r="1880">
          <cell r="A1880">
            <v>38770</v>
          </cell>
          <cell r="B1880">
            <v>17918.79</v>
          </cell>
        </row>
        <row r="1881">
          <cell r="A1881">
            <v>38771</v>
          </cell>
          <cell r="B1881">
            <v>17919.43</v>
          </cell>
        </row>
        <row r="1882">
          <cell r="A1882">
            <v>38772</v>
          </cell>
          <cell r="B1882">
            <v>17920.07</v>
          </cell>
        </row>
        <row r="1883">
          <cell r="A1883">
            <v>38773</v>
          </cell>
          <cell r="B1883">
            <v>17920.71</v>
          </cell>
        </row>
        <row r="1884">
          <cell r="A1884">
            <v>38774</v>
          </cell>
          <cell r="B1884">
            <v>17921.349999999999</v>
          </cell>
        </row>
        <row r="1885">
          <cell r="A1885">
            <v>38775</v>
          </cell>
          <cell r="B1885">
            <v>17921.990000000002</v>
          </cell>
        </row>
        <row r="1886">
          <cell r="A1886">
            <v>38776</v>
          </cell>
          <cell r="B1886">
            <v>17922.63</v>
          </cell>
        </row>
        <row r="1887">
          <cell r="A1887">
            <v>38777</v>
          </cell>
          <cell r="B1887">
            <v>17923.27</v>
          </cell>
        </row>
        <row r="1888">
          <cell r="A1888">
            <v>38778</v>
          </cell>
          <cell r="B1888">
            <v>17923.91</v>
          </cell>
        </row>
        <row r="1889">
          <cell r="A1889">
            <v>38779</v>
          </cell>
          <cell r="B1889">
            <v>17924.55</v>
          </cell>
        </row>
        <row r="1890">
          <cell r="A1890">
            <v>38780</v>
          </cell>
          <cell r="B1890">
            <v>17925.189999999999</v>
          </cell>
        </row>
        <row r="1891">
          <cell r="A1891">
            <v>38781</v>
          </cell>
          <cell r="B1891">
            <v>17925.830000000002</v>
          </cell>
        </row>
        <row r="1892">
          <cell r="A1892">
            <v>38782</v>
          </cell>
          <cell r="B1892">
            <v>17926.47</v>
          </cell>
        </row>
        <row r="1893">
          <cell r="A1893">
            <v>38783</v>
          </cell>
          <cell r="B1893">
            <v>17927.11</v>
          </cell>
        </row>
        <row r="1894">
          <cell r="A1894">
            <v>38784</v>
          </cell>
          <cell r="B1894">
            <v>17927.75</v>
          </cell>
        </row>
        <row r="1895">
          <cell r="A1895">
            <v>38785</v>
          </cell>
          <cell r="B1895">
            <v>17928.39</v>
          </cell>
        </row>
        <row r="1896">
          <cell r="A1896">
            <v>38786</v>
          </cell>
          <cell r="B1896">
            <v>17927.810000000001</v>
          </cell>
        </row>
        <row r="1897">
          <cell r="A1897">
            <v>38787</v>
          </cell>
          <cell r="B1897">
            <v>17927.23</v>
          </cell>
        </row>
        <row r="1898">
          <cell r="A1898">
            <v>38788</v>
          </cell>
          <cell r="B1898">
            <v>17926.650000000001</v>
          </cell>
        </row>
        <row r="1899">
          <cell r="A1899">
            <v>38789</v>
          </cell>
          <cell r="B1899">
            <v>17926.080000000002</v>
          </cell>
        </row>
        <row r="1900">
          <cell r="A1900">
            <v>38790</v>
          </cell>
          <cell r="B1900">
            <v>17925.5</v>
          </cell>
        </row>
        <row r="1901">
          <cell r="A1901">
            <v>38791</v>
          </cell>
          <cell r="B1901">
            <v>17924.919999999998</v>
          </cell>
        </row>
        <row r="1902">
          <cell r="A1902">
            <v>38792</v>
          </cell>
          <cell r="B1902">
            <v>17924.34</v>
          </cell>
        </row>
        <row r="1903">
          <cell r="A1903">
            <v>38793</v>
          </cell>
          <cell r="B1903">
            <v>17923.759999999998</v>
          </cell>
        </row>
        <row r="1904">
          <cell r="A1904">
            <v>38794</v>
          </cell>
          <cell r="B1904">
            <v>17923.18</v>
          </cell>
        </row>
        <row r="1905">
          <cell r="A1905">
            <v>38795</v>
          </cell>
          <cell r="B1905">
            <v>17922.599999999999</v>
          </cell>
        </row>
        <row r="1906">
          <cell r="A1906">
            <v>38796</v>
          </cell>
          <cell r="B1906">
            <v>17922.03</v>
          </cell>
        </row>
        <row r="1907">
          <cell r="A1907">
            <v>38797</v>
          </cell>
          <cell r="B1907">
            <v>17921.45</v>
          </cell>
        </row>
        <row r="1908">
          <cell r="A1908">
            <v>38798</v>
          </cell>
          <cell r="B1908">
            <v>17920.87</v>
          </cell>
        </row>
        <row r="1909">
          <cell r="A1909">
            <v>38799</v>
          </cell>
          <cell r="B1909">
            <v>17920.29</v>
          </cell>
        </row>
        <row r="1910">
          <cell r="A1910">
            <v>38800</v>
          </cell>
          <cell r="B1910">
            <v>17919.71</v>
          </cell>
        </row>
        <row r="1911">
          <cell r="A1911">
            <v>38801</v>
          </cell>
          <cell r="B1911">
            <v>17919.13</v>
          </cell>
        </row>
        <row r="1912">
          <cell r="A1912">
            <v>38802</v>
          </cell>
          <cell r="B1912">
            <v>17918.560000000001</v>
          </cell>
        </row>
        <row r="1913">
          <cell r="A1913">
            <v>38803</v>
          </cell>
          <cell r="B1913">
            <v>17917.98</v>
          </cell>
        </row>
        <row r="1914">
          <cell r="A1914">
            <v>38804</v>
          </cell>
          <cell r="B1914">
            <v>17917.400000000001</v>
          </cell>
        </row>
        <row r="1915">
          <cell r="A1915">
            <v>38805</v>
          </cell>
          <cell r="B1915">
            <v>17916.82</v>
          </cell>
        </row>
        <row r="1916">
          <cell r="A1916">
            <v>38806</v>
          </cell>
          <cell r="B1916">
            <v>17916.240000000002</v>
          </cell>
        </row>
        <row r="1917">
          <cell r="A1917">
            <v>38807</v>
          </cell>
          <cell r="B1917">
            <v>17915.66</v>
          </cell>
        </row>
        <row r="1918">
          <cell r="A1918">
            <v>38808</v>
          </cell>
          <cell r="B1918">
            <v>17915.09</v>
          </cell>
        </row>
        <row r="1919">
          <cell r="A1919">
            <v>38809</v>
          </cell>
          <cell r="B1919">
            <v>17914.509999999998</v>
          </cell>
        </row>
        <row r="1920">
          <cell r="A1920">
            <v>38810</v>
          </cell>
          <cell r="B1920">
            <v>17913.93</v>
          </cell>
        </row>
        <row r="1921">
          <cell r="A1921">
            <v>38811</v>
          </cell>
          <cell r="B1921">
            <v>17913.349999999999</v>
          </cell>
        </row>
        <row r="1922">
          <cell r="A1922">
            <v>38812</v>
          </cell>
          <cell r="B1922">
            <v>17912.77</v>
          </cell>
        </row>
        <row r="1923">
          <cell r="A1923">
            <v>38813</v>
          </cell>
          <cell r="B1923">
            <v>17912.2</v>
          </cell>
        </row>
        <row r="1924">
          <cell r="A1924">
            <v>38814</v>
          </cell>
          <cell r="B1924">
            <v>17911.62</v>
          </cell>
        </row>
        <row r="1925">
          <cell r="A1925">
            <v>38815</v>
          </cell>
          <cell r="B1925">
            <v>17911.04</v>
          </cell>
        </row>
        <row r="1926">
          <cell r="A1926">
            <v>38816</v>
          </cell>
          <cell r="B1926">
            <v>17910.46</v>
          </cell>
        </row>
        <row r="1927">
          <cell r="A1927">
            <v>38817</v>
          </cell>
          <cell r="B1927">
            <v>17914.03</v>
          </cell>
        </row>
        <row r="1928">
          <cell r="A1928">
            <v>38818</v>
          </cell>
          <cell r="B1928">
            <v>17917.599999999999</v>
          </cell>
        </row>
        <row r="1929">
          <cell r="A1929">
            <v>38819</v>
          </cell>
          <cell r="B1929">
            <v>17921.18</v>
          </cell>
        </row>
        <row r="1930">
          <cell r="A1930">
            <v>38820</v>
          </cell>
          <cell r="B1930">
            <v>17924.75</v>
          </cell>
        </row>
        <row r="1931">
          <cell r="A1931">
            <v>38821</v>
          </cell>
          <cell r="B1931">
            <v>17928.330000000002</v>
          </cell>
        </row>
        <row r="1932">
          <cell r="A1932">
            <v>38822</v>
          </cell>
          <cell r="B1932">
            <v>17931.900000000001</v>
          </cell>
        </row>
        <row r="1933">
          <cell r="A1933">
            <v>38823</v>
          </cell>
          <cell r="B1933">
            <v>17935.48</v>
          </cell>
        </row>
        <row r="1934">
          <cell r="A1934">
            <v>38824</v>
          </cell>
          <cell r="B1934">
            <v>17939.05</v>
          </cell>
        </row>
        <row r="1935">
          <cell r="A1935">
            <v>38825</v>
          </cell>
          <cell r="B1935">
            <v>17942.63</v>
          </cell>
        </row>
        <row r="1936">
          <cell r="A1936">
            <v>38826</v>
          </cell>
          <cell r="B1936">
            <v>17946.21</v>
          </cell>
        </row>
        <row r="1937">
          <cell r="A1937">
            <v>38827</v>
          </cell>
          <cell r="B1937">
            <v>17949.79</v>
          </cell>
        </row>
        <row r="1938">
          <cell r="A1938">
            <v>38828</v>
          </cell>
          <cell r="B1938">
            <v>17953.37</v>
          </cell>
        </row>
        <row r="1939">
          <cell r="A1939">
            <v>38829</v>
          </cell>
          <cell r="B1939">
            <v>17956.95</v>
          </cell>
        </row>
        <row r="1940">
          <cell r="A1940">
            <v>38830</v>
          </cell>
          <cell r="B1940">
            <v>17960.53</v>
          </cell>
        </row>
        <row r="1941">
          <cell r="A1941">
            <v>38831</v>
          </cell>
          <cell r="B1941">
            <v>17964.11</v>
          </cell>
        </row>
        <row r="1942">
          <cell r="A1942">
            <v>38832</v>
          </cell>
          <cell r="B1942">
            <v>17967.689999999999</v>
          </cell>
        </row>
        <row r="1943">
          <cell r="A1943">
            <v>38833</v>
          </cell>
          <cell r="B1943">
            <v>17971.28</v>
          </cell>
        </row>
        <row r="1944">
          <cell r="A1944">
            <v>38834</v>
          </cell>
          <cell r="B1944">
            <v>17974.86</v>
          </cell>
        </row>
        <row r="1945">
          <cell r="A1945">
            <v>38835</v>
          </cell>
          <cell r="B1945">
            <v>17978.45</v>
          </cell>
        </row>
        <row r="1946">
          <cell r="A1946">
            <v>38836</v>
          </cell>
          <cell r="B1946">
            <v>17982.03</v>
          </cell>
        </row>
        <row r="1947">
          <cell r="A1947">
            <v>38837</v>
          </cell>
          <cell r="B1947">
            <v>17985.62</v>
          </cell>
        </row>
        <row r="1948">
          <cell r="A1948">
            <v>38838</v>
          </cell>
          <cell r="B1948">
            <v>17989.2</v>
          </cell>
        </row>
        <row r="1949">
          <cell r="A1949">
            <v>38839</v>
          </cell>
          <cell r="B1949">
            <v>17992.79</v>
          </cell>
        </row>
        <row r="1950">
          <cell r="A1950">
            <v>38840</v>
          </cell>
          <cell r="B1950">
            <v>17996.38</v>
          </cell>
        </row>
        <row r="1951">
          <cell r="A1951">
            <v>38841</v>
          </cell>
          <cell r="B1951">
            <v>17999.97</v>
          </cell>
        </row>
        <row r="1952">
          <cell r="A1952">
            <v>38842</v>
          </cell>
          <cell r="B1952">
            <v>18003.560000000001</v>
          </cell>
        </row>
        <row r="1953">
          <cell r="A1953">
            <v>38843</v>
          </cell>
          <cell r="B1953">
            <v>18007.150000000001</v>
          </cell>
        </row>
        <row r="1954">
          <cell r="A1954">
            <v>38844</v>
          </cell>
          <cell r="B1954">
            <v>18010.740000000002</v>
          </cell>
        </row>
        <row r="1955">
          <cell r="A1955">
            <v>38845</v>
          </cell>
          <cell r="B1955">
            <v>18014.330000000002</v>
          </cell>
        </row>
        <row r="1956">
          <cell r="A1956">
            <v>38846</v>
          </cell>
          <cell r="B1956">
            <v>18017.919999999998</v>
          </cell>
        </row>
        <row r="1957">
          <cell r="A1957">
            <v>38847</v>
          </cell>
          <cell r="B1957">
            <v>18021.400000000001</v>
          </cell>
        </row>
        <row r="1958">
          <cell r="A1958">
            <v>38848</v>
          </cell>
          <cell r="B1958">
            <v>18024.88</v>
          </cell>
        </row>
        <row r="1959">
          <cell r="A1959">
            <v>38849</v>
          </cell>
          <cell r="B1959">
            <v>18028.349999999999</v>
          </cell>
        </row>
        <row r="1960">
          <cell r="A1960">
            <v>38850</v>
          </cell>
          <cell r="B1960">
            <v>18031.830000000002</v>
          </cell>
        </row>
        <row r="1961">
          <cell r="A1961">
            <v>38851</v>
          </cell>
          <cell r="B1961">
            <v>18035.310000000001</v>
          </cell>
        </row>
        <row r="1962">
          <cell r="A1962">
            <v>38852</v>
          </cell>
          <cell r="B1962">
            <v>18038.79</v>
          </cell>
        </row>
        <row r="1963">
          <cell r="A1963">
            <v>38853</v>
          </cell>
          <cell r="B1963">
            <v>18042.27</v>
          </cell>
        </row>
        <row r="1964">
          <cell r="A1964">
            <v>38854</v>
          </cell>
          <cell r="B1964">
            <v>18045.759999999998</v>
          </cell>
        </row>
        <row r="1965">
          <cell r="A1965">
            <v>38855</v>
          </cell>
          <cell r="B1965">
            <v>18049.240000000002</v>
          </cell>
        </row>
        <row r="1966">
          <cell r="A1966">
            <v>38856</v>
          </cell>
          <cell r="B1966">
            <v>18052.72</v>
          </cell>
        </row>
        <row r="1967">
          <cell r="A1967">
            <v>38857</v>
          </cell>
          <cell r="B1967">
            <v>18056.21</v>
          </cell>
        </row>
        <row r="1968">
          <cell r="A1968">
            <v>38858</v>
          </cell>
          <cell r="B1968">
            <v>18059.689999999999</v>
          </cell>
        </row>
        <row r="1969">
          <cell r="A1969">
            <v>38859</v>
          </cell>
          <cell r="B1969">
            <v>18063.18</v>
          </cell>
        </row>
        <row r="1970">
          <cell r="A1970">
            <v>38860</v>
          </cell>
          <cell r="B1970">
            <v>18066.66</v>
          </cell>
        </row>
        <row r="1971">
          <cell r="A1971">
            <v>38861</v>
          </cell>
          <cell r="B1971">
            <v>18070.150000000001</v>
          </cell>
        </row>
        <row r="1972">
          <cell r="A1972">
            <v>38862</v>
          </cell>
          <cell r="B1972">
            <v>18073.64</v>
          </cell>
        </row>
        <row r="1973">
          <cell r="A1973">
            <v>38863</v>
          </cell>
          <cell r="B1973">
            <v>18077.12</v>
          </cell>
        </row>
        <row r="1974">
          <cell r="A1974">
            <v>38864</v>
          </cell>
          <cell r="B1974">
            <v>18080.61</v>
          </cell>
        </row>
        <row r="1975">
          <cell r="A1975">
            <v>38865</v>
          </cell>
          <cell r="B1975">
            <v>18084.099999999999</v>
          </cell>
        </row>
        <row r="1976">
          <cell r="A1976">
            <v>38866</v>
          </cell>
          <cell r="B1976">
            <v>18087.59</v>
          </cell>
        </row>
        <row r="1977">
          <cell r="A1977">
            <v>38867</v>
          </cell>
          <cell r="B1977">
            <v>18091.080000000002</v>
          </cell>
        </row>
        <row r="1978">
          <cell r="A1978">
            <v>38868</v>
          </cell>
          <cell r="B1978">
            <v>18094.57</v>
          </cell>
        </row>
        <row r="1979">
          <cell r="A1979">
            <v>38869</v>
          </cell>
          <cell r="B1979">
            <v>18098.07</v>
          </cell>
        </row>
        <row r="1980">
          <cell r="A1980">
            <v>38870</v>
          </cell>
          <cell r="B1980">
            <v>18101.560000000001</v>
          </cell>
        </row>
        <row r="1981">
          <cell r="A1981">
            <v>38871</v>
          </cell>
          <cell r="B1981">
            <v>18105.05</v>
          </cell>
        </row>
        <row r="1982">
          <cell r="A1982">
            <v>38872</v>
          </cell>
          <cell r="B1982">
            <v>18108.55</v>
          </cell>
        </row>
        <row r="1983">
          <cell r="A1983">
            <v>38873</v>
          </cell>
          <cell r="B1983">
            <v>18112.04</v>
          </cell>
        </row>
        <row r="1984">
          <cell r="A1984">
            <v>38874</v>
          </cell>
          <cell r="B1984">
            <v>18115.54</v>
          </cell>
        </row>
        <row r="1985">
          <cell r="A1985">
            <v>38875</v>
          </cell>
          <cell r="B1985">
            <v>18119.03</v>
          </cell>
        </row>
        <row r="1986">
          <cell r="A1986">
            <v>38876</v>
          </cell>
          <cell r="B1986">
            <v>18122.53</v>
          </cell>
        </row>
        <row r="1987">
          <cell r="A1987">
            <v>38877</v>
          </cell>
          <cell r="B1987">
            <v>18126.03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C9" sqref="C9"/>
    </sheetView>
  </sheetViews>
  <sheetFormatPr baseColWidth="10" defaultRowHeight="15" x14ac:dyDescent="0.25"/>
  <cols>
    <col min="2" max="2" width="16.42578125" bestFit="1" customWidth="1"/>
    <col min="3" max="3" width="38.85546875" customWidth="1"/>
    <col min="4" max="4" width="11" customWidth="1"/>
    <col min="5" max="5" width="34.140625" customWidth="1"/>
  </cols>
  <sheetData>
    <row r="2" spans="2:5" ht="15.75" thickBot="1" x14ac:dyDescent="0.3"/>
    <row r="3" spans="2:5" ht="15.75" thickBot="1" x14ac:dyDescent="0.3">
      <c r="B3" s="113" t="s">
        <v>931</v>
      </c>
      <c r="C3" s="114" t="s">
        <v>930</v>
      </c>
      <c r="D3" s="114" t="s">
        <v>1226</v>
      </c>
      <c r="E3" s="115" t="s">
        <v>930</v>
      </c>
    </row>
    <row r="4" spans="2:5" x14ac:dyDescent="0.25">
      <c r="B4" s="82" t="s">
        <v>748</v>
      </c>
      <c r="C4" s="107" t="s">
        <v>1209</v>
      </c>
      <c r="D4" s="83"/>
      <c r="E4" s="84"/>
    </row>
    <row r="5" spans="2:5" x14ac:dyDescent="0.25">
      <c r="B5" s="85" t="s">
        <v>929</v>
      </c>
      <c r="C5" s="108" t="s">
        <v>1209</v>
      </c>
      <c r="D5" s="79"/>
      <c r="E5" s="86"/>
    </row>
    <row r="6" spans="2:5" ht="15.75" thickBot="1" x14ac:dyDescent="0.3">
      <c r="B6" s="87" t="s">
        <v>1227</v>
      </c>
      <c r="C6" s="109"/>
      <c r="D6" s="88"/>
      <c r="E6" s="89" t="s">
        <v>1225</v>
      </c>
    </row>
    <row r="7" spans="2:5" x14ac:dyDescent="0.25">
      <c r="B7" s="82" t="s">
        <v>750</v>
      </c>
      <c r="C7" s="83"/>
      <c r="D7" s="79" t="s">
        <v>1179</v>
      </c>
      <c r="E7" s="103" t="s">
        <v>1210</v>
      </c>
    </row>
    <row r="8" spans="2:5" x14ac:dyDescent="0.25">
      <c r="B8" s="85" t="s">
        <v>941</v>
      </c>
      <c r="C8" s="79"/>
      <c r="D8" s="102">
        <v>52</v>
      </c>
      <c r="E8" s="103" t="s">
        <v>662</v>
      </c>
    </row>
    <row r="9" spans="2:5" x14ac:dyDescent="0.25">
      <c r="B9" s="85" t="s">
        <v>942</v>
      </c>
      <c r="C9" s="79"/>
      <c r="D9" s="102" t="s">
        <v>712</v>
      </c>
      <c r="E9" s="103" t="s">
        <v>1067</v>
      </c>
    </row>
    <row r="10" spans="2:5" x14ac:dyDescent="0.25">
      <c r="B10" s="85" t="s">
        <v>946</v>
      </c>
      <c r="C10" s="79"/>
      <c r="D10" s="105" t="s">
        <v>1211</v>
      </c>
      <c r="E10" s="103" t="s">
        <v>943</v>
      </c>
    </row>
    <row r="11" spans="2:5" x14ac:dyDescent="0.25">
      <c r="B11" s="116" t="s">
        <v>1222</v>
      </c>
      <c r="C11" s="117"/>
      <c r="D11" s="105" t="s">
        <v>1223</v>
      </c>
      <c r="E11" s="118" t="s">
        <v>1224</v>
      </c>
    </row>
    <row r="12" spans="2:5" ht="15.75" thickBot="1" x14ac:dyDescent="0.3">
      <c r="B12" s="87"/>
      <c r="C12" s="88"/>
      <c r="D12" s="88"/>
      <c r="E12" s="104"/>
    </row>
    <row r="14" spans="2:5" x14ac:dyDescent="0.25">
      <c r="B14" s="111" t="s">
        <v>1217</v>
      </c>
      <c r="C14" s="112"/>
      <c r="D14" s="112"/>
      <c r="E14" s="112"/>
    </row>
    <row r="16" spans="2:5" x14ac:dyDescent="0.25">
      <c r="B16" s="81" t="s">
        <v>1212</v>
      </c>
      <c r="C16" s="110" t="s">
        <v>1213</v>
      </c>
    </row>
    <row r="17" spans="2:3" x14ac:dyDescent="0.25">
      <c r="B17" s="81" t="s">
        <v>1026</v>
      </c>
      <c r="C17" s="110" t="str">
        <f>D7&amp;"-"&amp;D8&amp;"-"&amp;D9&amp;"-"&amp;D10&amp;"-"&amp;D11</f>
        <v>1.08.14-52-BE-001-V00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I21" sqref="I21"/>
    </sheetView>
  </sheetViews>
  <sheetFormatPr baseColWidth="10" defaultRowHeight="12" x14ac:dyDescent="0.2"/>
  <cols>
    <col min="1" max="1" width="3.85546875" style="12" customWidth="1"/>
    <col min="2" max="3" width="3.42578125" style="59" bestFit="1" customWidth="1"/>
    <col min="4" max="5" width="3.28515625" style="13" bestFit="1" customWidth="1"/>
    <col min="6" max="7" width="3.28515625" style="13" hidden="1" customWidth="1"/>
    <col min="8" max="8" width="11.5703125" style="13" bestFit="1" customWidth="1"/>
    <col min="9" max="9" width="50.42578125" style="4" bestFit="1" customWidth="1"/>
    <col min="10" max="10" width="7.42578125" style="12" hidden="1" customWidth="1"/>
    <col min="11" max="13" width="0" style="12" hidden="1" customWidth="1"/>
    <col min="14" max="256" width="11.42578125" style="12"/>
    <col min="257" max="257" width="0" style="12" hidden="1" customWidth="1"/>
    <col min="258" max="259" width="3.42578125" style="12" bestFit="1" customWidth="1"/>
    <col min="260" max="261" width="3.28515625" style="12" bestFit="1" customWidth="1"/>
    <col min="262" max="263" width="0" style="12" hidden="1" customWidth="1"/>
    <col min="264" max="264" width="11.5703125" style="12" bestFit="1" customWidth="1"/>
    <col min="265" max="265" width="50.42578125" style="12" bestFit="1" customWidth="1"/>
    <col min="266" max="269" width="0" style="12" hidden="1" customWidth="1"/>
    <col min="270" max="512" width="11.42578125" style="12"/>
    <col min="513" max="513" width="0" style="12" hidden="1" customWidth="1"/>
    <col min="514" max="515" width="3.42578125" style="12" bestFit="1" customWidth="1"/>
    <col min="516" max="517" width="3.28515625" style="12" bestFit="1" customWidth="1"/>
    <col min="518" max="519" width="0" style="12" hidden="1" customWidth="1"/>
    <col min="520" max="520" width="11.5703125" style="12" bestFit="1" customWidth="1"/>
    <col min="521" max="521" width="50.42578125" style="12" bestFit="1" customWidth="1"/>
    <col min="522" max="525" width="0" style="12" hidden="1" customWidth="1"/>
    <col min="526" max="768" width="11.42578125" style="12"/>
    <col min="769" max="769" width="0" style="12" hidden="1" customWidth="1"/>
    <col min="770" max="771" width="3.42578125" style="12" bestFit="1" customWidth="1"/>
    <col min="772" max="773" width="3.28515625" style="12" bestFit="1" customWidth="1"/>
    <col min="774" max="775" width="0" style="12" hidden="1" customWidth="1"/>
    <col min="776" max="776" width="11.5703125" style="12" bestFit="1" customWidth="1"/>
    <col min="777" max="777" width="50.42578125" style="12" bestFit="1" customWidth="1"/>
    <col min="778" max="781" width="0" style="12" hidden="1" customWidth="1"/>
    <col min="782" max="1024" width="11.42578125" style="12"/>
    <col min="1025" max="1025" width="0" style="12" hidden="1" customWidth="1"/>
    <col min="1026" max="1027" width="3.42578125" style="12" bestFit="1" customWidth="1"/>
    <col min="1028" max="1029" width="3.28515625" style="12" bestFit="1" customWidth="1"/>
    <col min="1030" max="1031" width="0" style="12" hidden="1" customWidth="1"/>
    <col min="1032" max="1032" width="11.5703125" style="12" bestFit="1" customWidth="1"/>
    <col min="1033" max="1033" width="50.42578125" style="12" bestFit="1" customWidth="1"/>
    <col min="1034" max="1037" width="0" style="12" hidden="1" customWidth="1"/>
    <col min="1038" max="1280" width="11.42578125" style="12"/>
    <col min="1281" max="1281" width="0" style="12" hidden="1" customWidth="1"/>
    <col min="1282" max="1283" width="3.42578125" style="12" bestFit="1" customWidth="1"/>
    <col min="1284" max="1285" width="3.28515625" style="12" bestFit="1" customWidth="1"/>
    <col min="1286" max="1287" width="0" style="12" hidden="1" customWidth="1"/>
    <col min="1288" max="1288" width="11.5703125" style="12" bestFit="1" customWidth="1"/>
    <col min="1289" max="1289" width="50.42578125" style="12" bestFit="1" customWidth="1"/>
    <col min="1290" max="1293" width="0" style="12" hidden="1" customWidth="1"/>
    <col min="1294" max="1536" width="11.42578125" style="12"/>
    <col min="1537" max="1537" width="0" style="12" hidden="1" customWidth="1"/>
    <col min="1538" max="1539" width="3.42578125" style="12" bestFit="1" customWidth="1"/>
    <col min="1540" max="1541" width="3.28515625" style="12" bestFit="1" customWidth="1"/>
    <col min="1542" max="1543" width="0" style="12" hidden="1" customWidth="1"/>
    <col min="1544" max="1544" width="11.5703125" style="12" bestFit="1" customWidth="1"/>
    <col min="1545" max="1545" width="50.42578125" style="12" bestFit="1" customWidth="1"/>
    <col min="1546" max="1549" width="0" style="12" hidden="1" customWidth="1"/>
    <col min="1550" max="1792" width="11.42578125" style="12"/>
    <col min="1793" max="1793" width="0" style="12" hidden="1" customWidth="1"/>
    <col min="1794" max="1795" width="3.42578125" style="12" bestFit="1" customWidth="1"/>
    <col min="1796" max="1797" width="3.28515625" style="12" bestFit="1" customWidth="1"/>
    <col min="1798" max="1799" width="0" style="12" hidden="1" customWidth="1"/>
    <col min="1800" max="1800" width="11.5703125" style="12" bestFit="1" customWidth="1"/>
    <col min="1801" max="1801" width="50.42578125" style="12" bestFit="1" customWidth="1"/>
    <col min="1802" max="1805" width="0" style="12" hidden="1" customWidth="1"/>
    <col min="1806" max="2048" width="11.42578125" style="12"/>
    <col min="2049" max="2049" width="0" style="12" hidden="1" customWidth="1"/>
    <col min="2050" max="2051" width="3.42578125" style="12" bestFit="1" customWidth="1"/>
    <col min="2052" max="2053" width="3.28515625" style="12" bestFit="1" customWidth="1"/>
    <col min="2054" max="2055" width="0" style="12" hidden="1" customWidth="1"/>
    <col min="2056" max="2056" width="11.5703125" style="12" bestFit="1" customWidth="1"/>
    <col min="2057" max="2057" width="50.42578125" style="12" bestFit="1" customWidth="1"/>
    <col min="2058" max="2061" width="0" style="12" hidden="1" customWidth="1"/>
    <col min="2062" max="2304" width="11.42578125" style="12"/>
    <col min="2305" max="2305" width="0" style="12" hidden="1" customWidth="1"/>
    <col min="2306" max="2307" width="3.42578125" style="12" bestFit="1" customWidth="1"/>
    <col min="2308" max="2309" width="3.28515625" style="12" bestFit="1" customWidth="1"/>
    <col min="2310" max="2311" width="0" style="12" hidden="1" customWidth="1"/>
    <col min="2312" max="2312" width="11.5703125" style="12" bestFit="1" customWidth="1"/>
    <col min="2313" max="2313" width="50.42578125" style="12" bestFit="1" customWidth="1"/>
    <col min="2314" max="2317" width="0" style="12" hidden="1" customWidth="1"/>
    <col min="2318" max="2560" width="11.42578125" style="12"/>
    <col min="2561" max="2561" width="0" style="12" hidden="1" customWidth="1"/>
    <col min="2562" max="2563" width="3.42578125" style="12" bestFit="1" customWidth="1"/>
    <col min="2564" max="2565" width="3.28515625" style="12" bestFit="1" customWidth="1"/>
    <col min="2566" max="2567" width="0" style="12" hidden="1" customWidth="1"/>
    <col min="2568" max="2568" width="11.5703125" style="12" bestFit="1" customWidth="1"/>
    <col min="2569" max="2569" width="50.42578125" style="12" bestFit="1" customWidth="1"/>
    <col min="2570" max="2573" width="0" style="12" hidden="1" customWidth="1"/>
    <col min="2574" max="2816" width="11.42578125" style="12"/>
    <col min="2817" max="2817" width="0" style="12" hidden="1" customWidth="1"/>
    <col min="2818" max="2819" width="3.42578125" style="12" bestFit="1" customWidth="1"/>
    <col min="2820" max="2821" width="3.28515625" style="12" bestFit="1" customWidth="1"/>
    <col min="2822" max="2823" width="0" style="12" hidden="1" customWidth="1"/>
    <col min="2824" max="2824" width="11.5703125" style="12" bestFit="1" customWidth="1"/>
    <col min="2825" max="2825" width="50.42578125" style="12" bestFit="1" customWidth="1"/>
    <col min="2826" max="2829" width="0" style="12" hidden="1" customWidth="1"/>
    <col min="2830" max="3072" width="11.42578125" style="12"/>
    <col min="3073" max="3073" width="0" style="12" hidden="1" customWidth="1"/>
    <col min="3074" max="3075" width="3.42578125" style="12" bestFit="1" customWidth="1"/>
    <col min="3076" max="3077" width="3.28515625" style="12" bestFit="1" customWidth="1"/>
    <col min="3078" max="3079" width="0" style="12" hidden="1" customWidth="1"/>
    <col min="3080" max="3080" width="11.5703125" style="12" bestFit="1" customWidth="1"/>
    <col min="3081" max="3081" width="50.42578125" style="12" bestFit="1" customWidth="1"/>
    <col min="3082" max="3085" width="0" style="12" hidden="1" customWidth="1"/>
    <col min="3086" max="3328" width="11.42578125" style="12"/>
    <col min="3329" max="3329" width="0" style="12" hidden="1" customWidth="1"/>
    <col min="3330" max="3331" width="3.42578125" style="12" bestFit="1" customWidth="1"/>
    <col min="3332" max="3333" width="3.28515625" style="12" bestFit="1" customWidth="1"/>
    <col min="3334" max="3335" width="0" style="12" hidden="1" customWidth="1"/>
    <col min="3336" max="3336" width="11.5703125" style="12" bestFit="1" customWidth="1"/>
    <col min="3337" max="3337" width="50.42578125" style="12" bestFit="1" customWidth="1"/>
    <col min="3338" max="3341" width="0" style="12" hidden="1" customWidth="1"/>
    <col min="3342" max="3584" width="11.42578125" style="12"/>
    <col min="3585" max="3585" width="0" style="12" hidden="1" customWidth="1"/>
    <col min="3586" max="3587" width="3.42578125" style="12" bestFit="1" customWidth="1"/>
    <col min="3588" max="3589" width="3.28515625" style="12" bestFit="1" customWidth="1"/>
    <col min="3590" max="3591" width="0" style="12" hidden="1" customWidth="1"/>
    <col min="3592" max="3592" width="11.5703125" style="12" bestFit="1" customWidth="1"/>
    <col min="3593" max="3593" width="50.42578125" style="12" bestFit="1" customWidth="1"/>
    <col min="3594" max="3597" width="0" style="12" hidden="1" customWidth="1"/>
    <col min="3598" max="3840" width="11.42578125" style="12"/>
    <col min="3841" max="3841" width="0" style="12" hidden="1" customWidth="1"/>
    <col min="3842" max="3843" width="3.42578125" style="12" bestFit="1" customWidth="1"/>
    <col min="3844" max="3845" width="3.28515625" style="12" bestFit="1" customWidth="1"/>
    <col min="3846" max="3847" width="0" style="12" hidden="1" customWidth="1"/>
    <col min="3848" max="3848" width="11.5703125" style="12" bestFit="1" customWidth="1"/>
    <col min="3849" max="3849" width="50.42578125" style="12" bestFit="1" customWidth="1"/>
    <col min="3850" max="3853" width="0" style="12" hidden="1" customWidth="1"/>
    <col min="3854" max="4096" width="11.42578125" style="12"/>
    <col min="4097" max="4097" width="0" style="12" hidden="1" customWidth="1"/>
    <col min="4098" max="4099" width="3.42578125" style="12" bestFit="1" customWidth="1"/>
    <col min="4100" max="4101" width="3.28515625" style="12" bestFit="1" customWidth="1"/>
    <col min="4102" max="4103" width="0" style="12" hidden="1" customWidth="1"/>
    <col min="4104" max="4104" width="11.5703125" style="12" bestFit="1" customWidth="1"/>
    <col min="4105" max="4105" width="50.42578125" style="12" bestFit="1" customWidth="1"/>
    <col min="4106" max="4109" width="0" style="12" hidden="1" customWidth="1"/>
    <col min="4110" max="4352" width="11.42578125" style="12"/>
    <col min="4353" max="4353" width="0" style="12" hidden="1" customWidth="1"/>
    <col min="4354" max="4355" width="3.42578125" style="12" bestFit="1" customWidth="1"/>
    <col min="4356" max="4357" width="3.28515625" style="12" bestFit="1" customWidth="1"/>
    <col min="4358" max="4359" width="0" style="12" hidden="1" customWidth="1"/>
    <col min="4360" max="4360" width="11.5703125" style="12" bestFit="1" customWidth="1"/>
    <col min="4361" max="4361" width="50.42578125" style="12" bestFit="1" customWidth="1"/>
    <col min="4362" max="4365" width="0" style="12" hidden="1" customWidth="1"/>
    <col min="4366" max="4608" width="11.42578125" style="12"/>
    <col min="4609" max="4609" width="0" style="12" hidden="1" customWidth="1"/>
    <col min="4610" max="4611" width="3.42578125" style="12" bestFit="1" customWidth="1"/>
    <col min="4612" max="4613" width="3.28515625" style="12" bestFit="1" customWidth="1"/>
    <col min="4614" max="4615" width="0" style="12" hidden="1" customWidth="1"/>
    <col min="4616" max="4616" width="11.5703125" style="12" bestFit="1" customWidth="1"/>
    <col min="4617" max="4617" width="50.42578125" style="12" bestFit="1" customWidth="1"/>
    <col min="4618" max="4621" width="0" style="12" hidden="1" customWidth="1"/>
    <col min="4622" max="4864" width="11.42578125" style="12"/>
    <col min="4865" max="4865" width="0" style="12" hidden="1" customWidth="1"/>
    <col min="4866" max="4867" width="3.42578125" style="12" bestFit="1" customWidth="1"/>
    <col min="4868" max="4869" width="3.28515625" style="12" bestFit="1" customWidth="1"/>
    <col min="4870" max="4871" width="0" style="12" hidden="1" customWidth="1"/>
    <col min="4872" max="4872" width="11.5703125" style="12" bestFit="1" customWidth="1"/>
    <col min="4873" max="4873" width="50.42578125" style="12" bestFit="1" customWidth="1"/>
    <col min="4874" max="4877" width="0" style="12" hidden="1" customWidth="1"/>
    <col min="4878" max="5120" width="11.42578125" style="12"/>
    <col min="5121" max="5121" width="0" style="12" hidden="1" customWidth="1"/>
    <col min="5122" max="5123" width="3.42578125" style="12" bestFit="1" customWidth="1"/>
    <col min="5124" max="5125" width="3.28515625" style="12" bestFit="1" customWidth="1"/>
    <col min="5126" max="5127" width="0" style="12" hidden="1" customWidth="1"/>
    <col min="5128" max="5128" width="11.5703125" style="12" bestFit="1" customWidth="1"/>
    <col min="5129" max="5129" width="50.42578125" style="12" bestFit="1" customWidth="1"/>
    <col min="5130" max="5133" width="0" style="12" hidden="1" customWidth="1"/>
    <col min="5134" max="5376" width="11.42578125" style="12"/>
    <col min="5377" max="5377" width="0" style="12" hidden="1" customWidth="1"/>
    <col min="5378" max="5379" width="3.42578125" style="12" bestFit="1" customWidth="1"/>
    <col min="5380" max="5381" width="3.28515625" style="12" bestFit="1" customWidth="1"/>
    <col min="5382" max="5383" width="0" style="12" hidden="1" customWidth="1"/>
    <col min="5384" max="5384" width="11.5703125" style="12" bestFit="1" customWidth="1"/>
    <col min="5385" max="5385" width="50.42578125" style="12" bestFit="1" customWidth="1"/>
    <col min="5386" max="5389" width="0" style="12" hidden="1" customWidth="1"/>
    <col min="5390" max="5632" width="11.42578125" style="12"/>
    <col min="5633" max="5633" width="0" style="12" hidden="1" customWidth="1"/>
    <col min="5634" max="5635" width="3.42578125" style="12" bestFit="1" customWidth="1"/>
    <col min="5636" max="5637" width="3.28515625" style="12" bestFit="1" customWidth="1"/>
    <col min="5638" max="5639" width="0" style="12" hidden="1" customWidth="1"/>
    <col min="5640" max="5640" width="11.5703125" style="12" bestFit="1" customWidth="1"/>
    <col min="5641" max="5641" width="50.42578125" style="12" bestFit="1" customWidth="1"/>
    <col min="5642" max="5645" width="0" style="12" hidden="1" customWidth="1"/>
    <col min="5646" max="5888" width="11.42578125" style="12"/>
    <col min="5889" max="5889" width="0" style="12" hidden="1" customWidth="1"/>
    <col min="5890" max="5891" width="3.42578125" style="12" bestFit="1" customWidth="1"/>
    <col min="5892" max="5893" width="3.28515625" style="12" bestFit="1" customWidth="1"/>
    <col min="5894" max="5895" width="0" style="12" hidden="1" customWidth="1"/>
    <col min="5896" max="5896" width="11.5703125" style="12" bestFit="1" customWidth="1"/>
    <col min="5897" max="5897" width="50.42578125" style="12" bestFit="1" customWidth="1"/>
    <col min="5898" max="5901" width="0" style="12" hidden="1" customWidth="1"/>
    <col min="5902" max="6144" width="11.42578125" style="12"/>
    <col min="6145" max="6145" width="0" style="12" hidden="1" customWidth="1"/>
    <col min="6146" max="6147" width="3.42578125" style="12" bestFit="1" customWidth="1"/>
    <col min="6148" max="6149" width="3.28515625" style="12" bestFit="1" customWidth="1"/>
    <col min="6150" max="6151" width="0" style="12" hidden="1" customWidth="1"/>
    <col min="6152" max="6152" width="11.5703125" style="12" bestFit="1" customWidth="1"/>
    <col min="6153" max="6153" width="50.42578125" style="12" bestFit="1" customWidth="1"/>
    <col min="6154" max="6157" width="0" style="12" hidden="1" customWidth="1"/>
    <col min="6158" max="6400" width="11.42578125" style="12"/>
    <col min="6401" max="6401" width="0" style="12" hidden="1" customWidth="1"/>
    <col min="6402" max="6403" width="3.42578125" style="12" bestFit="1" customWidth="1"/>
    <col min="6404" max="6405" width="3.28515625" style="12" bestFit="1" customWidth="1"/>
    <col min="6406" max="6407" width="0" style="12" hidden="1" customWidth="1"/>
    <col min="6408" max="6408" width="11.5703125" style="12" bestFit="1" customWidth="1"/>
    <col min="6409" max="6409" width="50.42578125" style="12" bestFit="1" customWidth="1"/>
    <col min="6410" max="6413" width="0" style="12" hidden="1" customWidth="1"/>
    <col min="6414" max="6656" width="11.42578125" style="12"/>
    <col min="6657" max="6657" width="0" style="12" hidden="1" customWidth="1"/>
    <col min="6658" max="6659" width="3.42578125" style="12" bestFit="1" customWidth="1"/>
    <col min="6660" max="6661" width="3.28515625" style="12" bestFit="1" customWidth="1"/>
    <col min="6662" max="6663" width="0" style="12" hidden="1" customWidth="1"/>
    <col min="6664" max="6664" width="11.5703125" style="12" bestFit="1" customWidth="1"/>
    <col min="6665" max="6665" width="50.42578125" style="12" bestFit="1" customWidth="1"/>
    <col min="6666" max="6669" width="0" style="12" hidden="1" customWidth="1"/>
    <col min="6670" max="6912" width="11.42578125" style="12"/>
    <col min="6913" max="6913" width="0" style="12" hidden="1" customWidth="1"/>
    <col min="6914" max="6915" width="3.42578125" style="12" bestFit="1" customWidth="1"/>
    <col min="6916" max="6917" width="3.28515625" style="12" bestFit="1" customWidth="1"/>
    <col min="6918" max="6919" width="0" style="12" hidden="1" customWidth="1"/>
    <col min="6920" max="6920" width="11.5703125" style="12" bestFit="1" customWidth="1"/>
    <col min="6921" max="6921" width="50.42578125" style="12" bestFit="1" customWidth="1"/>
    <col min="6922" max="6925" width="0" style="12" hidden="1" customWidth="1"/>
    <col min="6926" max="7168" width="11.42578125" style="12"/>
    <col min="7169" max="7169" width="0" style="12" hidden="1" customWidth="1"/>
    <col min="7170" max="7171" width="3.42578125" style="12" bestFit="1" customWidth="1"/>
    <col min="7172" max="7173" width="3.28515625" style="12" bestFit="1" customWidth="1"/>
    <col min="7174" max="7175" width="0" style="12" hidden="1" customWidth="1"/>
    <col min="7176" max="7176" width="11.5703125" style="12" bestFit="1" customWidth="1"/>
    <col min="7177" max="7177" width="50.42578125" style="12" bestFit="1" customWidth="1"/>
    <col min="7178" max="7181" width="0" style="12" hidden="1" customWidth="1"/>
    <col min="7182" max="7424" width="11.42578125" style="12"/>
    <col min="7425" max="7425" width="0" style="12" hidden="1" customWidth="1"/>
    <col min="7426" max="7427" width="3.42578125" style="12" bestFit="1" customWidth="1"/>
    <col min="7428" max="7429" width="3.28515625" style="12" bestFit="1" customWidth="1"/>
    <col min="7430" max="7431" width="0" style="12" hidden="1" customWidth="1"/>
    <col min="7432" max="7432" width="11.5703125" style="12" bestFit="1" customWidth="1"/>
    <col min="7433" max="7433" width="50.42578125" style="12" bestFit="1" customWidth="1"/>
    <col min="7434" max="7437" width="0" style="12" hidden="1" customWidth="1"/>
    <col min="7438" max="7680" width="11.42578125" style="12"/>
    <col min="7681" max="7681" width="0" style="12" hidden="1" customWidth="1"/>
    <col min="7682" max="7683" width="3.42578125" style="12" bestFit="1" customWidth="1"/>
    <col min="7684" max="7685" width="3.28515625" style="12" bestFit="1" customWidth="1"/>
    <col min="7686" max="7687" width="0" style="12" hidden="1" customWidth="1"/>
    <col min="7688" max="7688" width="11.5703125" style="12" bestFit="1" customWidth="1"/>
    <col min="7689" max="7689" width="50.42578125" style="12" bestFit="1" customWidth="1"/>
    <col min="7690" max="7693" width="0" style="12" hidden="1" customWidth="1"/>
    <col min="7694" max="7936" width="11.42578125" style="12"/>
    <col min="7937" max="7937" width="0" style="12" hidden="1" customWidth="1"/>
    <col min="7938" max="7939" width="3.42578125" style="12" bestFit="1" customWidth="1"/>
    <col min="7940" max="7941" width="3.28515625" style="12" bestFit="1" customWidth="1"/>
    <col min="7942" max="7943" width="0" style="12" hidden="1" customWidth="1"/>
    <col min="7944" max="7944" width="11.5703125" style="12" bestFit="1" customWidth="1"/>
    <col min="7945" max="7945" width="50.42578125" style="12" bestFit="1" customWidth="1"/>
    <col min="7946" max="7949" width="0" style="12" hidden="1" customWidth="1"/>
    <col min="7950" max="8192" width="11.42578125" style="12"/>
    <col min="8193" max="8193" width="0" style="12" hidden="1" customWidth="1"/>
    <col min="8194" max="8195" width="3.42578125" style="12" bestFit="1" customWidth="1"/>
    <col min="8196" max="8197" width="3.28515625" style="12" bestFit="1" customWidth="1"/>
    <col min="8198" max="8199" width="0" style="12" hidden="1" customWidth="1"/>
    <col min="8200" max="8200" width="11.5703125" style="12" bestFit="1" customWidth="1"/>
    <col min="8201" max="8201" width="50.42578125" style="12" bestFit="1" customWidth="1"/>
    <col min="8202" max="8205" width="0" style="12" hidden="1" customWidth="1"/>
    <col min="8206" max="8448" width="11.42578125" style="12"/>
    <col min="8449" max="8449" width="0" style="12" hidden="1" customWidth="1"/>
    <col min="8450" max="8451" width="3.42578125" style="12" bestFit="1" customWidth="1"/>
    <col min="8452" max="8453" width="3.28515625" style="12" bestFit="1" customWidth="1"/>
    <col min="8454" max="8455" width="0" style="12" hidden="1" customWidth="1"/>
    <col min="8456" max="8456" width="11.5703125" style="12" bestFit="1" customWidth="1"/>
    <col min="8457" max="8457" width="50.42578125" style="12" bestFit="1" customWidth="1"/>
    <col min="8458" max="8461" width="0" style="12" hidden="1" customWidth="1"/>
    <col min="8462" max="8704" width="11.42578125" style="12"/>
    <col min="8705" max="8705" width="0" style="12" hidden="1" customWidth="1"/>
    <col min="8706" max="8707" width="3.42578125" style="12" bestFit="1" customWidth="1"/>
    <col min="8708" max="8709" width="3.28515625" style="12" bestFit="1" customWidth="1"/>
    <col min="8710" max="8711" width="0" style="12" hidden="1" customWidth="1"/>
    <col min="8712" max="8712" width="11.5703125" style="12" bestFit="1" customWidth="1"/>
    <col min="8713" max="8713" width="50.42578125" style="12" bestFit="1" customWidth="1"/>
    <col min="8714" max="8717" width="0" style="12" hidden="1" customWidth="1"/>
    <col min="8718" max="8960" width="11.42578125" style="12"/>
    <col min="8961" max="8961" width="0" style="12" hidden="1" customWidth="1"/>
    <col min="8962" max="8963" width="3.42578125" style="12" bestFit="1" customWidth="1"/>
    <col min="8964" max="8965" width="3.28515625" style="12" bestFit="1" customWidth="1"/>
    <col min="8966" max="8967" width="0" style="12" hidden="1" customWidth="1"/>
    <col min="8968" max="8968" width="11.5703125" style="12" bestFit="1" customWidth="1"/>
    <col min="8969" max="8969" width="50.42578125" style="12" bestFit="1" customWidth="1"/>
    <col min="8970" max="8973" width="0" style="12" hidden="1" customWidth="1"/>
    <col min="8974" max="9216" width="11.42578125" style="12"/>
    <col min="9217" max="9217" width="0" style="12" hidden="1" customWidth="1"/>
    <col min="9218" max="9219" width="3.42578125" style="12" bestFit="1" customWidth="1"/>
    <col min="9220" max="9221" width="3.28515625" style="12" bestFit="1" customWidth="1"/>
    <col min="9222" max="9223" width="0" style="12" hidden="1" customWidth="1"/>
    <col min="9224" max="9224" width="11.5703125" style="12" bestFit="1" customWidth="1"/>
    <col min="9225" max="9225" width="50.42578125" style="12" bestFit="1" customWidth="1"/>
    <col min="9226" max="9229" width="0" style="12" hidden="1" customWidth="1"/>
    <col min="9230" max="9472" width="11.42578125" style="12"/>
    <col min="9473" max="9473" width="0" style="12" hidden="1" customWidth="1"/>
    <col min="9474" max="9475" width="3.42578125" style="12" bestFit="1" customWidth="1"/>
    <col min="9476" max="9477" width="3.28515625" style="12" bestFit="1" customWidth="1"/>
    <col min="9478" max="9479" width="0" style="12" hidden="1" customWidth="1"/>
    <col min="9480" max="9480" width="11.5703125" style="12" bestFit="1" customWidth="1"/>
    <col min="9481" max="9481" width="50.42578125" style="12" bestFit="1" customWidth="1"/>
    <col min="9482" max="9485" width="0" style="12" hidden="1" customWidth="1"/>
    <col min="9486" max="9728" width="11.42578125" style="12"/>
    <col min="9729" max="9729" width="0" style="12" hidden="1" customWidth="1"/>
    <col min="9730" max="9731" width="3.42578125" style="12" bestFit="1" customWidth="1"/>
    <col min="9732" max="9733" width="3.28515625" style="12" bestFit="1" customWidth="1"/>
    <col min="9734" max="9735" width="0" style="12" hidden="1" customWidth="1"/>
    <col min="9736" max="9736" width="11.5703125" style="12" bestFit="1" customWidth="1"/>
    <col min="9737" max="9737" width="50.42578125" style="12" bestFit="1" customWidth="1"/>
    <col min="9738" max="9741" width="0" style="12" hidden="1" customWidth="1"/>
    <col min="9742" max="9984" width="11.42578125" style="12"/>
    <col min="9985" max="9985" width="0" style="12" hidden="1" customWidth="1"/>
    <col min="9986" max="9987" width="3.42578125" style="12" bestFit="1" customWidth="1"/>
    <col min="9988" max="9989" width="3.28515625" style="12" bestFit="1" customWidth="1"/>
    <col min="9990" max="9991" width="0" style="12" hidden="1" customWidth="1"/>
    <col min="9992" max="9992" width="11.5703125" style="12" bestFit="1" customWidth="1"/>
    <col min="9993" max="9993" width="50.42578125" style="12" bestFit="1" customWidth="1"/>
    <col min="9994" max="9997" width="0" style="12" hidden="1" customWidth="1"/>
    <col min="9998" max="10240" width="11.42578125" style="12"/>
    <col min="10241" max="10241" width="0" style="12" hidden="1" customWidth="1"/>
    <col min="10242" max="10243" width="3.42578125" style="12" bestFit="1" customWidth="1"/>
    <col min="10244" max="10245" width="3.28515625" style="12" bestFit="1" customWidth="1"/>
    <col min="10246" max="10247" width="0" style="12" hidden="1" customWidth="1"/>
    <col min="10248" max="10248" width="11.5703125" style="12" bestFit="1" customWidth="1"/>
    <col min="10249" max="10249" width="50.42578125" style="12" bestFit="1" customWidth="1"/>
    <col min="10250" max="10253" width="0" style="12" hidden="1" customWidth="1"/>
    <col min="10254" max="10496" width="11.42578125" style="12"/>
    <col min="10497" max="10497" width="0" style="12" hidden="1" customWidth="1"/>
    <col min="10498" max="10499" width="3.42578125" style="12" bestFit="1" customWidth="1"/>
    <col min="10500" max="10501" width="3.28515625" style="12" bestFit="1" customWidth="1"/>
    <col min="10502" max="10503" width="0" style="12" hidden="1" customWidth="1"/>
    <col min="10504" max="10504" width="11.5703125" style="12" bestFit="1" customWidth="1"/>
    <col min="10505" max="10505" width="50.42578125" style="12" bestFit="1" customWidth="1"/>
    <col min="10506" max="10509" width="0" style="12" hidden="1" customWidth="1"/>
    <col min="10510" max="10752" width="11.42578125" style="12"/>
    <col min="10753" max="10753" width="0" style="12" hidden="1" customWidth="1"/>
    <col min="10754" max="10755" width="3.42578125" style="12" bestFit="1" customWidth="1"/>
    <col min="10756" max="10757" width="3.28515625" style="12" bestFit="1" customWidth="1"/>
    <col min="10758" max="10759" width="0" style="12" hidden="1" customWidth="1"/>
    <col min="10760" max="10760" width="11.5703125" style="12" bestFit="1" customWidth="1"/>
    <col min="10761" max="10761" width="50.42578125" style="12" bestFit="1" customWidth="1"/>
    <col min="10762" max="10765" width="0" style="12" hidden="1" customWidth="1"/>
    <col min="10766" max="11008" width="11.42578125" style="12"/>
    <col min="11009" max="11009" width="0" style="12" hidden="1" customWidth="1"/>
    <col min="11010" max="11011" width="3.42578125" style="12" bestFit="1" customWidth="1"/>
    <col min="11012" max="11013" width="3.28515625" style="12" bestFit="1" customWidth="1"/>
    <col min="11014" max="11015" width="0" style="12" hidden="1" customWidth="1"/>
    <col min="11016" max="11016" width="11.5703125" style="12" bestFit="1" customWidth="1"/>
    <col min="11017" max="11017" width="50.42578125" style="12" bestFit="1" customWidth="1"/>
    <col min="11018" max="11021" width="0" style="12" hidden="1" customWidth="1"/>
    <col min="11022" max="11264" width="11.42578125" style="12"/>
    <col min="11265" max="11265" width="0" style="12" hidden="1" customWidth="1"/>
    <col min="11266" max="11267" width="3.42578125" style="12" bestFit="1" customWidth="1"/>
    <col min="11268" max="11269" width="3.28515625" style="12" bestFit="1" customWidth="1"/>
    <col min="11270" max="11271" width="0" style="12" hidden="1" customWidth="1"/>
    <col min="11272" max="11272" width="11.5703125" style="12" bestFit="1" customWidth="1"/>
    <col min="11273" max="11273" width="50.42578125" style="12" bestFit="1" customWidth="1"/>
    <col min="11274" max="11277" width="0" style="12" hidden="1" customWidth="1"/>
    <col min="11278" max="11520" width="11.42578125" style="12"/>
    <col min="11521" max="11521" width="0" style="12" hidden="1" customWidth="1"/>
    <col min="11522" max="11523" width="3.42578125" style="12" bestFit="1" customWidth="1"/>
    <col min="11524" max="11525" width="3.28515625" style="12" bestFit="1" customWidth="1"/>
    <col min="11526" max="11527" width="0" style="12" hidden="1" customWidth="1"/>
    <col min="11528" max="11528" width="11.5703125" style="12" bestFit="1" customWidth="1"/>
    <col min="11529" max="11529" width="50.42578125" style="12" bestFit="1" customWidth="1"/>
    <col min="11530" max="11533" width="0" style="12" hidden="1" customWidth="1"/>
    <col min="11534" max="11776" width="11.42578125" style="12"/>
    <col min="11777" max="11777" width="0" style="12" hidden="1" customWidth="1"/>
    <col min="11778" max="11779" width="3.42578125" style="12" bestFit="1" customWidth="1"/>
    <col min="11780" max="11781" width="3.28515625" style="12" bestFit="1" customWidth="1"/>
    <col min="11782" max="11783" width="0" style="12" hidden="1" customWidth="1"/>
    <col min="11784" max="11784" width="11.5703125" style="12" bestFit="1" customWidth="1"/>
    <col min="11785" max="11785" width="50.42578125" style="12" bestFit="1" customWidth="1"/>
    <col min="11786" max="11789" width="0" style="12" hidden="1" customWidth="1"/>
    <col min="11790" max="12032" width="11.42578125" style="12"/>
    <col min="12033" max="12033" width="0" style="12" hidden="1" customWidth="1"/>
    <col min="12034" max="12035" width="3.42578125" style="12" bestFit="1" customWidth="1"/>
    <col min="12036" max="12037" width="3.28515625" style="12" bestFit="1" customWidth="1"/>
    <col min="12038" max="12039" width="0" style="12" hidden="1" customWidth="1"/>
    <col min="12040" max="12040" width="11.5703125" style="12" bestFit="1" customWidth="1"/>
    <col min="12041" max="12041" width="50.42578125" style="12" bestFit="1" customWidth="1"/>
    <col min="12042" max="12045" width="0" style="12" hidden="1" customWidth="1"/>
    <col min="12046" max="12288" width="11.42578125" style="12"/>
    <col min="12289" max="12289" width="0" style="12" hidden="1" customWidth="1"/>
    <col min="12290" max="12291" width="3.42578125" style="12" bestFit="1" customWidth="1"/>
    <col min="12292" max="12293" width="3.28515625" style="12" bestFit="1" customWidth="1"/>
    <col min="12294" max="12295" width="0" style="12" hidden="1" customWidth="1"/>
    <col min="12296" max="12296" width="11.5703125" style="12" bestFit="1" customWidth="1"/>
    <col min="12297" max="12297" width="50.42578125" style="12" bestFit="1" customWidth="1"/>
    <col min="12298" max="12301" width="0" style="12" hidden="1" customWidth="1"/>
    <col min="12302" max="12544" width="11.42578125" style="12"/>
    <col min="12545" max="12545" width="0" style="12" hidden="1" customWidth="1"/>
    <col min="12546" max="12547" width="3.42578125" style="12" bestFit="1" customWidth="1"/>
    <col min="12548" max="12549" width="3.28515625" style="12" bestFit="1" customWidth="1"/>
    <col min="12550" max="12551" width="0" style="12" hidden="1" customWidth="1"/>
    <col min="12552" max="12552" width="11.5703125" style="12" bestFit="1" customWidth="1"/>
    <col min="12553" max="12553" width="50.42578125" style="12" bestFit="1" customWidth="1"/>
    <col min="12554" max="12557" width="0" style="12" hidden="1" customWidth="1"/>
    <col min="12558" max="12800" width="11.42578125" style="12"/>
    <col min="12801" max="12801" width="0" style="12" hidden="1" customWidth="1"/>
    <col min="12802" max="12803" width="3.42578125" style="12" bestFit="1" customWidth="1"/>
    <col min="12804" max="12805" width="3.28515625" style="12" bestFit="1" customWidth="1"/>
    <col min="12806" max="12807" width="0" style="12" hidden="1" customWidth="1"/>
    <col min="12808" max="12808" width="11.5703125" style="12" bestFit="1" customWidth="1"/>
    <col min="12809" max="12809" width="50.42578125" style="12" bestFit="1" customWidth="1"/>
    <col min="12810" max="12813" width="0" style="12" hidden="1" customWidth="1"/>
    <col min="12814" max="13056" width="11.42578125" style="12"/>
    <col min="13057" max="13057" width="0" style="12" hidden="1" customWidth="1"/>
    <col min="13058" max="13059" width="3.42578125" style="12" bestFit="1" customWidth="1"/>
    <col min="13060" max="13061" width="3.28515625" style="12" bestFit="1" customWidth="1"/>
    <col min="13062" max="13063" width="0" style="12" hidden="1" customWidth="1"/>
    <col min="13064" max="13064" width="11.5703125" style="12" bestFit="1" customWidth="1"/>
    <col min="13065" max="13065" width="50.42578125" style="12" bestFit="1" customWidth="1"/>
    <col min="13066" max="13069" width="0" style="12" hidden="1" customWidth="1"/>
    <col min="13070" max="13312" width="11.42578125" style="12"/>
    <col min="13313" max="13313" width="0" style="12" hidden="1" customWidth="1"/>
    <col min="13314" max="13315" width="3.42578125" style="12" bestFit="1" customWidth="1"/>
    <col min="13316" max="13317" width="3.28515625" style="12" bestFit="1" customWidth="1"/>
    <col min="13318" max="13319" width="0" style="12" hidden="1" customWidth="1"/>
    <col min="13320" max="13320" width="11.5703125" style="12" bestFit="1" customWidth="1"/>
    <col min="13321" max="13321" width="50.42578125" style="12" bestFit="1" customWidth="1"/>
    <col min="13322" max="13325" width="0" style="12" hidden="1" customWidth="1"/>
    <col min="13326" max="13568" width="11.42578125" style="12"/>
    <col min="13569" max="13569" width="0" style="12" hidden="1" customWidth="1"/>
    <col min="13570" max="13571" width="3.42578125" style="12" bestFit="1" customWidth="1"/>
    <col min="13572" max="13573" width="3.28515625" style="12" bestFit="1" customWidth="1"/>
    <col min="13574" max="13575" width="0" style="12" hidden="1" customWidth="1"/>
    <col min="13576" max="13576" width="11.5703125" style="12" bestFit="1" customWidth="1"/>
    <col min="13577" max="13577" width="50.42578125" style="12" bestFit="1" customWidth="1"/>
    <col min="13578" max="13581" width="0" style="12" hidden="1" customWidth="1"/>
    <col min="13582" max="13824" width="11.42578125" style="12"/>
    <col min="13825" max="13825" width="0" style="12" hidden="1" customWidth="1"/>
    <col min="13826" max="13827" width="3.42578125" style="12" bestFit="1" customWidth="1"/>
    <col min="13828" max="13829" width="3.28515625" style="12" bestFit="1" customWidth="1"/>
    <col min="13830" max="13831" width="0" style="12" hidden="1" customWidth="1"/>
    <col min="13832" max="13832" width="11.5703125" style="12" bestFit="1" customWidth="1"/>
    <col min="13833" max="13833" width="50.42578125" style="12" bestFit="1" customWidth="1"/>
    <col min="13834" max="13837" width="0" style="12" hidden="1" customWidth="1"/>
    <col min="13838" max="14080" width="11.42578125" style="12"/>
    <col min="14081" max="14081" width="0" style="12" hidden="1" customWidth="1"/>
    <col min="14082" max="14083" width="3.42578125" style="12" bestFit="1" customWidth="1"/>
    <col min="14084" max="14085" width="3.28515625" style="12" bestFit="1" customWidth="1"/>
    <col min="14086" max="14087" width="0" style="12" hidden="1" customWidth="1"/>
    <col min="14088" max="14088" width="11.5703125" style="12" bestFit="1" customWidth="1"/>
    <col min="14089" max="14089" width="50.42578125" style="12" bestFit="1" customWidth="1"/>
    <col min="14090" max="14093" width="0" style="12" hidden="1" customWidth="1"/>
    <col min="14094" max="14336" width="11.42578125" style="12"/>
    <col min="14337" max="14337" width="0" style="12" hidden="1" customWidth="1"/>
    <col min="14338" max="14339" width="3.42578125" style="12" bestFit="1" customWidth="1"/>
    <col min="14340" max="14341" width="3.28515625" style="12" bestFit="1" customWidth="1"/>
    <col min="14342" max="14343" width="0" style="12" hidden="1" customWidth="1"/>
    <col min="14344" max="14344" width="11.5703125" style="12" bestFit="1" customWidth="1"/>
    <col min="14345" max="14345" width="50.42578125" style="12" bestFit="1" customWidth="1"/>
    <col min="14346" max="14349" width="0" style="12" hidden="1" customWidth="1"/>
    <col min="14350" max="14592" width="11.42578125" style="12"/>
    <col min="14593" max="14593" width="0" style="12" hidden="1" customWidth="1"/>
    <col min="14594" max="14595" width="3.42578125" style="12" bestFit="1" customWidth="1"/>
    <col min="14596" max="14597" width="3.28515625" style="12" bestFit="1" customWidth="1"/>
    <col min="14598" max="14599" width="0" style="12" hidden="1" customWidth="1"/>
    <col min="14600" max="14600" width="11.5703125" style="12" bestFit="1" customWidth="1"/>
    <col min="14601" max="14601" width="50.42578125" style="12" bestFit="1" customWidth="1"/>
    <col min="14602" max="14605" width="0" style="12" hidden="1" customWidth="1"/>
    <col min="14606" max="14848" width="11.42578125" style="12"/>
    <col min="14849" max="14849" width="0" style="12" hidden="1" customWidth="1"/>
    <col min="14850" max="14851" width="3.42578125" style="12" bestFit="1" customWidth="1"/>
    <col min="14852" max="14853" width="3.28515625" style="12" bestFit="1" customWidth="1"/>
    <col min="14854" max="14855" width="0" style="12" hidden="1" customWidth="1"/>
    <col min="14856" max="14856" width="11.5703125" style="12" bestFit="1" customWidth="1"/>
    <col min="14857" max="14857" width="50.42578125" style="12" bestFit="1" customWidth="1"/>
    <col min="14858" max="14861" width="0" style="12" hidden="1" customWidth="1"/>
    <col min="14862" max="15104" width="11.42578125" style="12"/>
    <col min="15105" max="15105" width="0" style="12" hidden="1" customWidth="1"/>
    <col min="15106" max="15107" width="3.42578125" style="12" bestFit="1" customWidth="1"/>
    <col min="15108" max="15109" width="3.28515625" style="12" bestFit="1" customWidth="1"/>
    <col min="15110" max="15111" width="0" style="12" hidden="1" customWidth="1"/>
    <col min="15112" max="15112" width="11.5703125" style="12" bestFit="1" customWidth="1"/>
    <col min="15113" max="15113" width="50.42578125" style="12" bestFit="1" customWidth="1"/>
    <col min="15114" max="15117" width="0" style="12" hidden="1" customWidth="1"/>
    <col min="15118" max="15360" width="11.42578125" style="12"/>
    <col min="15361" max="15361" width="0" style="12" hidden="1" customWidth="1"/>
    <col min="15362" max="15363" width="3.42578125" style="12" bestFit="1" customWidth="1"/>
    <col min="15364" max="15365" width="3.28515625" style="12" bestFit="1" customWidth="1"/>
    <col min="15366" max="15367" width="0" style="12" hidden="1" customWidth="1"/>
    <col min="15368" max="15368" width="11.5703125" style="12" bestFit="1" customWidth="1"/>
    <col min="15369" max="15369" width="50.42578125" style="12" bestFit="1" customWidth="1"/>
    <col min="15370" max="15373" width="0" style="12" hidden="1" customWidth="1"/>
    <col min="15374" max="15616" width="11.42578125" style="12"/>
    <col min="15617" max="15617" width="0" style="12" hidden="1" customWidth="1"/>
    <col min="15618" max="15619" width="3.42578125" style="12" bestFit="1" customWidth="1"/>
    <col min="15620" max="15621" width="3.28515625" style="12" bestFit="1" customWidth="1"/>
    <col min="15622" max="15623" width="0" style="12" hidden="1" customWidth="1"/>
    <col min="15624" max="15624" width="11.5703125" style="12" bestFit="1" customWidth="1"/>
    <col min="15625" max="15625" width="50.42578125" style="12" bestFit="1" customWidth="1"/>
    <col min="15626" max="15629" width="0" style="12" hidden="1" customWidth="1"/>
    <col min="15630" max="15872" width="11.42578125" style="12"/>
    <col min="15873" max="15873" width="0" style="12" hidden="1" customWidth="1"/>
    <col min="15874" max="15875" width="3.42578125" style="12" bestFit="1" customWidth="1"/>
    <col min="15876" max="15877" width="3.28515625" style="12" bestFit="1" customWidth="1"/>
    <col min="15878" max="15879" width="0" style="12" hidden="1" customWidth="1"/>
    <col min="15880" max="15880" width="11.5703125" style="12" bestFit="1" customWidth="1"/>
    <col min="15881" max="15881" width="50.42578125" style="12" bestFit="1" customWidth="1"/>
    <col min="15882" max="15885" width="0" style="12" hidden="1" customWidth="1"/>
    <col min="15886" max="16128" width="11.42578125" style="12"/>
    <col min="16129" max="16129" width="0" style="12" hidden="1" customWidth="1"/>
    <col min="16130" max="16131" width="3.42578125" style="12" bestFit="1" customWidth="1"/>
    <col min="16132" max="16133" width="3.28515625" style="12" bestFit="1" customWidth="1"/>
    <col min="16134" max="16135" width="0" style="12" hidden="1" customWidth="1"/>
    <col min="16136" max="16136" width="11.5703125" style="12" bestFit="1" customWidth="1"/>
    <col min="16137" max="16137" width="50.42578125" style="12" bestFit="1" customWidth="1"/>
    <col min="16138" max="16141" width="0" style="12" hidden="1" customWidth="1"/>
    <col min="16142" max="16384" width="11.42578125" style="12"/>
  </cols>
  <sheetData>
    <row r="1" spans="1:41" s="4" customFormat="1" ht="12.75" customHeight="1" x14ac:dyDescent="0.2">
      <c r="A1" s="121"/>
      <c r="B1" s="124"/>
      <c r="C1" s="124"/>
      <c r="D1" s="124"/>
      <c r="E1" s="124"/>
      <c r="F1" s="124"/>
      <c r="G1" s="124"/>
      <c r="H1" s="125"/>
      <c r="I1" s="130" t="s">
        <v>0</v>
      </c>
      <c r="J1" s="1" t="s">
        <v>1</v>
      </c>
      <c r="K1" s="2" t="s">
        <v>2</v>
      </c>
      <c r="L1" s="3"/>
      <c r="M1" s="3"/>
      <c r="O1" s="3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s="4" customFormat="1" ht="12.75" customHeight="1" x14ac:dyDescent="0.2">
      <c r="A2" s="122"/>
      <c r="B2" s="126"/>
      <c r="C2" s="126"/>
      <c r="D2" s="126"/>
      <c r="E2" s="126"/>
      <c r="F2" s="126"/>
      <c r="G2" s="126"/>
      <c r="H2" s="127"/>
      <c r="I2" s="131"/>
      <c r="J2" s="6"/>
      <c r="K2" s="7"/>
      <c r="L2" s="3"/>
      <c r="M2" s="3"/>
      <c r="O2" s="3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s="4" customFormat="1" ht="12.75" customHeight="1" x14ac:dyDescent="0.2">
      <c r="A3" s="122"/>
      <c r="B3" s="126"/>
      <c r="C3" s="126"/>
      <c r="D3" s="126"/>
      <c r="E3" s="126"/>
      <c r="F3" s="126"/>
      <c r="G3" s="126"/>
      <c r="H3" s="127"/>
      <c r="I3" s="131"/>
      <c r="J3" s="6" t="s">
        <v>3</v>
      </c>
      <c r="K3" s="8">
        <v>1</v>
      </c>
      <c r="L3" s="3"/>
      <c r="M3" s="3"/>
      <c r="O3" s="3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s="4" customFormat="1" ht="13.5" customHeight="1" thickBot="1" x14ac:dyDescent="0.25">
      <c r="A4" s="123"/>
      <c r="B4" s="128"/>
      <c r="C4" s="128"/>
      <c r="D4" s="128"/>
      <c r="E4" s="128"/>
      <c r="F4" s="128"/>
      <c r="G4" s="128"/>
      <c r="H4" s="129"/>
      <c r="I4" s="132"/>
      <c r="J4" s="9" t="s">
        <v>4</v>
      </c>
      <c r="K4" s="10">
        <v>1</v>
      </c>
      <c r="L4" s="3"/>
      <c r="M4" s="3"/>
      <c r="O4" s="11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6" spans="1:41" ht="12.75" thickBot="1" x14ac:dyDescent="0.25">
      <c r="B6" s="13"/>
      <c r="C6" s="13"/>
    </row>
    <row r="7" spans="1:41" ht="33" x14ac:dyDescent="0.2">
      <c r="B7" s="14" t="s">
        <v>5</v>
      </c>
      <c r="C7" s="15" t="s">
        <v>6</v>
      </c>
      <c r="D7" s="15" t="s">
        <v>7</v>
      </c>
      <c r="E7" s="15" t="s">
        <v>8</v>
      </c>
      <c r="F7" s="15" t="s">
        <v>9</v>
      </c>
      <c r="G7" s="15" t="s">
        <v>10</v>
      </c>
      <c r="H7" s="16" t="s">
        <v>11</v>
      </c>
      <c r="I7" s="17" t="s">
        <v>12</v>
      </c>
      <c r="J7" s="17" t="s">
        <v>13</v>
      </c>
      <c r="K7" s="17" t="s">
        <v>14</v>
      </c>
      <c r="L7" s="17" t="s">
        <v>15</v>
      </c>
      <c r="M7" s="17" t="s">
        <v>16</v>
      </c>
    </row>
    <row r="8" spans="1:41" x14ac:dyDescent="0.2">
      <c r="B8" s="18">
        <v>1</v>
      </c>
      <c r="C8" s="19"/>
      <c r="D8" s="20"/>
      <c r="E8" s="20"/>
      <c r="F8" s="20"/>
      <c r="G8" s="20"/>
      <c r="H8" s="21">
        <v>1000</v>
      </c>
      <c r="I8" s="22" t="s">
        <v>17</v>
      </c>
      <c r="J8" s="23" t="s">
        <v>18</v>
      </c>
      <c r="K8" s="24">
        <v>99</v>
      </c>
      <c r="L8" s="24">
        <v>999</v>
      </c>
      <c r="M8" s="24" t="s">
        <v>19</v>
      </c>
    </row>
    <row r="9" spans="1:41" x14ac:dyDescent="0.2">
      <c r="B9" s="25"/>
      <c r="C9" s="26">
        <v>1</v>
      </c>
      <c r="D9" s="27"/>
      <c r="E9" s="27"/>
      <c r="F9" s="27"/>
      <c r="G9" s="27"/>
      <c r="H9" s="28">
        <v>1100</v>
      </c>
      <c r="I9" s="29" t="s">
        <v>20</v>
      </c>
      <c r="M9" s="23" t="s">
        <v>21</v>
      </c>
    </row>
    <row r="10" spans="1:41" x14ac:dyDescent="0.2">
      <c r="B10" s="25"/>
      <c r="C10" s="26">
        <v>2</v>
      </c>
      <c r="D10" s="27"/>
      <c r="E10" s="27"/>
      <c r="F10" s="27"/>
      <c r="G10" s="27"/>
      <c r="H10" s="28">
        <v>1200</v>
      </c>
      <c r="I10" s="29" t="s">
        <v>22</v>
      </c>
      <c r="M10" s="23" t="s">
        <v>23</v>
      </c>
    </row>
    <row r="11" spans="1:41" x14ac:dyDescent="0.2">
      <c r="B11" s="25"/>
      <c r="C11" s="26">
        <v>3</v>
      </c>
      <c r="D11" s="27"/>
      <c r="E11" s="27"/>
      <c r="F11" s="27"/>
      <c r="G11" s="27"/>
      <c r="H11" s="30">
        <v>1300</v>
      </c>
      <c r="I11" s="29" t="s">
        <v>24</v>
      </c>
      <c r="M11" s="23" t="s">
        <v>25</v>
      </c>
    </row>
    <row r="12" spans="1:41" x14ac:dyDescent="0.2">
      <c r="B12" s="25"/>
      <c r="C12" s="26">
        <v>4</v>
      </c>
      <c r="D12" s="27"/>
      <c r="E12" s="27"/>
      <c r="F12" s="27"/>
      <c r="G12" s="27"/>
      <c r="H12" s="30">
        <v>1400</v>
      </c>
      <c r="I12" s="29" t="s">
        <v>26</v>
      </c>
      <c r="M12" s="23" t="s">
        <v>27</v>
      </c>
    </row>
    <row r="13" spans="1:41" x14ac:dyDescent="0.2">
      <c r="B13" s="25"/>
      <c r="C13" s="26">
        <v>5</v>
      </c>
      <c r="D13" s="27"/>
      <c r="E13" s="27"/>
      <c r="F13" s="27"/>
      <c r="G13" s="27"/>
      <c r="H13" s="30">
        <v>1500</v>
      </c>
      <c r="I13" s="29" t="s">
        <v>28</v>
      </c>
      <c r="M13" s="23" t="s">
        <v>29</v>
      </c>
    </row>
    <row r="14" spans="1:41" x14ac:dyDescent="0.2">
      <c r="B14" s="25"/>
      <c r="C14" s="26">
        <v>6</v>
      </c>
      <c r="D14" s="27"/>
      <c r="E14" s="27"/>
      <c r="F14" s="27"/>
      <c r="G14" s="27"/>
      <c r="H14" s="30">
        <v>1600</v>
      </c>
      <c r="I14" s="29" t="s">
        <v>30</v>
      </c>
      <c r="M14" s="23" t="s">
        <v>31</v>
      </c>
    </row>
    <row r="15" spans="1:41" x14ac:dyDescent="0.2">
      <c r="B15" s="25"/>
      <c r="C15" s="26">
        <v>7</v>
      </c>
      <c r="D15" s="27"/>
      <c r="E15" s="27"/>
      <c r="F15" s="27"/>
      <c r="G15" s="27"/>
      <c r="H15" s="30">
        <v>1700</v>
      </c>
      <c r="I15" s="29" t="s">
        <v>32</v>
      </c>
      <c r="M15" s="23" t="s">
        <v>33</v>
      </c>
    </row>
    <row r="16" spans="1:41" x14ac:dyDescent="0.2">
      <c r="B16" s="25"/>
      <c r="C16" s="26"/>
      <c r="D16" s="27">
        <v>1</v>
      </c>
      <c r="E16" s="27"/>
      <c r="F16" s="27"/>
      <c r="G16" s="27"/>
      <c r="H16" s="30">
        <v>1710</v>
      </c>
      <c r="I16" s="31" t="s">
        <v>34</v>
      </c>
      <c r="M16" s="23" t="s">
        <v>35</v>
      </c>
    </row>
    <row r="17" spans="2:13" x14ac:dyDescent="0.2">
      <c r="B17" s="25"/>
      <c r="C17" s="26"/>
      <c r="D17" s="27">
        <v>2</v>
      </c>
      <c r="E17" s="27"/>
      <c r="F17" s="27"/>
      <c r="G17" s="27"/>
      <c r="H17" s="30">
        <v>1720</v>
      </c>
      <c r="I17" s="31" t="s">
        <v>36</v>
      </c>
      <c r="M17" s="23" t="s">
        <v>37</v>
      </c>
    </row>
    <row r="18" spans="2:13" x14ac:dyDescent="0.2">
      <c r="B18" s="25"/>
      <c r="C18" s="26"/>
      <c r="D18" s="27">
        <v>3</v>
      </c>
      <c r="E18" s="27"/>
      <c r="F18" s="27"/>
      <c r="G18" s="27"/>
      <c r="H18" s="30">
        <v>1730</v>
      </c>
      <c r="I18" s="31" t="s">
        <v>38</v>
      </c>
      <c r="M18" s="23" t="s">
        <v>39</v>
      </c>
    </row>
    <row r="19" spans="2:13" x14ac:dyDescent="0.2">
      <c r="B19" s="25"/>
      <c r="C19" s="26"/>
      <c r="D19" s="27">
        <v>4</v>
      </c>
      <c r="E19" s="27"/>
      <c r="F19" s="27"/>
      <c r="G19" s="27"/>
      <c r="H19" s="30">
        <v>1740</v>
      </c>
      <c r="I19" s="31" t="s">
        <v>40</v>
      </c>
      <c r="M19" s="23" t="s">
        <v>41</v>
      </c>
    </row>
    <row r="20" spans="2:13" x14ac:dyDescent="0.2">
      <c r="B20" s="25"/>
      <c r="C20" s="26"/>
      <c r="D20" s="27">
        <v>5</v>
      </c>
      <c r="E20" s="27"/>
      <c r="F20" s="27"/>
      <c r="G20" s="27"/>
      <c r="H20" s="30">
        <v>1750</v>
      </c>
      <c r="I20" s="31" t="s">
        <v>42</v>
      </c>
      <c r="M20" s="23" t="s">
        <v>43</v>
      </c>
    </row>
    <row r="21" spans="2:13" x14ac:dyDescent="0.2">
      <c r="B21" s="25"/>
      <c r="C21" s="26"/>
      <c r="D21" s="27">
        <v>6</v>
      </c>
      <c r="E21" s="27"/>
      <c r="F21" s="27"/>
      <c r="G21" s="27"/>
      <c r="H21" s="30">
        <v>1760</v>
      </c>
      <c r="I21" s="31" t="s">
        <v>44</v>
      </c>
      <c r="M21" s="23" t="s">
        <v>45</v>
      </c>
    </row>
    <row r="22" spans="2:13" x14ac:dyDescent="0.2">
      <c r="B22" s="25"/>
      <c r="C22" s="26"/>
      <c r="D22" s="27">
        <v>7</v>
      </c>
      <c r="E22" s="27"/>
      <c r="F22" s="27"/>
      <c r="G22" s="27"/>
      <c r="H22" s="30">
        <v>1770</v>
      </c>
      <c r="I22" s="31" t="s">
        <v>46</v>
      </c>
      <c r="M22" s="23"/>
    </row>
    <row r="23" spans="2:13" x14ac:dyDescent="0.2">
      <c r="B23" s="25"/>
      <c r="C23" s="26"/>
      <c r="D23" s="27">
        <v>8</v>
      </c>
      <c r="E23" s="27"/>
      <c r="F23" s="27"/>
      <c r="G23" s="27"/>
      <c r="H23" s="30">
        <v>1780</v>
      </c>
      <c r="I23" s="31" t="s">
        <v>47</v>
      </c>
      <c r="M23" s="23"/>
    </row>
    <row r="24" spans="2:13" s="37" customFormat="1" x14ac:dyDescent="0.2">
      <c r="B24" s="32"/>
      <c r="C24" s="33"/>
      <c r="D24" s="34">
        <v>9</v>
      </c>
      <c r="E24" s="34"/>
      <c r="F24" s="34"/>
      <c r="G24" s="34"/>
      <c r="H24" s="35">
        <v>1790</v>
      </c>
      <c r="I24" s="36" t="s">
        <v>48</v>
      </c>
      <c r="M24" s="38"/>
    </row>
    <row r="25" spans="2:13" x14ac:dyDescent="0.2">
      <c r="B25" s="25"/>
      <c r="C25" s="26">
        <v>8</v>
      </c>
      <c r="D25" s="27"/>
      <c r="E25" s="27"/>
      <c r="F25" s="27"/>
      <c r="G25" s="27"/>
      <c r="H25" s="30">
        <v>1800</v>
      </c>
      <c r="I25" s="29" t="s">
        <v>49</v>
      </c>
      <c r="M25" s="23" t="s">
        <v>50</v>
      </c>
    </row>
    <row r="26" spans="2:13" x14ac:dyDescent="0.2">
      <c r="B26" s="18">
        <v>2</v>
      </c>
      <c r="C26" s="19"/>
      <c r="D26" s="20"/>
      <c r="E26" s="20"/>
      <c r="F26" s="20"/>
      <c r="G26" s="20"/>
      <c r="H26" s="39">
        <v>2000</v>
      </c>
      <c r="I26" s="22" t="s">
        <v>51</v>
      </c>
      <c r="J26" s="23" t="s">
        <v>52</v>
      </c>
      <c r="K26" s="24">
        <v>99</v>
      </c>
      <c r="L26" s="24">
        <v>999</v>
      </c>
      <c r="M26" s="24" t="s">
        <v>53</v>
      </c>
    </row>
    <row r="27" spans="2:13" x14ac:dyDescent="0.2">
      <c r="B27" s="25"/>
      <c r="C27" s="26">
        <v>1</v>
      </c>
      <c r="D27" s="27"/>
      <c r="E27" s="27"/>
      <c r="F27" s="27"/>
      <c r="G27" s="27"/>
      <c r="H27" s="30">
        <v>2100</v>
      </c>
      <c r="I27" s="29" t="s">
        <v>20</v>
      </c>
      <c r="M27" s="23" t="s">
        <v>54</v>
      </c>
    </row>
    <row r="28" spans="2:13" x14ac:dyDescent="0.2">
      <c r="B28" s="25"/>
      <c r="C28" s="26">
        <v>2</v>
      </c>
      <c r="D28" s="27"/>
      <c r="E28" s="27"/>
      <c r="F28" s="27"/>
      <c r="G28" s="27"/>
      <c r="H28" s="30">
        <v>2200</v>
      </c>
      <c r="I28" s="29" t="s">
        <v>22</v>
      </c>
      <c r="M28" s="23"/>
    </row>
    <row r="29" spans="2:13" x14ac:dyDescent="0.2">
      <c r="B29" s="25"/>
      <c r="C29" s="26">
        <v>3</v>
      </c>
      <c r="D29" s="27"/>
      <c r="E29" s="27"/>
      <c r="F29" s="27"/>
      <c r="G29" s="27"/>
      <c r="H29" s="30">
        <v>2300</v>
      </c>
      <c r="I29" s="29" t="s">
        <v>24</v>
      </c>
      <c r="M29" s="23" t="s">
        <v>55</v>
      </c>
    </row>
    <row r="30" spans="2:13" x14ac:dyDescent="0.2">
      <c r="B30" s="25"/>
      <c r="C30" s="26">
        <v>4</v>
      </c>
      <c r="D30" s="27"/>
      <c r="E30" s="27"/>
      <c r="F30" s="27"/>
      <c r="G30" s="27"/>
      <c r="H30" s="30">
        <v>2400</v>
      </c>
      <c r="I30" s="29" t="s">
        <v>56</v>
      </c>
      <c r="M30" s="23" t="s">
        <v>57</v>
      </c>
    </row>
    <row r="31" spans="2:13" x14ac:dyDescent="0.2">
      <c r="B31" s="25"/>
      <c r="C31" s="26">
        <v>5</v>
      </c>
      <c r="D31" s="27"/>
      <c r="E31" s="27"/>
      <c r="F31" s="27"/>
      <c r="G31" s="27"/>
      <c r="H31" s="30">
        <v>2500</v>
      </c>
      <c r="I31" s="29" t="s">
        <v>28</v>
      </c>
      <c r="M31" s="23" t="s">
        <v>58</v>
      </c>
    </row>
    <row r="32" spans="2:13" x14ac:dyDescent="0.2">
      <c r="B32" s="25"/>
      <c r="C32" s="26">
        <v>6</v>
      </c>
      <c r="D32" s="27"/>
      <c r="E32" s="27"/>
      <c r="F32" s="27"/>
      <c r="G32" s="27"/>
      <c r="H32" s="30">
        <v>2600</v>
      </c>
      <c r="I32" s="29" t="s">
        <v>59</v>
      </c>
      <c r="M32" s="23" t="s">
        <v>33</v>
      </c>
    </row>
    <row r="33" spans="2:13" x14ac:dyDescent="0.2">
      <c r="B33" s="25"/>
      <c r="C33" s="26"/>
      <c r="D33" s="27">
        <v>1</v>
      </c>
      <c r="E33" s="27"/>
      <c r="F33" s="27"/>
      <c r="G33" s="27"/>
      <c r="H33" s="30">
        <v>2610</v>
      </c>
      <c r="I33" s="31" t="s">
        <v>34</v>
      </c>
      <c r="M33" s="23" t="s">
        <v>35</v>
      </c>
    </row>
    <row r="34" spans="2:13" x14ac:dyDescent="0.2">
      <c r="B34" s="25"/>
      <c r="C34" s="26"/>
      <c r="D34" s="27">
        <v>2</v>
      </c>
      <c r="E34" s="27"/>
      <c r="F34" s="27"/>
      <c r="G34" s="27"/>
      <c r="H34" s="30">
        <v>2620</v>
      </c>
      <c r="I34" s="31" t="s">
        <v>36</v>
      </c>
      <c r="M34" s="23" t="s">
        <v>37</v>
      </c>
    </row>
    <row r="35" spans="2:13" x14ac:dyDescent="0.2">
      <c r="B35" s="25"/>
      <c r="C35" s="26"/>
      <c r="D35" s="27">
        <v>3</v>
      </c>
      <c r="E35" s="27"/>
      <c r="F35" s="27"/>
      <c r="G35" s="27"/>
      <c r="H35" s="30">
        <v>2630</v>
      </c>
      <c r="I35" s="31" t="s">
        <v>38</v>
      </c>
      <c r="M35" s="23" t="s">
        <v>39</v>
      </c>
    </row>
    <row r="36" spans="2:13" x14ac:dyDescent="0.2">
      <c r="B36" s="25"/>
      <c r="C36" s="26"/>
      <c r="D36" s="27">
        <v>4</v>
      </c>
      <c r="E36" s="27"/>
      <c r="F36" s="27"/>
      <c r="G36" s="27"/>
      <c r="H36" s="30">
        <v>2640</v>
      </c>
      <c r="I36" s="31" t="s">
        <v>40</v>
      </c>
      <c r="M36" s="23" t="s">
        <v>41</v>
      </c>
    </row>
    <row r="37" spans="2:13" x14ac:dyDescent="0.2">
      <c r="B37" s="25"/>
      <c r="C37" s="26"/>
      <c r="D37" s="27">
        <v>5</v>
      </c>
      <c r="E37" s="27"/>
      <c r="F37" s="27"/>
      <c r="G37" s="27"/>
      <c r="H37" s="30">
        <v>2650</v>
      </c>
      <c r="I37" s="31" t="s">
        <v>42</v>
      </c>
      <c r="M37" s="23" t="s">
        <v>43</v>
      </c>
    </row>
    <row r="38" spans="2:13" x14ac:dyDescent="0.2">
      <c r="B38" s="25"/>
      <c r="C38" s="26"/>
      <c r="D38" s="27">
        <v>6</v>
      </c>
      <c r="E38" s="27"/>
      <c r="F38" s="27"/>
      <c r="G38" s="27"/>
      <c r="H38" s="30">
        <v>2660</v>
      </c>
      <c r="I38" s="31" t="s">
        <v>44</v>
      </c>
      <c r="M38" s="23" t="s">
        <v>45</v>
      </c>
    </row>
    <row r="39" spans="2:13" x14ac:dyDescent="0.2">
      <c r="B39" s="25"/>
      <c r="C39" s="26"/>
      <c r="D39" s="27">
        <v>7</v>
      </c>
      <c r="E39" s="27"/>
      <c r="F39" s="27"/>
      <c r="G39" s="27"/>
      <c r="H39" s="30">
        <v>2670</v>
      </c>
      <c r="I39" s="31" t="s">
        <v>46</v>
      </c>
      <c r="M39" s="23"/>
    </row>
    <row r="40" spans="2:13" x14ac:dyDescent="0.2">
      <c r="B40" s="25"/>
      <c r="C40" s="26"/>
      <c r="D40" s="27">
        <v>8</v>
      </c>
      <c r="E40" s="27"/>
      <c r="F40" s="27"/>
      <c r="G40" s="27"/>
      <c r="H40" s="30">
        <v>2680</v>
      </c>
      <c r="I40" s="31" t="s">
        <v>47</v>
      </c>
      <c r="M40" s="23"/>
    </row>
    <row r="41" spans="2:13" s="37" customFormat="1" x14ac:dyDescent="0.2">
      <c r="B41" s="32"/>
      <c r="C41" s="33"/>
      <c r="D41" s="34">
        <v>9</v>
      </c>
      <c r="E41" s="34"/>
      <c r="F41" s="34"/>
      <c r="G41" s="34"/>
      <c r="H41" s="35">
        <v>2690</v>
      </c>
      <c r="I41" s="36" t="s">
        <v>48</v>
      </c>
      <c r="M41" s="38"/>
    </row>
    <row r="42" spans="2:13" s="41" customFormat="1" x14ac:dyDescent="0.2">
      <c r="B42" s="18">
        <v>3</v>
      </c>
      <c r="C42" s="19"/>
      <c r="D42" s="19"/>
      <c r="E42" s="19"/>
      <c r="F42" s="19"/>
      <c r="G42" s="19"/>
      <c r="H42" s="39">
        <v>3000</v>
      </c>
      <c r="I42" s="40" t="s">
        <v>60</v>
      </c>
      <c r="M42" s="42"/>
    </row>
    <row r="43" spans="2:13" x14ac:dyDescent="0.2">
      <c r="B43" s="25"/>
      <c r="C43" s="26">
        <v>1</v>
      </c>
      <c r="D43" s="27"/>
      <c r="E43" s="27"/>
      <c r="F43" s="27"/>
      <c r="G43" s="27"/>
      <c r="H43" s="30">
        <v>3100</v>
      </c>
      <c r="I43" s="43" t="s">
        <v>22</v>
      </c>
      <c r="M43" s="23"/>
    </row>
    <row r="44" spans="2:13" x14ac:dyDescent="0.2">
      <c r="B44" s="25"/>
      <c r="C44" s="26">
        <v>2</v>
      </c>
      <c r="D44" s="27"/>
      <c r="E44" s="27"/>
      <c r="F44" s="27"/>
      <c r="G44" s="27"/>
      <c r="H44" s="30">
        <v>3200</v>
      </c>
      <c r="I44" s="43" t="s">
        <v>61</v>
      </c>
      <c r="M44" s="23"/>
    </row>
    <row r="45" spans="2:13" x14ac:dyDescent="0.2">
      <c r="B45" s="25"/>
      <c r="C45" s="26">
        <v>3</v>
      </c>
      <c r="D45" s="27"/>
      <c r="E45" s="27"/>
      <c r="F45" s="27"/>
      <c r="G45" s="27"/>
      <c r="H45" s="30">
        <v>3300</v>
      </c>
      <c r="I45" s="43" t="s">
        <v>62</v>
      </c>
      <c r="M45" s="23"/>
    </row>
    <row r="46" spans="2:13" x14ac:dyDescent="0.2">
      <c r="B46" s="25"/>
      <c r="C46" s="26">
        <v>4</v>
      </c>
      <c r="D46" s="27"/>
      <c r="E46" s="27"/>
      <c r="F46" s="27"/>
      <c r="G46" s="27"/>
      <c r="H46" s="30">
        <v>3400</v>
      </c>
      <c r="I46" s="43" t="s">
        <v>63</v>
      </c>
      <c r="M46" s="23"/>
    </row>
    <row r="47" spans="2:13" x14ac:dyDescent="0.2">
      <c r="B47" s="25"/>
      <c r="C47" s="26">
        <v>5</v>
      </c>
      <c r="D47" s="27"/>
      <c r="E47" s="27"/>
      <c r="F47" s="27"/>
      <c r="G47" s="27"/>
      <c r="H47" s="30">
        <v>3500</v>
      </c>
      <c r="I47" s="43" t="s">
        <v>64</v>
      </c>
      <c r="M47" s="23"/>
    </row>
    <row r="48" spans="2:13" x14ac:dyDescent="0.2">
      <c r="B48" s="25"/>
      <c r="C48" s="26">
        <v>6</v>
      </c>
      <c r="D48" s="27"/>
      <c r="E48" s="27"/>
      <c r="F48" s="27"/>
      <c r="G48" s="27"/>
      <c r="H48" s="30">
        <v>3600</v>
      </c>
      <c r="I48" s="43" t="s">
        <v>65</v>
      </c>
      <c r="M48" s="23"/>
    </row>
    <row r="49" spans="2:13" x14ac:dyDescent="0.2">
      <c r="B49" s="25"/>
      <c r="C49" s="26">
        <v>7</v>
      </c>
      <c r="D49" s="27"/>
      <c r="E49" s="27"/>
      <c r="F49" s="27"/>
      <c r="G49" s="27"/>
      <c r="H49" s="30">
        <v>3700</v>
      </c>
      <c r="I49" s="43" t="s">
        <v>66</v>
      </c>
      <c r="M49" s="23"/>
    </row>
    <row r="50" spans="2:13" x14ac:dyDescent="0.2">
      <c r="B50" s="25"/>
      <c r="C50" s="26">
        <v>8</v>
      </c>
      <c r="D50" s="27"/>
      <c r="E50" s="27"/>
      <c r="F50" s="27"/>
      <c r="G50" s="27"/>
      <c r="H50" s="30">
        <v>3800</v>
      </c>
      <c r="I50" s="29" t="s">
        <v>67</v>
      </c>
      <c r="M50" s="23" t="s">
        <v>33</v>
      </c>
    </row>
    <row r="51" spans="2:13" x14ac:dyDescent="0.2">
      <c r="B51" s="25"/>
      <c r="C51" s="26"/>
      <c r="D51" s="27">
        <v>1</v>
      </c>
      <c r="E51" s="27"/>
      <c r="F51" s="27"/>
      <c r="G51" s="27"/>
      <c r="H51" s="30">
        <v>3810</v>
      </c>
      <c r="I51" s="31" t="s">
        <v>34</v>
      </c>
      <c r="M51" s="23" t="s">
        <v>35</v>
      </c>
    </row>
    <row r="52" spans="2:13" x14ac:dyDescent="0.2">
      <c r="B52" s="25"/>
      <c r="C52" s="26"/>
      <c r="D52" s="27">
        <v>2</v>
      </c>
      <c r="E52" s="27"/>
      <c r="F52" s="27"/>
      <c r="G52" s="27"/>
      <c r="H52" s="30">
        <v>3820</v>
      </c>
      <c r="I52" s="31" t="s">
        <v>36</v>
      </c>
      <c r="M52" s="23" t="s">
        <v>37</v>
      </c>
    </row>
    <row r="53" spans="2:13" x14ac:dyDescent="0.2">
      <c r="B53" s="25"/>
      <c r="C53" s="26"/>
      <c r="D53" s="27">
        <v>3</v>
      </c>
      <c r="E53" s="27"/>
      <c r="F53" s="27"/>
      <c r="G53" s="27"/>
      <c r="H53" s="30">
        <v>3830</v>
      </c>
      <c r="I53" s="31" t="s">
        <v>38</v>
      </c>
      <c r="M53" s="23" t="s">
        <v>39</v>
      </c>
    </row>
    <row r="54" spans="2:13" x14ac:dyDescent="0.2">
      <c r="B54" s="25"/>
      <c r="C54" s="26"/>
      <c r="D54" s="27">
        <v>4</v>
      </c>
      <c r="E54" s="27"/>
      <c r="F54" s="27"/>
      <c r="G54" s="27"/>
      <c r="H54" s="30">
        <v>3840</v>
      </c>
      <c r="I54" s="31" t="s">
        <v>40</v>
      </c>
      <c r="M54" s="23" t="s">
        <v>41</v>
      </c>
    </row>
    <row r="55" spans="2:13" x14ac:dyDescent="0.2">
      <c r="B55" s="25"/>
      <c r="C55" s="26"/>
      <c r="D55" s="27">
        <v>5</v>
      </c>
      <c r="E55" s="27"/>
      <c r="F55" s="27"/>
      <c r="G55" s="27"/>
      <c r="H55" s="30">
        <v>3850</v>
      </c>
      <c r="I55" s="31" t="s">
        <v>42</v>
      </c>
      <c r="M55" s="23" t="s">
        <v>43</v>
      </c>
    </row>
    <row r="56" spans="2:13" x14ac:dyDescent="0.2">
      <c r="B56" s="25"/>
      <c r="C56" s="26"/>
      <c r="D56" s="27">
        <v>6</v>
      </c>
      <c r="E56" s="27"/>
      <c r="F56" s="27"/>
      <c r="G56" s="27"/>
      <c r="H56" s="30">
        <v>3860</v>
      </c>
      <c r="I56" s="31" t="s">
        <v>44</v>
      </c>
      <c r="M56" s="23" t="s">
        <v>45</v>
      </c>
    </row>
    <row r="57" spans="2:13" x14ac:dyDescent="0.2">
      <c r="B57" s="25"/>
      <c r="C57" s="26"/>
      <c r="D57" s="27">
        <v>7</v>
      </c>
      <c r="E57" s="27"/>
      <c r="F57" s="27"/>
      <c r="G57" s="27"/>
      <c r="H57" s="30">
        <v>3870</v>
      </c>
      <c r="I57" s="31" t="s">
        <v>46</v>
      </c>
      <c r="M57" s="23"/>
    </row>
    <row r="58" spans="2:13" x14ac:dyDescent="0.2">
      <c r="B58" s="25"/>
      <c r="C58" s="26"/>
      <c r="D58" s="27">
        <v>8</v>
      </c>
      <c r="E58" s="27"/>
      <c r="F58" s="27"/>
      <c r="G58" s="27"/>
      <c r="H58" s="30">
        <v>3880</v>
      </c>
      <c r="I58" s="31" t="s">
        <v>47</v>
      </c>
      <c r="M58" s="23"/>
    </row>
    <row r="59" spans="2:13" s="37" customFormat="1" x14ac:dyDescent="0.2">
      <c r="B59" s="32"/>
      <c r="C59" s="33"/>
      <c r="D59" s="34">
        <v>9</v>
      </c>
      <c r="E59" s="34"/>
      <c r="F59" s="34"/>
      <c r="G59" s="34"/>
      <c r="H59" s="35">
        <v>3890</v>
      </c>
      <c r="I59" s="36" t="s">
        <v>48</v>
      </c>
      <c r="M59" s="38"/>
    </row>
    <row r="60" spans="2:13" x14ac:dyDescent="0.2">
      <c r="B60" s="18">
        <v>4</v>
      </c>
      <c r="C60" s="19"/>
      <c r="D60" s="20"/>
      <c r="E60" s="20"/>
      <c r="F60" s="20"/>
      <c r="G60" s="20"/>
      <c r="H60" s="39">
        <v>4000</v>
      </c>
      <c r="I60" s="22" t="s">
        <v>68</v>
      </c>
      <c r="J60" s="23" t="s">
        <v>69</v>
      </c>
      <c r="K60" s="24">
        <v>99</v>
      </c>
      <c r="L60" s="24">
        <v>999</v>
      </c>
      <c r="M60" s="24" t="s">
        <v>70</v>
      </c>
    </row>
    <row r="61" spans="2:13" x14ac:dyDescent="0.2">
      <c r="B61" s="25"/>
      <c r="C61" s="26">
        <v>1</v>
      </c>
      <c r="D61" s="27"/>
      <c r="E61" s="27"/>
      <c r="F61" s="27"/>
      <c r="G61" s="27"/>
      <c r="H61" s="30">
        <v>4100</v>
      </c>
      <c r="I61" s="29" t="s">
        <v>71</v>
      </c>
      <c r="M61" s="23" t="s">
        <v>72</v>
      </c>
    </row>
    <row r="62" spans="2:13" x14ac:dyDescent="0.2">
      <c r="B62" s="25"/>
      <c r="C62" s="26">
        <v>2</v>
      </c>
      <c r="D62" s="27"/>
      <c r="E62" s="27"/>
      <c r="F62" s="27"/>
      <c r="G62" s="27"/>
      <c r="H62" s="30">
        <v>4200</v>
      </c>
      <c r="I62" s="43" t="s">
        <v>73</v>
      </c>
      <c r="M62" s="23" t="s">
        <v>74</v>
      </c>
    </row>
    <row r="63" spans="2:13" x14ac:dyDescent="0.2">
      <c r="B63" s="25"/>
      <c r="C63" s="26">
        <v>3</v>
      </c>
      <c r="D63" s="27"/>
      <c r="E63" s="27"/>
      <c r="F63" s="27"/>
      <c r="G63" s="27"/>
      <c r="H63" s="30">
        <v>4300</v>
      </c>
      <c r="I63" s="43" t="s">
        <v>75</v>
      </c>
      <c r="M63" s="23" t="s">
        <v>76</v>
      </c>
    </row>
    <row r="64" spans="2:13" x14ac:dyDescent="0.2">
      <c r="B64" s="25"/>
      <c r="C64" s="26">
        <v>4</v>
      </c>
      <c r="D64" s="27"/>
      <c r="E64" s="27"/>
      <c r="F64" s="27"/>
      <c r="G64" s="27"/>
      <c r="H64" s="30">
        <v>4400</v>
      </c>
      <c r="I64" s="43" t="s">
        <v>77</v>
      </c>
      <c r="M64" s="23" t="s">
        <v>78</v>
      </c>
    </row>
    <row r="65" spans="2:13" x14ac:dyDescent="0.2">
      <c r="B65" s="25"/>
      <c r="C65" s="26">
        <v>5</v>
      </c>
      <c r="D65" s="27"/>
      <c r="E65" s="27"/>
      <c r="F65" s="27"/>
      <c r="G65" s="27"/>
      <c r="H65" s="30">
        <v>4500</v>
      </c>
      <c r="I65" s="43" t="s">
        <v>79</v>
      </c>
      <c r="M65" s="23" t="s">
        <v>80</v>
      </c>
    </row>
    <row r="66" spans="2:13" x14ac:dyDescent="0.2">
      <c r="B66" s="25"/>
      <c r="C66" s="26">
        <v>6</v>
      </c>
      <c r="D66" s="27"/>
      <c r="E66" s="27"/>
      <c r="F66" s="27"/>
      <c r="G66" s="27"/>
      <c r="H66" s="30">
        <v>4600</v>
      </c>
      <c r="I66" s="43" t="s">
        <v>81</v>
      </c>
      <c r="M66" s="23" t="s">
        <v>82</v>
      </c>
    </row>
    <row r="67" spans="2:13" x14ac:dyDescent="0.2">
      <c r="B67" s="25"/>
      <c r="C67" s="26">
        <v>7</v>
      </c>
      <c r="D67" s="27"/>
      <c r="E67" s="27"/>
      <c r="F67" s="27"/>
      <c r="G67" s="27"/>
      <c r="H67" s="30">
        <v>4700</v>
      </c>
      <c r="I67" s="43" t="s">
        <v>83</v>
      </c>
      <c r="M67" s="23" t="s">
        <v>84</v>
      </c>
    </row>
    <row r="68" spans="2:13" x14ac:dyDescent="0.2">
      <c r="B68" s="25"/>
      <c r="C68" s="26">
        <v>8</v>
      </c>
      <c r="D68" s="27"/>
      <c r="E68" s="27"/>
      <c r="F68" s="27"/>
      <c r="G68" s="27"/>
      <c r="H68" s="30">
        <v>4800</v>
      </c>
      <c r="I68" s="43" t="s">
        <v>85</v>
      </c>
      <c r="M68" s="23" t="s">
        <v>86</v>
      </c>
    </row>
    <row r="69" spans="2:13" x14ac:dyDescent="0.2">
      <c r="B69" s="25"/>
      <c r="C69" s="26">
        <v>9</v>
      </c>
      <c r="D69" s="27"/>
      <c r="E69" s="27"/>
      <c r="F69" s="27"/>
      <c r="G69" s="27"/>
      <c r="H69" s="30">
        <v>4900</v>
      </c>
      <c r="I69" s="43" t="s">
        <v>87</v>
      </c>
      <c r="M69" s="23" t="s">
        <v>88</v>
      </c>
    </row>
    <row r="70" spans="2:13" x14ac:dyDescent="0.2">
      <c r="B70" s="25"/>
      <c r="C70" s="26" t="s">
        <v>89</v>
      </c>
      <c r="D70" s="27"/>
      <c r="E70" s="27"/>
      <c r="F70" s="27"/>
      <c r="G70" s="27"/>
      <c r="H70" s="30" t="s">
        <v>90</v>
      </c>
      <c r="I70" s="43" t="s">
        <v>91</v>
      </c>
      <c r="M70" s="23" t="s">
        <v>92</v>
      </c>
    </row>
    <row r="71" spans="2:13" x14ac:dyDescent="0.2">
      <c r="B71" s="25"/>
      <c r="C71" s="26" t="s">
        <v>93</v>
      </c>
      <c r="D71" s="27"/>
      <c r="E71" s="27"/>
      <c r="F71" s="27"/>
      <c r="G71" s="27"/>
      <c r="H71" s="30" t="s">
        <v>94</v>
      </c>
      <c r="I71" s="43" t="s">
        <v>95</v>
      </c>
      <c r="M71" s="23" t="s">
        <v>96</v>
      </c>
    </row>
    <row r="72" spans="2:13" x14ac:dyDescent="0.2">
      <c r="B72" s="25"/>
      <c r="C72" s="26" t="s">
        <v>97</v>
      </c>
      <c r="D72" s="27"/>
      <c r="E72" s="27"/>
      <c r="F72" s="27"/>
      <c r="G72" s="27"/>
      <c r="H72" s="30" t="s">
        <v>98</v>
      </c>
      <c r="I72" s="29" t="s">
        <v>99</v>
      </c>
      <c r="M72" s="23" t="s">
        <v>33</v>
      </c>
    </row>
    <row r="73" spans="2:13" x14ac:dyDescent="0.2">
      <c r="B73" s="25"/>
      <c r="C73" s="26"/>
      <c r="D73" s="27">
        <v>1</v>
      </c>
      <c r="E73" s="27"/>
      <c r="F73" s="27"/>
      <c r="G73" s="27"/>
      <c r="H73" s="30" t="s">
        <v>100</v>
      </c>
      <c r="I73" s="31" t="s">
        <v>34</v>
      </c>
      <c r="M73" s="23" t="s">
        <v>35</v>
      </c>
    </row>
    <row r="74" spans="2:13" x14ac:dyDescent="0.2">
      <c r="B74" s="25"/>
      <c r="C74" s="26"/>
      <c r="D74" s="27">
        <v>2</v>
      </c>
      <c r="E74" s="27"/>
      <c r="F74" s="27"/>
      <c r="G74" s="27"/>
      <c r="H74" s="30" t="s">
        <v>101</v>
      </c>
      <c r="I74" s="31" t="s">
        <v>36</v>
      </c>
      <c r="M74" s="23" t="s">
        <v>37</v>
      </c>
    </row>
    <row r="75" spans="2:13" x14ac:dyDescent="0.2">
      <c r="B75" s="25"/>
      <c r="C75" s="26"/>
      <c r="D75" s="27">
        <v>3</v>
      </c>
      <c r="E75" s="27"/>
      <c r="F75" s="27"/>
      <c r="G75" s="27"/>
      <c r="H75" s="30" t="s">
        <v>102</v>
      </c>
      <c r="I75" s="31" t="s">
        <v>38</v>
      </c>
      <c r="M75" s="23" t="s">
        <v>39</v>
      </c>
    </row>
    <row r="76" spans="2:13" x14ac:dyDescent="0.2">
      <c r="B76" s="25"/>
      <c r="C76" s="26"/>
      <c r="D76" s="27">
        <v>4</v>
      </c>
      <c r="E76" s="27"/>
      <c r="F76" s="27"/>
      <c r="G76" s="27"/>
      <c r="H76" s="30" t="s">
        <v>103</v>
      </c>
      <c r="I76" s="31" t="s">
        <v>40</v>
      </c>
      <c r="M76" s="23" t="s">
        <v>41</v>
      </c>
    </row>
    <row r="77" spans="2:13" x14ac:dyDescent="0.2">
      <c r="B77" s="25"/>
      <c r="C77" s="26"/>
      <c r="D77" s="27">
        <v>5</v>
      </c>
      <c r="E77" s="27"/>
      <c r="F77" s="27"/>
      <c r="G77" s="27"/>
      <c r="H77" s="30" t="s">
        <v>104</v>
      </c>
      <c r="I77" s="31" t="s">
        <v>42</v>
      </c>
      <c r="M77" s="23" t="s">
        <v>43</v>
      </c>
    </row>
    <row r="78" spans="2:13" x14ac:dyDescent="0.2">
      <c r="B78" s="25"/>
      <c r="C78" s="26"/>
      <c r="D78" s="27">
        <v>6</v>
      </c>
      <c r="E78" s="27"/>
      <c r="F78" s="27"/>
      <c r="G78" s="27"/>
      <c r="H78" s="30" t="s">
        <v>105</v>
      </c>
      <c r="I78" s="31" t="s">
        <v>44</v>
      </c>
      <c r="M78" s="23" t="s">
        <v>45</v>
      </c>
    </row>
    <row r="79" spans="2:13" x14ac:dyDescent="0.2">
      <c r="B79" s="25"/>
      <c r="C79" s="26"/>
      <c r="D79" s="27">
        <v>7</v>
      </c>
      <c r="E79" s="27"/>
      <c r="F79" s="27"/>
      <c r="G79" s="27"/>
      <c r="H79" s="30" t="s">
        <v>106</v>
      </c>
      <c r="I79" s="31" t="s">
        <v>46</v>
      </c>
      <c r="M79" s="23"/>
    </row>
    <row r="80" spans="2:13" x14ac:dyDescent="0.2">
      <c r="B80" s="25"/>
      <c r="C80" s="26"/>
      <c r="D80" s="27">
        <v>8</v>
      </c>
      <c r="E80" s="27"/>
      <c r="F80" s="27"/>
      <c r="G80" s="27"/>
      <c r="H80" s="30" t="s">
        <v>107</v>
      </c>
      <c r="I80" s="31" t="s">
        <v>47</v>
      </c>
      <c r="M80" s="23"/>
    </row>
    <row r="81" spans="2:13" s="37" customFormat="1" x14ac:dyDescent="0.2">
      <c r="B81" s="32"/>
      <c r="C81" s="33"/>
      <c r="D81" s="34">
        <v>9</v>
      </c>
      <c r="E81" s="34"/>
      <c r="F81" s="34"/>
      <c r="G81" s="34"/>
      <c r="H81" s="35" t="s">
        <v>108</v>
      </c>
      <c r="I81" s="36" t="s">
        <v>48</v>
      </c>
      <c r="M81" s="38"/>
    </row>
    <row r="82" spans="2:13" x14ac:dyDescent="0.2">
      <c r="B82" s="18">
        <v>5</v>
      </c>
      <c r="C82" s="19"/>
      <c r="D82" s="20"/>
      <c r="E82" s="20"/>
      <c r="F82" s="20"/>
      <c r="G82" s="20"/>
      <c r="H82" s="39">
        <v>5000</v>
      </c>
      <c r="I82" s="44" t="s">
        <v>109</v>
      </c>
      <c r="J82" s="23" t="s">
        <v>110</v>
      </c>
      <c r="K82" s="24">
        <v>99</v>
      </c>
      <c r="L82" s="24">
        <v>999</v>
      </c>
      <c r="M82" s="24" t="s">
        <v>111</v>
      </c>
    </row>
    <row r="83" spans="2:13" x14ac:dyDescent="0.2">
      <c r="B83" s="25"/>
      <c r="C83" s="26">
        <v>1</v>
      </c>
      <c r="D83" s="27"/>
      <c r="E83" s="27"/>
      <c r="F83" s="27"/>
      <c r="G83" s="27"/>
      <c r="H83" s="30">
        <v>5100</v>
      </c>
      <c r="I83" s="43" t="s">
        <v>112</v>
      </c>
      <c r="M83" s="23" t="s">
        <v>113</v>
      </c>
    </row>
    <row r="84" spans="2:13" x14ac:dyDescent="0.2">
      <c r="B84" s="25"/>
      <c r="C84" s="26"/>
      <c r="D84" s="27">
        <v>1</v>
      </c>
      <c r="E84" s="27"/>
      <c r="F84" s="27"/>
      <c r="G84" s="27"/>
      <c r="H84" s="30">
        <v>5110</v>
      </c>
      <c r="I84" s="31" t="s">
        <v>114</v>
      </c>
      <c r="M84" s="23"/>
    </row>
    <row r="85" spans="2:13" x14ac:dyDescent="0.2">
      <c r="B85" s="25"/>
      <c r="C85" s="26"/>
      <c r="D85" s="27">
        <v>2</v>
      </c>
      <c r="E85" s="27"/>
      <c r="F85" s="27"/>
      <c r="G85" s="27"/>
      <c r="H85" s="30">
        <v>5120</v>
      </c>
      <c r="I85" s="31" t="s">
        <v>115</v>
      </c>
      <c r="M85" s="23"/>
    </row>
    <row r="86" spans="2:13" x14ac:dyDescent="0.2">
      <c r="B86" s="25"/>
      <c r="C86" s="26"/>
      <c r="D86" s="27">
        <v>3</v>
      </c>
      <c r="E86" s="27"/>
      <c r="F86" s="27"/>
      <c r="G86" s="27"/>
      <c r="H86" s="30">
        <v>5130</v>
      </c>
      <c r="I86" s="31" t="s">
        <v>116</v>
      </c>
      <c r="M86" s="23"/>
    </row>
    <row r="87" spans="2:13" x14ac:dyDescent="0.2">
      <c r="B87" s="25"/>
      <c r="C87" s="26"/>
      <c r="D87" s="27">
        <v>4</v>
      </c>
      <c r="E87" s="27"/>
      <c r="F87" s="27"/>
      <c r="G87" s="27"/>
      <c r="H87" s="30">
        <v>5140</v>
      </c>
      <c r="I87" s="31" t="s">
        <v>117</v>
      </c>
      <c r="M87" s="23"/>
    </row>
    <row r="88" spans="2:13" x14ac:dyDescent="0.2">
      <c r="B88" s="25"/>
      <c r="C88" s="26">
        <v>2</v>
      </c>
      <c r="D88" s="27"/>
      <c r="E88" s="27"/>
      <c r="F88" s="27"/>
      <c r="G88" s="27"/>
      <c r="H88" s="30">
        <v>5200</v>
      </c>
      <c r="I88" s="43" t="s">
        <v>118</v>
      </c>
      <c r="M88" s="23" t="s">
        <v>119</v>
      </c>
    </row>
    <row r="89" spans="2:13" x14ac:dyDescent="0.2">
      <c r="B89" s="25"/>
      <c r="C89" s="26">
        <v>3</v>
      </c>
      <c r="D89" s="27"/>
      <c r="E89" s="27"/>
      <c r="F89" s="27"/>
      <c r="G89" s="27"/>
      <c r="H89" s="30">
        <v>5300</v>
      </c>
      <c r="I89" s="43" t="s">
        <v>120</v>
      </c>
      <c r="M89" s="23" t="s">
        <v>121</v>
      </c>
    </row>
    <row r="90" spans="2:13" x14ac:dyDescent="0.2">
      <c r="B90" s="25"/>
      <c r="C90" s="26"/>
      <c r="D90" s="27">
        <v>1</v>
      </c>
      <c r="E90" s="27"/>
      <c r="F90" s="27"/>
      <c r="G90" s="27"/>
      <c r="H90" s="30">
        <v>5310</v>
      </c>
      <c r="I90" s="31" t="s">
        <v>122</v>
      </c>
      <c r="M90" s="23" t="s">
        <v>123</v>
      </c>
    </row>
    <row r="91" spans="2:13" x14ac:dyDescent="0.2">
      <c r="B91" s="25"/>
      <c r="C91" s="26"/>
      <c r="D91" s="27">
        <v>2</v>
      </c>
      <c r="E91" s="27"/>
      <c r="F91" s="27"/>
      <c r="G91" s="27"/>
      <c r="H91" s="30">
        <v>5320</v>
      </c>
      <c r="I91" s="31" t="s">
        <v>124</v>
      </c>
      <c r="M91" s="23" t="s">
        <v>125</v>
      </c>
    </row>
    <row r="92" spans="2:13" x14ac:dyDescent="0.2">
      <c r="B92" s="25"/>
      <c r="C92" s="26"/>
      <c r="D92" s="27">
        <v>3</v>
      </c>
      <c r="E92" s="27"/>
      <c r="F92" s="27"/>
      <c r="G92" s="27"/>
      <c r="H92" s="30">
        <v>5330</v>
      </c>
      <c r="I92" s="31" t="s">
        <v>126</v>
      </c>
      <c r="M92" s="23" t="s">
        <v>127</v>
      </c>
    </row>
    <row r="93" spans="2:13" x14ac:dyDescent="0.2">
      <c r="B93" s="25"/>
      <c r="C93" s="26"/>
      <c r="D93" s="27">
        <v>4</v>
      </c>
      <c r="E93" s="27"/>
      <c r="F93" s="27"/>
      <c r="G93" s="27"/>
      <c r="H93" s="30">
        <v>5340</v>
      </c>
      <c r="I93" s="31" t="s">
        <v>117</v>
      </c>
      <c r="M93" s="23" t="s">
        <v>128</v>
      </c>
    </row>
    <row r="94" spans="2:13" x14ac:dyDescent="0.2">
      <c r="B94" s="25"/>
      <c r="C94" s="26">
        <v>4</v>
      </c>
      <c r="D94" s="27"/>
      <c r="E94" s="27"/>
      <c r="F94" s="27"/>
      <c r="G94" s="27"/>
      <c r="H94" s="30">
        <v>5400</v>
      </c>
      <c r="I94" s="43" t="s">
        <v>129</v>
      </c>
      <c r="M94" s="23" t="s">
        <v>130</v>
      </c>
    </row>
    <row r="95" spans="2:13" x14ac:dyDescent="0.2">
      <c r="B95" s="25"/>
      <c r="C95" s="26"/>
      <c r="D95" s="27">
        <v>1</v>
      </c>
      <c r="E95" s="27"/>
      <c r="F95" s="27"/>
      <c r="G95" s="27"/>
      <c r="H95" s="30">
        <v>5410</v>
      </c>
      <c r="I95" s="31" t="s">
        <v>131</v>
      </c>
      <c r="M95" s="23" t="s">
        <v>132</v>
      </c>
    </row>
    <row r="96" spans="2:13" x14ac:dyDescent="0.2">
      <c r="B96" s="25"/>
      <c r="C96" s="26"/>
      <c r="D96" s="27">
        <v>2</v>
      </c>
      <c r="E96" s="27"/>
      <c r="F96" s="27"/>
      <c r="G96" s="27"/>
      <c r="H96" s="30">
        <v>5420</v>
      </c>
      <c r="I96" s="31" t="s">
        <v>133</v>
      </c>
      <c r="M96" s="23" t="s">
        <v>134</v>
      </c>
    </row>
    <row r="97" spans="2:13" x14ac:dyDescent="0.2">
      <c r="B97" s="25"/>
      <c r="C97" s="26"/>
      <c r="D97" s="27">
        <v>3</v>
      </c>
      <c r="E97" s="27"/>
      <c r="F97" s="27"/>
      <c r="G97" s="27"/>
      <c r="H97" s="30">
        <v>5430</v>
      </c>
      <c r="I97" s="31" t="s">
        <v>135</v>
      </c>
      <c r="M97" s="23" t="s">
        <v>136</v>
      </c>
    </row>
    <row r="98" spans="2:13" x14ac:dyDescent="0.2">
      <c r="B98" s="25"/>
      <c r="C98" s="26">
        <v>5</v>
      </c>
      <c r="D98" s="27"/>
      <c r="E98" s="27"/>
      <c r="F98" s="27"/>
      <c r="G98" s="27"/>
      <c r="H98" s="30">
        <v>5500</v>
      </c>
      <c r="I98" s="43" t="s">
        <v>137</v>
      </c>
      <c r="M98" s="23" t="s">
        <v>138</v>
      </c>
    </row>
    <row r="99" spans="2:13" x14ac:dyDescent="0.2">
      <c r="B99" s="25"/>
      <c r="C99" s="26"/>
      <c r="D99" s="27">
        <v>1</v>
      </c>
      <c r="E99" s="27"/>
      <c r="F99" s="27"/>
      <c r="G99" s="27"/>
      <c r="H99" s="30">
        <v>5510</v>
      </c>
      <c r="I99" s="31" t="s">
        <v>139</v>
      </c>
      <c r="M99" s="23" t="s">
        <v>140</v>
      </c>
    </row>
    <row r="100" spans="2:13" x14ac:dyDescent="0.2">
      <c r="B100" s="25"/>
      <c r="C100" s="26"/>
      <c r="D100" s="27">
        <v>2</v>
      </c>
      <c r="E100" s="27"/>
      <c r="F100" s="27"/>
      <c r="G100" s="27"/>
      <c r="H100" s="30">
        <v>5520</v>
      </c>
      <c r="I100" s="31" t="s">
        <v>141</v>
      </c>
      <c r="M100" s="23" t="s">
        <v>142</v>
      </c>
    </row>
    <row r="101" spans="2:13" x14ac:dyDescent="0.2">
      <c r="B101" s="25"/>
      <c r="C101" s="26"/>
      <c r="D101" s="27">
        <v>3</v>
      </c>
      <c r="E101" s="27"/>
      <c r="F101" s="27"/>
      <c r="G101" s="27"/>
      <c r="H101" s="30">
        <v>5530</v>
      </c>
      <c r="I101" s="31" t="s">
        <v>143</v>
      </c>
      <c r="M101" s="23" t="s">
        <v>144</v>
      </c>
    </row>
    <row r="102" spans="2:13" x14ac:dyDescent="0.2">
      <c r="B102" s="25"/>
      <c r="C102" s="26"/>
      <c r="D102" s="27">
        <v>4</v>
      </c>
      <c r="E102" s="27"/>
      <c r="F102" s="27"/>
      <c r="G102" s="27"/>
      <c r="H102" s="30">
        <v>5540</v>
      </c>
      <c r="I102" s="31" t="s">
        <v>145</v>
      </c>
      <c r="M102" s="23" t="s">
        <v>146</v>
      </c>
    </row>
    <row r="103" spans="2:13" x14ac:dyDescent="0.2">
      <c r="B103" s="18">
        <v>6</v>
      </c>
      <c r="C103" s="19"/>
      <c r="D103" s="20"/>
      <c r="E103" s="20"/>
      <c r="F103" s="20"/>
      <c r="G103" s="20"/>
      <c r="H103" s="39">
        <v>6000</v>
      </c>
      <c r="I103" s="44" t="s">
        <v>147</v>
      </c>
      <c r="J103" s="23" t="s">
        <v>148</v>
      </c>
      <c r="K103" s="24">
        <v>99</v>
      </c>
      <c r="L103" s="24">
        <v>999</v>
      </c>
      <c r="M103" s="24" t="s">
        <v>149</v>
      </c>
    </row>
    <row r="104" spans="2:13" x14ac:dyDescent="0.2">
      <c r="B104" s="25"/>
      <c r="C104" s="26">
        <v>1</v>
      </c>
      <c r="D104" s="27"/>
      <c r="E104" s="27"/>
      <c r="F104" s="27"/>
      <c r="G104" s="27"/>
      <c r="H104" s="30">
        <v>6100</v>
      </c>
      <c r="I104" s="43" t="s">
        <v>150</v>
      </c>
      <c r="M104" s="23" t="s">
        <v>151</v>
      </c>
    </row>
    <row r="105" spans="2:13" x14ac:dyDescent="0.2">
      <c r="B105" s="25"/>
      <c r="C105" s="26"/>
      <c r="D105" s="27">
        <v>1</v>
      </c>
      <c r="E105" s="27"/>
      <c r="F105" s="27"/>
      <c r="G105" s="27"/>
      <c r="H105" s="30">
        <v>6110</v>
      </c>
      <c r="I105" s="31" t="s">
        <v>152</v>
      </c>
      <c r="M105" s="23" t="s">
        <v>153</v>
      </c>
    </row>
    <row r="106" spans="2:13" x14ac:dyDescent="0.2">
      <c r="B106" s="25"/>
      <c r="C106" s="26"/>
      <c r="D106" s="27">
        <v>2</v>
      </c>
      <c r="E106" s="27"/>
      <c r="F106" s="27"/>
      <c r="G106" s="27"/>
      <c r="H106" s="30">
        <v>6120</v>
      </c>
      <c r="I106" s="31" t="s">
        <v>145</v>
      </c>
      <c r="M106" s="23" t="s">
        <v>154</v>
      </c>
    </row>
    <row r="107" spans="2:13" x14ac:dyDescent="0.2">
      <c r="B107" s="25"/>
      <c r="C107" s="26">
        <v>2</v>
      </c>
      <c r="D107" s="27"/>
      <c r="E107" s="27"/>
      <c r="F107" s="27"/>
      <c r="G107" s="27"/>
      <c r="H107" s="30">
        <v>6200</v>
      </c>
      <c r="I107" s="43" t="s">
        <v>155</v>
      </c>
      <c r="M107" s="23" t="s">
        <v>156</v>
      </c>
    </row>
    <row r="108" spans="2:13" x14ac:dyDescent="0.2">
      <c r="B108" s="25"/>
      <c r="C108" s="26">
        <v>3</v>
      </c>
      <c r="D108" s="27"/>
      <c r="E108" s="27"/>
      <c r="F108" s="27"/>
      <c r="G108" s="27"/>
      <c r="H108" s="30">
        <v>6300</v>
      </c>
      <c r="I108" s="43" t="s">
        <v>157</v>
      </c>
      <c r="M108" s="23" t="s">
        <v>158</v>
      </c>
    </row>
    <row r="109" spans="2:13" x14ac:dyDescent="0.2">
      <c r="B109" s="25"/>
      <c r="C109" s="26"/>
      <c r="D109" s="27">
        <v>1</v>
      </c>
      <c r="E109" s="27"/>
      <c r="F109" s="27"/>
      <c r="G109" s="27"/>
      <c r="H109" s="30">
        <v>6310</v>
      </c>
      <c r="I109" s="31" t="s">
        <v>159</v>
      </c>
      <c r="M109" s="23" t="s">
        <v>160</v>
      </c>
    </row>
    <row r="110" spans="2:13" x14ac:dyDescent="0.2">
      <c r="B110" s="25"/>
      <c r="C110" s="26"/>
      <c r="D110" s="27">
        <v>2</v>
      </c>
      <c r="E110" s="27"/>
      <c r="F110" s="27"/>
      <c r="G110" s="27"/>
      <c r="H110" s="30">
        <v>6320</v>
      </c>
      <c r="I110" s="31" t="s">
        <v>161</v>
      </c>
      <c r="M110" s="23" t="s">
        <v>162</v>
      </c>
    </row>
    <row r="111" spans="2:13" x14ac:dyDescent="0.2">
      <c r="B111" s="25"/>
      <c r="C111" s="26"/>
      <c r="D111" s="27">
        <v>3</v>
      </c>
      <c r="E111" s="27"/>
      <c r="F111" s="27"/>
      <c r="G111" s="27"/>
      <c r="H111" s="30">
        <v>6330</v>
      </c>
      <c r="I111" s="31" t="s">
        <v>163</v>
      </c>
      <c r="M111" s="23" t="s">
        <v>164</v>
      </c>
    </row>
    <row r="112" spans="2:13" x14ac:dyDescent="0.2">
      <c r="B112" s="25"/>
      <c r="C112" s="26"/>
      <c r="D112" s="27">
        <v>4</v>
      </c>
      <c r="E112" s="27"/>
      <c r="F112" s="27"/>
      <c r="G112" s="27"/>
      <c r="H112" s="30">
        <v>6340</v>
      </c>
      <c r="I112" s="31" t="s">
        <v>165</v>
      </c>
      <c r="M112" s="23" t="s">
        <v>166</v>
      </c>
    </row>
    <row r="113" spans="2:13" x14ac:dyDescent="0.2">
      <c r="B113" s="25"/>
      <c r="C113" s="26"/>
      <c r="D113" s="27">
        <v>5</v>
      </c>
      <c r="E113" s="27"/>
      <c r="F113" s="27"/>
      <c r="G113" s="27"/>
      <c r="H113" s="30">
        <v>6350</v>
      </c>
      <c r="I113" s="31" t="s">
        <v>167</v>
      </c>
      <c r="M113" s="23" t="s">
        <v>168</v>
      </c>
    </row>
    <row r="114" spans="2:13" x14ac:dyDescent="0.2">
      <c r="B114" s="25"/>
      <c r="C114" s="26"/>
      <c r="D114" s="27">
        <v>6</v>
      </c>
      <c r="E114" s="27"/>
      <c r="F114" s="27"/>
      <c r="G114" s="27"/>
      <c r="H114" s="30">
        <v>6360</v>
      </c>
      <c r="I114" s="31" t="s">
        <v>169</v>
      </c>
      <c r="M114" s="23" t="s">
        <v>170</v>
      </c>
    </row>
    <row r="115" spans="2:13" x14ac:dyDescent="0.2">
      <c r="B115" s="25"/>
      <c r="C115" s="26"/>
      <c r="D115" s="27">
        <v>7</v>
      </c>
      <c r="E115" s="27"/>
      <c r="F115" s="27"/>
      <c r="G115" s="27"/>
      <c r="H115" s="30">
        <v>6370</v>
      </c>
      <c r="I115" s="31" t="s">
        <v>171</v>
      </c>
      <c r="M115" s="23" t="s">
        <v>172</v>
      </c>
    </row>
    <row r="116" spans="2:13" x14ac:dyDescent="0.2">
      <c r="B116" s="25"/>
      <c r="C116" s="26"/>
      <c r="D116" s="27">
        <v>8</v>
      </c>
      <c r="E116" s="27"/>
      <c r="F116" s="27"/>
      <c r="G116" s="27"/>
      <c r="H116" s="30">
        <v>6380</v>
      </c>
      <c r="I116" s="31" t="s">
        <v>173</v>
      </c>
      <c r="M116" s="23" t="s">
        <v>174</v>
      </c>
    </row>
    <row r="117" spans="2:13" x14ac:dyDescent="0.2">
      <c r="B117" s="25"/>
      <c r="C117" s="26">
        <v>4</v>
      </c>
      <c r="D117" s="27"/>
      <c r="E117" s="27"/>
      <c r="F117" s="27"/>
      <c r="G117" s="27"/>
      <c r="H117" s="30">
        <v>6400</v>
      </c>
      <c r="I117" s="43" t="s">
        <v>175</v>
      </c>
      <c r="M117" s="23" t="s">
        <v>176</v>
      </c>
    </row>
    <row r="118" spans="2:13" x14ac:dyDescent="0.2">
      <c r="B118" s="25"/>
      <c r="C118" s="26"/>
      <c r="D118" s="27">
        <v>1</v>
      </c>
      <c r="E118" s="27"/>
      <c r="F118" s="27"/>
      <c r="G118" s="27"/>
      <c r="H118" s="30">
        <v>6410</v>
      </c>
      <c r="I118" s="31" t="s">
        <v>177</v>
      </c>
      <c r="M118" s="23" t="s">
        <v>178</v>
      </c>
    </row>
    <row r="119" spans="2:13" x14ac:dyDescent="0.2">
      <c r="B119" s="25"/>
      <c r="C119" s="26"/>
      <c r="D119" s="27">
        <v>2</v>
      </c>
      <c r="E119" s="27"/>
      <c r="F119" s="27"/>
      <c r="G119" s="27"/>
      <c r="H119" s="30">
        <v>6420</v>
      </c>
      <c r="I119" s="31" t="s">
        <v>179</v>
      </c>
      <c r="M119" s="23" t="s">
        <v>180</v>
      </c>
    </row>
    <row r="120" spans="2:13" x14ac:dyDescent="0.2">
      <c r="B120" s="25"/>
      <c r="C120" s="26"/>
      <c r="D120" s="27">
        <v>3</v>
      </c>
      <c r="E120" s="27"/>
      <c r="F120" s="27"/>
      <c r="G120" s="27"/>
      <c r="H120" s="30">
        <v>6430</v>
      </c>
      <c r="I120" s="31" t="s">
        <v>181</v>
      </c>
      <c r="M120" s="23" t="s">
        <v>182</v>
      </c>
    </row>
    <row r="121" spans="2:13" s="41" customFormat="1" x14ac:dyDescent="0.2">
      <c r="B121" s="18">
        <v>7</v>
      </c>
      <c r="C121" s="19"/>
      <c r="D121" s="19"/>
      <c r="E121" s="19"/>
      <c r="F121" s="19"/>
      <c r="G121" s="19"/>
      <c r="H121" s="39">
        <v>7000</v>
      </c>
      <c r="I121" s="40" t="s">
        <v>183</v>
      </c>
      <c r="M121" s="42"/>
    </row>
    <row r="122" spans="2:13" x14ac:dyDescent="0.2">
      <c r="B122" s="25"/>
      <c r="C122" s="26">
        <v>1</v>
      </c>
      <c r="D122" s="27"/>
      <c r="E122" s="27"/>
      <c r="F122" s="27"/>
      <c r="G122" s="27"/>
      <c r="H122" s="30">
        <v>7100</v>
      </c>
      <c r="I122" s="43" t="s">
        <v>184</v>
      </c>
      <c r="M122" s="23" t="s">
        <v>185</v>
      </c>
    </row>
    <row r="123" spans="2:13" x14ac:dyDescent="0.2">
      <c r="B123" s="25"/>
      <c r="C123" s="26"/>
      <c r="D123" s="27">
        <v>1</v>
      </c>
      <c r="E123" s="27"/>
      <c r="F123" s="27"/>
      <c r="G123" s="27"/>
      <c r="H123" s="30">
        <v>7110</v>
      </c>
      <c r="I123" s="31" t="s">
        <v>186</v>
      </c>
      <c r="M123" s="23" t="s">
        <v>187</v>
      </c>
    </row>
    <row r="124" spans="2:13" x14ac:dyDescent="0.2">
      <c r="B124" s="25"/>
      <c r="C124" s="26"/>
      <c r="D124" s="27">
        <v>2</v>
      </c>
      <c r="E124" s="27"/>
      <c r="F124" s="27"/>
      <c r="G124" s="27"/>
      <c r="H124" s="30">
        <v>7120</v>
      </c>
      <c r="I124" s="31" t="s">
        <v>188</v>
      </c>
      <c r="M124" s="23" t="s">
        <v>189</v>
      </c>
    </row>
    <row r="125" spans="2:13" x14ac:dyDescent="0.2">
      <c r="B125" s="25"/>
      <c r="C125" s="26">
        <v>2</v>
      </c>
      <c r="D125" s="27"/>
      <c r="E125" s="27"/>
      <c r="F125" s="27"/>
      <c r="G125" s="27"/>
      <c r="H125" s="30">
        <v>7200</v>
      </c>
      <c r="I125" s="43" t="s">
        <v>190</v>
      </c>
      <c r="M125" s="23" t="s">
        <v>191</v>
      </c>
    </row>
    <row r="126" spans="2:13" x14ac:dyDescent="0.2">
      <c r="B126" s="25"/>
      <c r="C126" s="26"/>
      <c r="D126" s="27">
        <v>1</v>
      </c>
      <c r="E126" s="27"/>
      <c r="F126" s="27"/>
      <c r="G126" s="27"/>
      <c r="H126" s="30">
        <v>7210</v>
      </c>
      <c r="I126" s="31" t="s">
        <v>192</v>
      </c>
      <c r="M126" s="23" t="s">
        <v>193</v>
      </c>
    </row>
    <row r="127" spans="2:13" x14ac:dyDescent="0.2">
      <c r="B127" s="25"/>
      <c r="C127" s="26"/>
      <c r="D127" s="27">
        <v>2</v>
      </c>
      <c r="E127" s="27"/>
      <c r="F127" s="27"/>
      <c r="G127" s="27"/>
      <c r="H127" s="30">
        <v>7220</v>
      </c>
      <c r="I127" s="31" t="s">
        <v>194</v>
      </c>
      <c r="M127" s="23" t="s">
        <v>195</v>
      </c>
    </row>
    <row r="128" spans="2:13" x14ac:dyDescent="0.2">
      <c r="B128" s="25"/>
      <c r="C128" s="26"/>
      <c r="D128" s="27">
        <v>3</v>
      </c>
      <c r="E128" s="27"/>
      <c r="F128" s="27"/>
      <c r="G128" s="27"/>
      <c r="H128" s="30">
        <v>7230</v>
      </c>
      <c r="I128" s="31" t="s">
        <v>196</v>
      </c>
      <c r="M128" s="23" t="s">
        <v>197</v>
      </c>
    </row>
    <row r="129" spans="2:13" x14ac:dyDescent="0.2">
      <c r="B129" s="25"/>
      <c r="C129" s="26"/>
      <c r="D129" s="27">
        <v>4</v>
      </c>
      <c r="E129" s="27"/>
      <c r="F129" s="27"/>
      <c r="G129" s="27"/>
      <c r="H129" s="30">
        <v>7240</v>
      </c>
      <c r="I129" s="31" t="s">
        <v>198</v>
      </c>
      <c r="M129" s="23" t="s">
        <v>199</v>
      </c>
    </row>
    <row r="130" spans="2:13" x14ac:dyDescent="0.2">
      <c r="B130" s="25"/>
      <c r="C130" s="26"/>
      <c r="D130" s="27">
        <v>5</v>
      </c>
      <c r="E130" s="27"/>
      <c r="F130" s="27"/>
      <c r="G130" s="27"/>
      <c r="H130" s="30">
        <v>7250</v>
      </c>
      <c r="I130" s="31" t="s">
        <v>200</v>
      </c>
      <c r="M130" s="23" t="s">
        <v>201</v>
      </c>
    </row>
    <row r="131" spans="2:13" x14ac:dyDescent="0.2">
      <c r="B131" s="25"/>
      <c r="C131" s="26">
        <v>3</v>
      </c>
      <c r="D131" s="27"/>
      <c r="E131" s="27"/>
      <c r="F131" s="27"/>
      <c r="G131" s="27"/>
      <c r="H131" s="30">
        <v>7300</v>
      </c>
      <c r="I131" s="43" t="s">
        <v>202</v>
      </c>
      <c r="M131" s="23" t="s">
        <v>203</v>
      </c>
    </row>
    <row r="132" spans="2:13" x14ac:dyDescent="0.2">
      <c r="B132" s="25"/>
      <c r="C132" s="26"/>
      <c r="D132" s="27">
        <v>1</v>
      </c>
      <c r="E132" s="27"/>
      <c r="F132" s="27"/>
      <c r="G132" s="27"/>
      <c r="H132" s="30">
        <v>7310</v>
      </c>
      <c r="I132" s="31" t="s">
        <v>204</v>
      </c>
      <c r="M132" s="23" t="s">
        <v>205</v>
      </c>
    </row>
    <row r="133" spans="2:13" x14ac:dyDescent="0.2">
      <c r="B133" s="25"/>
      <c r="C133" s="26"/>
      <c r="D133" s="27">
        <v>2</v>
      </c>
      <c r="E133" s="27"/>
      <c r="F133" s="27"/>
      <c r="G133" s="27"/>
      <c r="H133" s="30">
        <v>7320</v>
      </c>
      <c r="I133" s="31" t="s">
        <v>206</v>
      </c>
      <c r="M133" s="23" t="s">
        <v>207</v>
      </c>
    </row>
    <row r="134" spans="2:13" x14ac:dyDescent="0.2">
      <c r="B134" s="25"/>
      <c r="C134" s="26"/>
      <c r="D134" s="27">
        <v>3</v>
      </c>
      <c r="E134" s="27"/>
      <c r="F134" s="27"/>
      <c r="G134" s="27"/>
      <c r="H134" s="30">
        <v>7330</v>
      </c>
      <c r="I134" s="31" t="s">
        <v>208</v>
      </c>
      <c r="M134" s="23" t="s">
        <v>209</v>
      </c>
    </row>
    <row r="135" spans="2:13" x14ac:dyDescent="0.2">
      <c r="B135" s="25"/>
      <c r="C135" s="26"/>
      <c r="D135" s="27">
        <v>4</v>
      </c>
      <c r="E135" s="27"/>
      <c r="F135" s="27"/>
      <c r="G135" s="27"/>
      <c r="H135" s="30">
        <v>7340</v>
      </c>
      <c r="I135" s="31" t="s">
        <v>210</v>
      </c>
      <c r="M135" s="23" t="s">
        <v>211</v>
      </c>
    </row>
    <row r="136" spans="2:13" x14ac:dyDescent="0.2">
      <c r="B136" s="25"/>
      <c r="C136" s="26"/>
      <c r="D136" s="27">
        <v>5</v>
      </c>
      <c r="E136" s="27"/>
      <c r="F136" s="27"/>
      <c r="G136" s="27"/>
      <c r="H136" s="30">
        <v>7350</v>
      </c>
      <c r="I136" s="31" t="s">
        <v>212</v>
      </c>
      <c r="M136" s="23" t="s">
        <v>213</v>
      </c>
    </row>
    <row r="137" spans="2:13" x14ac:dyDescent="0.2">
      <c r="B137" s="25"/>
      <c r="C137" s="26"/>
      <c r="D137" s="27">
        <v>6</v>
      </c>
      <c r="E137" s="27"/>
      <c r="F137" s="27"/>
      <c r="G137" s="27"/>
      <c r="H137" s="30">
        <v>7360</v>
      </c>
      <c r="I137" s="31" t="s">
        <v>214</v>
      </c>
      <c r="M137" s="23" t="s">
        <v>215</v>
      </c>
    </row>
    <row r="138" spans="2:13" x14ac:dyDescent="0.2">
      <c r="B138" s="25"/>
      <c r="C138" s="26"/>
      <c r="D138" s="27">
        <v>7</v>
      </c>
      <c r="E138" s="27"/>
      <c r="F138" s="27"/>
      <c r="G138" s="27"/>
      <c r="H138" s="30">
        <v>7370</v>
      </c>
      <c r="I138" s="31" t="s">
        <v>216</v>
      </c>
      <c r="M138" s="23" t="s">
        <v>217</v>
      </c>
    </row>
    <row r="139" spans="2:13" x14ac:dyDescent="0.2">
      <c r="B139" s="25"/>
      <c r="C139" s="26"/>
      <c r="D139" s="27">
        <v>8</v>
      </c>
      <c r="E139" s="27"/>
      <c r="F139" s="27"/>
      <c r="G139" s="27"/>
      <c r="H139" s="30">
        <v>7380</v>
      </c>
      <c r="I139" s="31" t="s">
        <v>218</v>
      </c>
      <c r="M139" s="23" t="s">
        <v>219</v>
      </c>
    </row>
    <row r="140" spans="2:13" x14ac:dyDescent="0.2">
      <c r="B140" s="25"/>
      <c r="C140" s="26"/>
      <c r="D140" s="27">
        <v>9</v>
      </c>
      <c r="E140" s="27"/>
      <c r="F140" s="27"/>
      <c r="G140" s="27"/>
      <c r="H140" s="30">
        <v>7390</v>
      </c>
      <c r="I140" s="31" t="s">
        <v>220</v>
      </c>
      <c r="M140" s="23" t="s">
        <v>221</v>
      </c>
    </row>
    <row r="141" spans="2:13" x14ac:dyDescent="0.2">
      <c r="B141" s="25"/>
      <c r="C141" s="26">
        <v>4</v>
      </c>
      <c r="D141" s="27"/>
      <c r="E141" s="27"/>
      <c r="F141" s="27"/>
      <c r="G141" s="27"/>
      <c r="H141" s="30">
        <v>7400</v>
      </c>
      <c r="I141" s="43" t="s">
        <v>222</v>
      </c>
      <c r="M141" s="23" t="s">
        <v>223</v>
      </c>
    </row>
    <row r="142" spans="2:13" x14ac:dyDescent="0.2">
      <c r="B142" s="25"/>
      <c r="C142" s="26"/>
      <c r="D142" s="27">
        <v>1</v>
      </c>
      <c r="E142" s="27"/>
      <c r="F142" s="27"/>
      <c r="G142" s="27"/>
      <c r="H142" s="30">
        <v>7410</v>
      </c>
      <c r="I142" s="31" t="s">
        <v>224</v>
      </c>
      <c r="M142" s="23" t="s">
        <v>225</v>
      </c>
    </row>
    <row r="143" spans="2:13" x14ac:dyDescent="0.2">
      <c r="B143" s="25"/>
      <c r="C143" s="26">
        <v>5</v>
      </c>
      <c r="D143" s="27"/>
      <c r="E143" s="27"/>
      <c r="F143" s="27"/>
      <c r="G143" s="27"/>
      <c r="H143" s="30">
        <v>7500</v>
      </c>
      <c r="I143" s="43" t="s">
        <v>226</v>
      </c>
      <c r="M143" s="23"/>
    </row>
    <row r="144" spans="2:13" x14ac:dyDescent="0.2">
      <c r="B144" s="25"/>
      <c r="C144" s="26"/>
      <c r="D144" s="27">
        <v>1</v>
      </c>
      <c r="E144" s="27"/>
      <c r="F144" s="27"/>
      <c r="G144" s="27"/>
      <c r="H144" s="30">
        <v>7510</v>
      </c>
      <c r="I144" s="31" t="s">
        <v>227</v>
      </c>
      <c r="M144" s="23"/>
    </row>
    <row r="145" spans="2:13" x14ac:dyDescent="0.2">
      <c r="B145" s="25"/>
      <c r="C145" s="26"/>
      <c r="D145" s="27">
        <v>2</v>
      </c>
      <c r="E145" s="27"/>
      <c r="F145" s="27"/>
      <c r="G145" s="27"/>
      <c r="H145" s="30">
        <v>7520</v>
      </c>
      <c r="I145" s="31" t="s">
        <v>228</v>
      </c>
      <c r="M145" s="23"/>
    </row>
    <row r="146" spans="2:13" x14ac:dyDescent="0.2">
      <c r="B146" s="18">
        <v>8</v>
      </c>
      <c r="C146" s="19"/>
      <c r="D146" s="20"/>
      <c r="E146" s="20"/>
      <c r="F146" s="20"/>
      <c r="G146" s="20"/>
      <c r="H146" s="39">
        <v>8000</v>
      </c>
      <c r="I146" s="44" t="s">
        <v>229</v>
      </c>
      <c r="J146" s="23" t="s">
        <v>230</v>
      </c>
      <c r="K146" s="24">
        <v>99</v>
      </c>
      <c r="L146" s="24">
        <v>999</v>
      </c>
      <c r="M146" s="24" t="s">
        <v>231</v>
      </c>
    </row>
    <row r="147" spans="2:13" x14ac:dyDescent="0.2">
      <c r="B147" s="25"/>
      <c r="C147" s="26">
        <v>1</v>
      </c>
      <c r="D147" s="27"/>
      <c r="E147" s="27"/>
      <c r="F147" s="27"/>
      <c r="G147" s="27"/>
      <c r="H147" s="30">
        <v>8100</v>
      </c>
      <c r="I147" s="43" t="s">
        <v>232</v>
      </c>
      <c r="J147" s="24"/>
      <c r="K147" s="24"/>
      <c r="L147" s="24"/>
      <c r="M147" s="23" t="s">
        <v>233</v>
      </c>
    </row>
    <row r="148" spans="2:13" x14ac:dyDescent="0.2">
      <c r="B148" s="25"/>
      <c r="C148" s="26"/>
      <c r="D148" s="27">
        <v>1</v>
      </c>
      <c r="E148" s="27"/>
      <c r="F148" s="27"/>
      <c r="G148" s="27"/>
      <c r="H148" s="30">
        <v>8110</v>
      </c>
      <c r="I148" s="31" t="s">
        <v>234</v>
      </c>
      <c r="J148" s="24"/>
      <c r="K148" s="24"/>
      <c r="L148" s="24"/>
      <c r="M148" s="23" t="s">
        <v>235</v>
      </c>
    </row>
    <row r="149" spans="2:13" x14ac:dyDescent="0.2">
      <c r="B149" s="25"/>
      <c r="C149" s="26"/>
      <c r="D149" s="27">
        <v>2</v>
      </c>
      <c r="E149" s="27"/>
      <c r="F149" s="27"/>
      <c r="G149" s="27"/>
      <c r="H149" s="30">
        <v>8120</v>
      </c>
      <c r="I149" s="31" t="s">
        <v>236</v>
      </c>
      <c r="J149" s="24"/>
      <c r="K149" s="24"/>
      <c r="L149" s="24"/>
      <c r="M149" s="23" t="s">
        <v>237</v>
      </c>
    </row>
    <row r="150" spans="2:13" x14ac:dyDescent="0.2">
      <c r="B150" s="25"/>
      <c r="C150" s="26"/>
      <c r="D150" s="27">
        <v>3</v>
      </c>
      <c r="E150" s="27"/>
      <c r="F150" s="27"/>
      <c r="G150" s="27"/>
      <c r="H150" s="30">
        <v>8130</v>
      </c>
      <c r="I150" s="31" t="s">
        <v>238</v>
      </c>
      <c r="J150" s="24"/>
      <c r="K150" s="24"/>
      <c r="L150" s="24"/>
      <c r="M150" s="23" t="s">
        <v>239</v>
      </c>
    </row>
    <row r="151" spans="2:13" x14ac:dyDescent="0.2">
      <c r="B151" s="25"/>
      <c r="C151" s="26">
        <v>2</v>
      </c>
      <c r="D151" s="27"/>
      <c r="E151" s="27"/>
      <c r="F151" s="27"/>
      <c r="G151" s="27"/>
      <c r="H151" s="30">
        <v>8200</v>
      </c>
      <c r="I151" s="43" t="s">
        <v>240</v>
      </c>
      <c r="J151" s="24"/>
      <c r="K151" s="24"/>
      <c r="L151" s="24"/>
      <c r="M151" s="23" t="s">
        <v>241</v>
      </c>
    </row>
    <row r="152" spans="2:13" x14ac:dyDescent="0.2">
      <c r="B152" s="25"/>
      <c r="C152" s="26"/>
      <c r="D152" s="27">
        <v>1</v>
      </c>
      <c r="E152" s="27"/>
      <c r="F152" s="27"/>
      <c r="G152" s="27"/>
      <c r="H152" s="30">
        <v>8210</v>
      </c>
      <c r="I152" s="31" t="s">
        <v>242</v>
      </c>
      <c r="J152" s="24"/>
      <c r="K152" s="24"/>
      <c r="L152" s="24"/>
      <c r="M152" s="23" t="s">
        <v>243</v>
      </c>
    </row>
    <row r="153" spans="2:13" x14ac:dyDescent="0.2">
      <c r="B153" s="25"/>
      <c r="C153" s="26">
        <v>3</v>
      </c>
      <c r="D153" s="27"/>
      <c r="E153" s="27"/>
      <c r="F153" s="27"/>
      <c r="G153" s="27"/>
      <c r="H153" s="30">
        <v>8300</v>
      </c>
      <c r="I153" s="43" t="s">
        <v>244</v>
      </c>
      <c r="J153" s="24"/>
      <c r="K153" s="24"/>
      <c r="L153" s="24"/>
      <c r="M153" s="23" t="s">
        <v>245</v>
      </c>
    </row>
    <row r="154" spans="2:13" x14ac:dyDescent="0.2">
      <c r="B154" s="25"/>
      <c r="C154" s="26"/>
      <c r="D154" s="27">
        <v>1</v>
      </c>
      <c r="E154" s="27"/>
      <c r="F154" s="27"/>
      <c r="G154" s="27"/>
      <c r="H154" s="30">
        <v>8310</v>
      </c>
      <c r="I154" s="31" t="s">
        <v>246</v>
      </c>
      <c r="J154" s="24"/>
      <c r="K154" s="24"/>
      <c r="L154" s="24"/>
      <c r="M154" s="23" t="s">
        <v>247</v>
      </c>
    </row>
    <row r="155" spans="2:13" x14ac:dyDescent="0.2">
      <c r="B155" s="25"/>
      <c r="C155" s="26"/>
      <c r="D155" s="27">
        <v>2</v>
      </c>
      <c r="E155" s="27"/>
      <c r="F155" s="27"/>
      <c r="G155" s="27"/>
      <c r="H155" s="30">
        <v>8320</v>
      </c>
      <c r="I155" s="31" t="s">
        <v>248</v>
      </c>
      <c r="M155" s="23" t="s">
        <v>249</v>
      </c>
    </row>
    <row r="156" spans="2:13" x14ac:dyDescent="0.2">
      <c r="B156" s="25"/>
      <c r="C156" s="26"/>
      <c r="D156" s="27">
        <v>3</v>
      </c>
      <c r="E156" s="27"/>
      <c r="F156" s="27"/>
      <c r="G156" s="27"/>
      <c r="H156" s="30">
        <v>8330</v>
      </c>
      <c r="I156" s="31" t="s">
        <v>250</v>
      </c>
      <c r="M156" s="23" t="s">
        <v>251</v>
      </c>
    </row>
    <row r="157" spans="2:13" x14ac:dyDescent="0.2">
      <c r="B157" s="25"/>
      <c r="C157" s="26"/>
      <c r="D157" s="27">
        <v>4</v>
      </c>
      <c r="E157" s="27"/>
      <c r="F157" s="27"/>
      <c r="G157" s="27"/>
      <c r="H157" s="30">
        <v>8340</v>
      </c>
      <c r="I157" s="31" t="s">
        <v>252</v>
      </c>
      <c r="M157" s="23" t="s">
        <v>253</v>
      </c>
    </row>
    <row r="158" spans="2:13" x14ac:dyDescent="0.2">
      <c r="B158" s="25"/>
      <c r="C158" s="26"/>
      <c r="D158" s="27">
        <v>5</v>
      </c>
      <c r="E158" s="27"/>
      <c r="F158" s="27"/>
      <c r="G158" s="27"/>
      <c r="H158" s="30">
        <v>8350</v>
      </c>
      <c r="I158" s="31" t="s">
        <v>254</v>
      </c>
      <c r="M158" s="23" t="s">
        <v>255</v>
      </c>
    </row>
    <row r="159" spans="2:13" x14ac:dyDescent="0.2">
      <c r="B159" s="25"/>
      <c r="C159" s="26"/>
      <c r="D159" s="27">
        <v>6</v>
      </c>
      <c r="E159" s="27"/>
      <c r="F159" s="27"/>
      <c r="G159" s="27"/>
      <c r="H159" s="30">
        <v>8360</v>
      </c>
      <c r="I159" s="31" t="s">
        <v>256</v>
      </c>
      <c r="M159" s="23" t="s">
        <v>257</v>
      </c>
    </row>
    <row r="160" spans="2:13" x14ac:dyDescent="0.2">
      <c r="B160" s="25"/>
      <c r="C160" s="26"/>
      <c r="D160" s="27">
        <v>7</v>
      </c>
      <c r="E160" s="27"/>
      <c r="F160" s="27"/>
      <c r="G160" s="27"/>
      <c r="H160" s="30">
        <v>8370</v>
      </c>
      <c r="I160" s="31" t="s">
        <v>258</v>
      </c>
      <c r="M160" s="23" t="s">
        <v>259</v>
      </c>
    </row>
    <row r="161" spans="2:13" x14ac:dyDescent="0.2">
      <c r="B161" s="25"/>
      <c r="C161" s="26"/>
      <c r="D161" s="27">
        <v>8</v>
      </c>
      <c r="E161" s="27"/>
      <c r="F161" s="27"/>
      <c r="G161" s="27"/>
      <c r="H161" s="30">
        <v>8380</v>
      </c>
      <c r="I161" s="31" t="s">
        <v>260</v>
      </c>
      <c r="M161" s="23" t="s">
        <v>261</v>
      </c>
    </row>
    <row r="162" spans="2:13" x14ac:dyDescent="0.2">
      <c r="B162" s="25"/>
      <c r="C162" s="26"/>
      <c r="D162" s="27">
        <v>9</v>
      </c>
      <c r="E162" s="27"/>
      <c r="F162" s="27"/>
      <c r="G162" s="27"/>
      <c r="H162" s="30">
        <v>8390</v>
      </c>
      <c r="I162" s="31" t="s">
        <v>262</v>
      </c>
      <c r="M162" s="23" t="s">
        <v>263</v>
      </c>
    </row>
    <row r="163" spans="2:13" x14ac:dyDescent="0.2">
      <c r="B163" s="25"/>
      <c r="C163" s="26">
        <v>4</v>
      </c>
      <c r="D163" s="27"/>
      <c r="E163" s="27"/>
      <c r="F163" s="27"/>
      <c r="G163" s="27"/>
      <c r="H163" s="30">
        <v>8400</v>
      </c>
      <c r="I163" s="43" t="s">
        <v>264</v>
      </c>
      <c r="M163" s="23" t="s">
        <v>265</v>
      </c>
    </row>
    <row r="164" spans="2:13" x14ac:dyDescent="0.2">
      <c r="B164" s="25"/>
      <c r="C164" s="26">
        <v>5</v>
      </c>
      <c r="D164" s="27"/>
      <c r="E164" s="27"/>
      <c r="F164" s="27"/>
      <c r="G164" s="27"/>
      <c r="H164" s="30">
        <v>8500</v>
      </c>
      <c r="I164" s="43" t="s">
        <v>266</v>
      </c>
      <c r="M164" s="23" t="s">
        <v>267</v>
      </c>
    </row>
    <row r="165" spans="2:13" x14ac:dyDescent="0.2">
      <c r="B165" s="25"/>
      <c r="C165" s="26"/>
      <c r="D165" s="27">
        <v>1</v>
      </c>
      <c r="E165" s="27"/>
      <c r="F165" s="27"/>
      <c r="G165" s="27"/>
      <c r="H165" s="30">
        <v>8510</v>
      </c>
      <c r="I165" s="31" t="s">
        <v>268</v>
      </c>
      <c r="M165" s="23" t="s">
        <v>269</v>
      </c>
    </row>
    <row r="166" spans="2:13" x14ac:dyDescent="0.2">
      <c r="B166" s="25"/>
      <c r="C166" s="26"/>
      <c r="D166" s="27">
        <v>2</v>
      </c>
      <c r="E166" s="27"/>
      <c r="F166" s="27"/>
      <c r="G166" s="27"/>
      <c r="H166" s="30">
        <v>8520</v>
      </c>
      <c r="I166" s="31" t="s">
        <v>270</v>
      </c>
      <c r="M166" s="23" t="s">
        <v>271</v>
      </c>
    </row>
    <row r="167" spans="2:13" x14ac:dyDescent="0.2">
      <c r="B167" s="25"/>
      <c r="C167" s="26"/>
      <c r="D167" s="27">
        <v>3</v>
      </c>
      <c r="E167" s="27"/>
      <c r="F167" s="27"/>
      <c r="G167" s="27"/>
      <c r="H167" s="30">
        <v>8530</v>
      </c>
      <c r="I167" s="31" t="s">
        <v>272</v>
      </c>
      <c r="M167" s="23" t="s">
        <v>273</v>
      </c>
    </row>
    <row r="168" spans="2:13" x14ac:dyDescent="0.2">
      <c r="B168" s="25"/>
      <c r="C168" s="26">
        <v>6</v>
      </c>
      <c r="D168" s="27"/>
      <c r="E168" s="27"/>
      <c r="F168" s="27"/>
      <c r="G168" s="27"/>
      <c r="H168" s="30">
        <v>8600</v>
      </c>
      <c r="I168" s="43" t="s">
        <v>274</v>
      </c>
      <c r="M168" s="23" t="s">
        <v>275</v>
      </c>
    </row>
    <row r="169" spans="2:13" x14ac:dyDescent="0.2">
      <c r="B169" s="25"/>
      <c r="C169" s="26"/>
      <c r="D169" s="27">
        <v>1</v>
      </c>
      <c r="E169" s="27"/>
      <c r="F169" s="27"/>
      <c r="G169" s="27"/>
      <c r="H169" s="30">
        <v>8610</v>
      </c>
      <c r="I169" s="31" t="s">
        <v>276</v>
      </c>
      <c r="M169" s="23" t="s">
        <v>277</v>
      </c>
    </row>
    <row r="170" spans="2:13" x14ac:dyDescent="0.2">
      <c r="B170" s="25"/>
      <c r="C170" s="26"/>
      <c r="D170" s="27">
        <v>2</v>
      </c>
      <c r="E170" s="27"/>
      <c r="F170" s="27"/>
      <c r="G170" s="27"/>
      <c r="H170" s="30">
        <v>8620</v>
      </c>
      <c r="I170" s="31" t="s">
        <v>278</v>
      </c>
      <c r="M170" s="23" t="s">
        <v>279</v>
      </c>
    </row>
    <row r="171" spans="2:13" x14ac:dyDescent="0.2">
      <c r="B171" s="25"/>
      <c r="C171" s="26"/>
      <c r="D171" s="27">
        <v>3</v>
      </c>
      <c r="E171" s="27"/>
      <c r="F171" s="27"/>
      <c r="G171" s="27"/>
      <c r="H171" s="30">
        <v>8630</v>
      </c>
      <c r="I171" s="31" t="s">
        <v>280</v>
      </c>
      <c r="M171" s="23" t="s">
        <v>281</v>
      </c>
    </row>
    <row r="172" spans="2:13" x14ac:dyDescent="0.2">
      <c r="B172" s="25"/>
      <c r="C172" s="26"/>
      <c r="D172" s="27">
        <v>4</v>
      </c>
      <c r="E172" s="27"/>
      <c r="F172" s="27"/>
      <c r="G172" s="27"/>
      <c r="H172" s="30">
        <v>8640</v>
      </c>
      <c r="I172" s="31" t="s">
        <v>282</v>
      </c>
      <c r="M172" s="23" t="s">
        <v>283</v>
      </c>
    </row>
    <row r="173" spans="2:13" x14ac:dyDescent="0.2">
      <c r="B173" s="25"/>
      <c r="C173" s="26"/>
      <c r="D173" s="27">
        <v>5</v>
      </c>
      <c r="E173" s="27"/>
      <c r="F173" s="27"/>
      <c r="G173" s="27"/>
      <c r="H173" s="30">
        <v>8650</v>
      </c>
      <c r="I173" s="31" t="s">
        <v>284</v>
      </c>
      <c r="M173" s="23" t="s">
        <v>285</v>
      </c>
    </row>
    <row r="174" spans="2:13" x14ac:dyDescent="0.2">
      <c r="B174" s="25"/>
      <c r="C174" s="26"/>
      <c r="D174" s="27">
        <v>6</v>
      </c>
      <c r="E174" s="27"/>
      <c r="F174" s="27"/>
      <c r="G174" s="27"/>
      <c r="H174" s="30">
        <v>8660</v>
      </c>
      <c r="I174" s="31" t="s">
        <v>286</v>
      </c>
      <c r="M174" s="23" t="s">
        <v>287</v>
      </c>
    </row>
    <row r="175" spans="2:13" x14ac:dyDescent="0.2">
      <c r="B175" s="25"/>
      <c r="C175" s="26"/>
      <c r="D175" s="27">
        <v>7</v>
      </c>
      <c r="E175" s="27"/>
      <c r="F175" s="27"/>
      <c r="G175" s="27"/>
      <c r="H175" s="30">
        <v>8670</v>
      </c>
      <c r="I175" s="31" t="s">
        <v>288</v>
      </c>
      <c r="M175" s="23" t="s">
        <v>289</v>
      </c>
    </row>
    <row r="176" spans="2:13" x14ac:dyDescent="0.2">
      <c r="B176" s="25"/>
      <c r="C176" s="26">
        <v>7</v>
      </c>
      <c r="D176" s="27"/>
      <c r="E176" s="27"/>
      <c r="F176" s="27"/>
      <c r="G176" s="27"/>
      <c r="H176" s="30">
        <v>8700</v>
      </c>
      <c r="I176" s="43" t="s">
        <v>290</v>
      </c>
      <c r="M176" s="23" t="s">
        <v>291</v>
      </c>
    </row>
    <row r="177" spans="2:13" x14ac:dyDescent="0.2">
      <c r="B177" s="25"/>
      <c r="C177" s="26"/>
      <c r="D177" s="27">
        <v>1</v>
      </c>
      <c r="E177" s="27"/>
      <c r="F177" s="27"/>
      <c r="G177" s="27"/>
      <c r="H177" s="30">
        <v>8710</v>
      </c>
      <c r="I177" s="31" t="s">
        <v>292</v>
      </c>
      <c r="M177" s="23" t="s">
        <v>293</v>
      </c>
    </row>
    <row r="178" spans="2:13" x14ac:dyDescent="0.2">
      <c r="B178" s="25"/>
      <c r="C178" s="26"/>
      <c r="D178" s="27">
        <v>2</v>
      </c>
      <c r="E178" s="27"/>
      <c r="F178" s="27"/>
      <c r="G178" s="27"/>
      <c r="H178" s="30">
        <v>8720</v>
      </c>
      <c r="I178" s="31" t="s">
        <v>294</v>
      </c>
      <c r="M178" s="23" t="s">
        <v>295</v>
      </c>
    </row>
    <row r="179" spans="2:13" x14ac:dyDescent="0.2">
      <c r="B179" s="25"/>
      <c r="C179" s="26">
        <v>8</v>
      </c>
      <c r="D179" s="27"/>
      <c r="E179" s="27"/>
      <c r="F179" s="27"/>
      <c r="G179" s="27"/>
      <c r="H179" s="30">
        <v>8800</v>
      </c>
      <c r="I179" s="43" t="s">
        <v>296</v>
      </c>
      <c r="M179" s="23" t="s">
        <v>297</v>
      </c>
    </row>
    <row r="180" spans="2:13" x14ac:dyDescent="0.2">
      <c r="B180" s="25"/>
      <c r="C180" s="26"/>
      <c r="D180" s="27">
        <v>1</v>
      </c>
      <c r="E180" s="27"/>
      <c r="F180" s="27"/>
      <c r="G180" s="27"/>
      <c r="H180" s="30">
        <v>8810</v>
      </c>
      <c r="I180" s="31" t="s">
        <v>298</v>
      </c>
      <c r="M180" s="23" t="s">
        <v>299</v>
      </c>
    </row>
    <row r="181" spans="2:13" x14ac:dyDescent="0.2">
      <c r="B181" s="25"/>
      <c r="C181" s="26"/>
      <c r="D181" s="27">
        <v>2</v>
      </c>
      <c r="E181" s="27"/>
      <c r="F181" s="27"/>
      <c r="G181" s="27"/>
      <c r="H181" s="28">
        <v>8820</v>
      </c>
      <c r="I181" s="31" t="s">
        <v>300</v>
      </c>
      <c r="M181" s="23" t="s">
        <v>301</v>
      </c>
    </row>
    <row r="182" spans="2:13" x14ac:dyDescent="0.2">
      <c r="B182" s="25"/>
      <c r="C182" s="26" t="s">
        <v>89</v>
      </c>
      <c r="D182" s="27"/>
      <c r="E182" s="27"/>
      <c r="F182" s="27"/>
      <c r="G182" s="27"/>
      <c r="H182" s="30" t="s">
        <v>302</v>
      </c>
      <c r="I182" s="43" t="s">
        <v>303</v>
      </c>
      <c r="M182" s="23" t="s">
        <v>304</v>
      </c>
    </row>
    <row r="183" spans="2:13" x14ac:dyDescent="0.2">
      <c r="B183" s="25"/>
      <c r="C183" s="26"/>
      <c r="D183" s="27">
        <v>1</v>
      </c>
      <c r="E183" s="27"/>
      <c r="F183" s="27"/>
      <c r="G183" s="27"/>
      <c r="H183" s="30" t="s">
        <v>305</v>
      </c>
      <c r="I183" s="31" t="s">
        <v>306</v>
      </c>
      <c r="M183" s="23" t="s">
        <v>307</v>
      </c>
    </row>
    <row r="184" spans="2:13" x14ac:dyDescent="0.2">
      <c r="B184" s="25"/>
      <c r="C184" s="26"/>
      <c r="D184" s="27">
        <v>2</v>
      </c>
      <c r="E184" s="27"/>
      <c r="F184" s="27"/>
      <c r="G184" s="27"/>
      <c r="H184" s="30" t="s">
        <v>308</v>
      </c>
      <c r="I184" s="31" t="s">
        <v>309</v>
      </c>
      <c r="M184" s="23" t="s">
        <v>310</v>
      </c>
    </row>
    <row r="185" spans="2:13" x14ac:dyDescent="0.2">
      <c r="B185" s="25"/>
      <c r="C185" s="26"/>
      <c r="D185" s="27">
        <v>3</v>
      </c>
      <c r="E185" s="27"/>
      <c r="F185" s="27"/>
      <c r="G185" s="27"/>
      <c r="H185" s="30" t="s">
        <v>311</v>
      </c>
      <c r="I185" s="31" t="s">
        <v>312</v>
      </c>
      <c r="M185" s="23" t="s">
        <v>313</v>
      </c>
    </row>
    <row r="186" spans="2:13" x14ac:dyDescent="0.2">
      <c r="B186" s="25"/>
      <c r="C186" s="26"/>
      <c r="D186" s="27">
        <v>4</v>
      </c>
      <c r="E186" s="27"/>
      <c r="F186" s="27"/>
      <c r="G186" s="27"/>
      <c r="H186" s="30" t="s">
        <v>314</v>
      </c>
      <c r="I186" s="31" t="s">
        <v>198</v>
      </c>
      <c r="M186" s="23" t="s">
        <v>315</v>
      </c>
    </row>
    <row r="187" spans="2:13" x14ac:dyDescent="0.2">
      <c r="B187" s="25"/>
      <c r="C187" s="26" t="s">
        <v>93</v>
      </c>
      <c r="D187" s="27"/>
      <c r="E187" s="27"/>
      <c r="F187" s="27"/>
      <c r="G187" s="27"/>
      <c r="H187" s="30" t="s">
        <v>316</v>
      </c>
      <c r="I187" s="43" t="s">
        <v>317</v>
      </c>
      <c r="M187" s="23" t="s">
        <v>318</v>
      </c>
    </row>
    <row r="188" spans="2:13" x14ac:dyDescent="0.2">
      <c r="B188" s="25"/>
      <c r="C188" s="26" t="s">
        <v>97</v>
      </c>
      <c r="D188" s="27"/>
      <c r="E188" s="27"/>
      <c r="F188" s="27"/>
      <c r="G188" s="27"/>
      <c r="H188" s="30" t="s">
        <v>319</v>
      </c>
      <c r="I188" s="43" t="s">
        <v>320</v>
      </c>
      <c r="M188" s="23" t="s">
        <v>321</v>
      </c>
    </row>
    <row r="189" spans="2:13" x14ac:dyDescent="0.2">
      <c r="B189" s="25"/>
      <c r="C189" s="26" t="s">
        <v>322</v>
      </c>
      <c r="D189" s="27"/>
      <c r="E189" s="27"/>
      <c r="F189" s="27"/>
      <c r="G189" s="27"/>
      <c r="H189" s="30" t="s">
        <v>323</v>
      </c>
      <c r="I189" s="43" t="s">
        <v>324</v>
      </c>
      <c r="M189" s="23" t="s">
        <v>325</v>
      </c>
    </row>
    <row r="190" spans="2:13" x14ac:dyDescent="0.2">
      <c r="B190" s="25"/>
      <c r="C190" s="26" t="s">
        <v>326</v>
      </c>
      <c r="D190" s="27"/>
      <c r="E190" s="27"/>
      <c r="F190" s="27"/>
      <c r="G190" s="27"/>
      <c r="H190" s="28" t="s">
        <v>327</v>
      </c>
      <c r="I190" s="43" t="s">
        <v>328</v>
      </c>
      <c r="M190" s="23" t="s">
        <v>329</v>
      </c>
    </row>
    <row r="191" spans="2:13" x14ac:dyDescent="0.2">
      <c r="B191" s="18">
        <v>9</v>
      </c>
      <c r="C191" s="19"/>
      <c r="D191" s="20"/>
      <c r="E191" s="20"/>
      <c r="F191" s="20"/>
      <c r="G191" s="20"/>
      <c r="H191" s="39">
        <v>9000</v>
      </c>
      <c r="I191" s="44" t="s">
        <v>330</v>
      </c>
      <c r="J191" s="23" t="s">
        <v>331</v>
      </c>
      <c r="K191" s="24">
        <v>99</v>
      </c>
      <c r="L191" s="24">
        <v>999</v>
      </c>
      <c r="M191" s="24" t="s">
        <v>332</v>
      </c>
    </row>
    <row r="192" spans="2:13" x14ac:dyDescent="0.2">
      <c r="B192" s="25"/>
      <c r="C192" s="26">
        <v>1</v>
      </c>
      <c r="D192" s="27"/>
      <c r="E192" s="27"/>
      <c r="F192" s="27"/>
      <c r="G192" s="27"/>
      <c r="H192" s="30">
        <v>9100</v>
      </c>
      <c r="I192" s="43" t="s">
        <v>333</v>
      </c>
      <c r="M192" s="23" t="s">
        <v>334</v>
      </c>
    </row>
    <row r="193" spans="2:13" x14ac:dyDescent="0.2">
      <c r="B193" s="25"/>
      <c r="C193" s="26"/>
      <c r="D193" s="27">
        <v>1</v>
      </c>
      <c r="E193" s="27"/>
      <c r="F193" s="27"/>
      <c r="G193" s="27"/>
      <c r="H193" s="30">
        <v>9110</v>
      </c>
      <c r="I193" s="31" t="s">
        <v>335</v>
      </c>
      <c r="M193" s="23" t="s">
        <v>336</v>
      </c>
    </row>
    <row r="194" spans="2:13" x14ac:dyDescent="0.2">
      <c r="B194" s="25"/>
      <c r="C194" s="26">
        <v>2</v>
      </c>
      <c r="D194" s="27"/>
      <c r="E194" s="27"/>
      <c r="F194" s="27"/>
      <c r="G194" s="27"/>
      <c r="H194" s="30">
        <v>9200</v>
      </c>
      <c r="I194" s="43" t="s">
        <v>337</v>
      </c>
      <c r="M194" s="23" t="s">
        <v>338</v>
      </c>
    </row>
    <row r="195" spans="2:13" x14ac:dyDescent="0.2">
      <c r="B195" s="25"/>
      <c r="C195" s="26">
        <v>3</v>
      </c>
      <c r="D195" s="27"/>
      <c r="E195" s="27"/>
      <c r="F195" s="27"/>
      <c r="G195" s="27"/>
      <c r="H195" s="30">
        <v>9300</v>
      </c>
      <c r="I195" s="43" t="s">
        <v>339</v>
      </c>
      <c r="M195" s="23" t="s">
        <v>340</v>
      </c>
    </row>
    <row r="196" spans="2:13" x14ac:dyDescent="0.2">
      <c r="B196" s="25"/>
      <c r="C196" s="26">
        <v>4</v>
      </c>
      <c r="D196" s="27"/>
      <c r="E196" s="27"/>
      <c r="F196" s="27"/>
      <c r="G196" s="27"/>
      <c r="H196" s="30">
        <v>9400</v>
      </c>
      <c r="I196" s="43" t="s">
        <v>341</v>
      </c>
      <c r="M196" s="23" t="s">
        <v>342</v>
      </c>
    </row>
    <row r="197" spans="2:13" x14ac:dyDescent="0.2">
      <c r="B197" s="25"/>
      <c r="C197" s="26"/>
      <c r="D197" s="27">
        <v>1</v>
      </c>
      <c r="E197" s="27"/>
      <c r="F197" s="27"/>
      <c r="G197" s="27"/>
      <c r="H197" s="30">
        <v>9410</v>
      </c>
      <c r="I197" s="31" t="s">
        <v>343</v>
      </c>
      <c r="M197" s="23" t="s">
        <v>344</v>
      </c>
    </row>
    <row r="198" spans="2:13" x14ac:dyDescent="0.2">
      <c r="B198" s="25"/>
      <c r="C198" s="26"/>
      <c r="D198" s="27">
        <v>2</v>
      </c>
      <c r="E198" s="27"/>
      <c r="F198" s="27"/>
      <c r="G198" s="27"/>
      <c r="H198" s="30">
        <v>9420</v>
      </c>
      <c r="I198" s="31" t="s">
        <v>345</v>
      </c>
      <c r="M198" s="23" t="s">
        <v>346</v>
      </c>
    </row>
    <row r="199" spans="2:13" x14ac:dyDescent="0.2">
      <c r="B199" s="25"/>
      <c r="C199" s="26"/>
      <c r="D199" s="27">
        <v>3</v>
      </c>
      <c r="E199" s="27"/>
      <c r="F199" s="27"/>
      <c r="G199" s="27"/>
      <c r="H199" s="30">
        <v>9430</v>
      </c>
      <c r="I199" s="31" t="s">
        <v>280</v>
      </c>
      <c r="M199" s="23" t="s">
        <v>347</v>
      </c>
    </row>
    <row r="200" spans="2:13" x14ac:dyDescent="0.2">
      <c r="B200" s="25"/>
      <c r="C200" s="26"/>
      <c r="D200" s="27">
        <v>4</v>
      </c>
      <c r="E200" s="27"/>
      <c r="F200" s="27"/>
      <c r="G200" s="27"/>
      <c r="H200" s="30">
        <v>9440</v>
      </c>
      <c r="I200" s="31" t="s">
        <v>348</v>
      </c>
      <c r="M200" s="23" t="s">
        <v>349</v>
      </c>
    </row>
    <row r="201" spans="2:13" x14ac:dyDescent="0.2">
      <c r="B201" s="25"/>
      <c r="C201" s="26"/>
      <c r="D201" s="27">
        <v>5</v>
      </c>
      <c r="E201" s="27"/>
      <c r="F201" s="27"/>
      <c r="G201" s="27"/>
      <c r="H201" s="30">
        <v>9450</v>
      </c>
      <c r="I201" s="31" t="s">
        <v>350</v>
      </c>
      <c r="M201" s="23" t="s">
        <v>351</v>
      </c>
    </row>
    <row r="202" spans="2:13" x14ac:dyDescent="0.2">
      <c r="B202" s="25"/>
      <c r="C202" s="26"/>
      <c r="D202" s="27">
        <v>6</v>
      </c>
      <c r="E202" s="27"/>
      <c r="F202" s="27"/>
      <c r="G202" s="27"/>
      <c r="H202" s="30">
        <v>9460</v>
      </c>
      <c r="I202" s="31" t="s">
        <v>352</v>
      </c>
      <c r="M202" s="23" t="s">
        <v>353</v>
      </c>
    </row>
    <row r="203" spans="2:13" x14ac:dyDescent="0.2">
      <c r="B203" s="25"/>
      <c r="C203" s="26">
        <v>5</v>
      </c>
      <c r="D203" s="27"/>
      <c r="E203" s="27"/>
      <c r="F203" s="27"/>
      <c r="G203" s="27"/>
      <c r="H203" s="30">
        <v>9500</v>
      </c>
      <c r="I203" s="43" t="s">
        <v>354</v>
      </c>
      <c r="M203" s="23" t="s">
        <v>355</v>
      </c>
    </row>
    <row r="204" spans="2:13" x14ac:dyDescent="0.2">
      <c r="B204" s="25"/>
      <c r="C204" s="26">
        <v>6</v>
      </c>
      <c r="D204" s="27"/>
      <c r="E204" s="27"/>
      <c r="F204" s="27"/>
      <c r="G204" s="27"/>
      <c r="H204" s="30">
        <v>9600</v>
      </c>
      <c r="I204" s="43" t="s">
        <v>236</v>
      </c>
      <c r="M204" s="23" t="s">
        <v>356</v>
      </c>
    </row>
    <row r="205" spans="2:13" ht="12.75" x14ac:dyDescent="0.2">
      <c r="B205" s="45" t="s">
        <v>89</v>
      </c>
      <c r="C205" s="46"/>
      <c r="D205" s="47"/>
      <c r="E205" s="47"/>
      <c r="F205" s="47"/>
      <c r="G205" s="47"/>
      <c r="H205" s="48" t="s">
        <v>357</v>
      </c>
      <c r="I205" s="49" t="s">
        <v>358</v>
      </c>
    </row>
    <row r="206" spans="2:13" x14ac:dyDescent="0.2">
      <c r="B206" s="25"/>
      <c r="C206" s="26">
        <v>1</v>
      </c>
      <c r="D206" s="27"/>
      <c r="E206" s="27"/>
      <c r="F206" s="27"/>
      <c r="G206" s="27"/>
      <c r="H206" s="30" t="s">
        <v>359</v>
      </c>
      <c r="I206" s="43" t="s">
        <v>360</v>
      </c>
    </row>
    <row r="207" spans="2:13" x14ac:dyDescent="0.2">
      <c r="B207" s="25"/>
      <c r="C207" s="26"/>
      <c r="D207" s="27">
        <v>1</v>
      </c>
      <c r="E207" s="27"/>
      <c r="F207" s="27"/>
      <c r="G207" s="27"/>
      <c r="H207" s="30" t="s">
        <v>361</v>
      </c>
      <c r="I207" s="31" t="s">
        <v>362</v>
      </c>
    </row>
    <row r="208" spans="2:13" x14ac:dyDescent="0.2">
      <c r="B208" s="25"/>
      <c r="C208" s="26"/>
      <c r="D208" s="27"/>
      <c r="E208" s="27">
        <v>1</v>
      </c>
      <c r="F208" s="27"/>
      <c r="G208" s="27"/>
      <c r="H208" s="30" t="s">
        <v>363</v>
      </c>
      <c r="I208" s="50" t="s">
        <v>364</v>
      </c>
    </row>
    <row r="209" spans="2:9" x14ac:dyDescent="0.2">
      <c r="B209" s="25"/>
      <c r="C209" s="26"/>
      <c r="D209" s="27"/>
      <c r="E209" s="27">
        <v>2</v>
      </c>
      <c r="F209" s="27"/>
      <c r="G209" s="27"/>
      <c r="H209" s="30" t="s">
        <v>365</v>
      </c>
      <c r="I209" s="50" t="s">
        <v>366</v>
      </c>
    </row>
    <row r="210" spans="2:9" x14ac:dyDescent="0.2">
      <c r="B210" s="25"/>
      <c r="C210" s="26"/>
      <c r="D210" s="27"/>
      <c r="E210" s="27">
        <v>3</v>
      </c>
      <c r="F210" s="27"/>
      <c r="G210" s="27"/>
      <c r="H210" s="30" t="s">
        <v>367</v>
      </c>
      <c r="I210" s="50" t="s">
        <v>368</v>
      </c>
    </row>
    <row r="211" spans="2:9" x14ac:dyDescent="0.2">
      <c r="B211" s="25"/>
      <c r="C211" s="26"/>
      <c r="D211" s="27"/>
      <c r="E211" s="27">
        <v>4</v>
      </c>
      <c r="F211" s="27"/>
      <c r="G211" s="27"/>
      <c r="H211" s="30" t="s">
        <v>369</v>
      </c>
      <c r="I211" s="50" t="s">
        <v>370</v>
      </c>
    </row>
    <row r="212" spans="2:9" x14ac:dyDescent="0.2">
      <c r="B212" s="25"/>
      <c r="C212" s="26"/>
      <c r="D212" s="27"/>
      <c r="E212" s="27">
        <v>5</v>
      </c>
      <c r="F212" s="27"/>
      <c r="G212" s="27"/>
      <c r="H212" s="30" t="s">
        <v>371</v>
      </c>
      <c r="I212" s="50" t="s">
        <v>372</v>
      </c>
    </row>
    <row r="213" spans="2:9" x14ac:dyDescent="0.2">
      <c r="B213" s="25"/>
      <c r="C213" s="26"/>
      <c r="D213" s="27"/>
      <c r="E213" s="27">
        <v>6</v>
      </c>
      <c r="F213" s="27"/>
      <c r="G213" s="27"/>
      <c r="H213" s="30" t="s">
        <v>369</v>
      </c>
      <c r="I213" s="50" t="s">
        <v>373</v>
      </c>
    </row>
    <row r="214" spans="2:9" x14ac:dyDescent="0.2">
      <c r="B214" s="25"/>
      <c r="C214" s="26"/>
      <c r="D214" s="27"/>
      <c r="E214" s="27">
        <v>7</v>
      </c>
      <c r="F214" s="27"/>
      <c r="G214" s="27"/>
      <c r="H214" s="30" t="s">
        <v>371</v>
      </c>
      <c r="I214" s="50" t="s">
        <v>374</v>
      </c>
    </row>
    <row r="215" spans="2:9" x14ac:dyDescent="0.2">
      <c r="B215" s="25"/>
      <c r="C215" s="26"/>
      <c r="D215" s="27"/>
      <c r="E215" s="27">
        <v>8</v>
      </c>
      <c r="F215" s="27"/>
      <c r="G215" s="27"/>
      <c r="H215" s="30" t="s">
        <v>375</v>
      </c>
      <c r="I215" s="50" t="s">
        <v>376</v>
      </c>
    </row>
    <row r="216" spans="2:9" x14ac:dyDescent="0.2">
      <c r="B216" s="25"/>
      <c r="C216" s="26"/>
      <c r="D216" s="27"/>
      <c r="E216" s="27">
        <v>9</v>
      </c>
      <c r="F216" s="27"/>
      <c r="G216" s="27"/>
      <c r="H216" s="30" t="s">
        <v>377</v>
      </c>
      <c r="I216" s="50" t="s">
        <v>378</v>
      </c>
    </row>
    <row r="217" spans="2:9" x14ac:dyDescent="0.2">
      <c r="B217" s="25"/>
      <c r="C217" s="26"/>
      <c r="D217" s="27">
        <v>2</v>
      </c>
      <c r="E217" s="27"/>
      <c r="F217" s="27"/>
      <c r="G217" s="27"/>
      <c r="H217" s="30" t="s">
        <v>379</v>
      </c>
      <c r="I217" s="31" t="s">
        <v>380</v>
      </c>
    </row>
    <row r="218" spans="2:9" x14ac:dyDescent="0.2">
      <c r="B218" s="25"/>
      <c r="C218" s="26"/>
      <c r="D218" s="27"/>
      <c r="E218" s="27">
        <v>1</v>
      </c>
      <c r="F218" s="27"/>
      <c r="G218" s="27"/>
      <c r="H218" s="30" t="s">
        <v>381</v>
      </c>
      <c r="I218" s="50" t="s">
        <v>382</v>
      </c>
    </row>
    <row r="219" spans="2:9" x14ac:dyDescent="0.2">
      <c r="B219" s="25"/>
      <c r="C219" s="26"/>
      <c r="D219" s="27"/>
      <c r="E219" s="27">
        <v>2</v>
      </c>
      <c r="F219" s="27"/>
      <c r="G219" s="27"/>
      <c r="H219" s="30" t="s">
        <v>383</v>
      </c>
      <c r="I219" s="50" t="s">
        <v>384</v>
      </c>
    </row>
    <row r="220" spans="2:9" x14ac:dyDescent="0.2">
      <c r="B220" s="25"/>
      <c r="C220" s="26"/>
      <c r="D220" s="27"/>
      <c r="E220" s="27">
        <v>3</v>
      </c>
      <c r="F220" s="27"/>
      <c r="G220" s="27"/>
      <c r="H220" s="30" t="s">
        <v>385</v>
      </c>
      <c r="I220" s="50" t="s">
        <v>386</v>
      </c>
    </row>
    <row r="221" spans="2:9" x14ac:dyDescent="0.2">
      <c r="B221" s="25"/>
      <c r="C221" s="26"/>
      <c r="D221" s="27"/>
      <c r="E221" s="27">
        <v>4</v>
      </c>
      <c r="F221" s="27"/>
      <c r="G221" s="27"/>
      <c r="H221" s="30" t="s">
        <v>387</v>
      </c>
      <c r="I221" s="50" t="s">
        <v>388</v>
      </c>
    </row>
    <row r="222" spans="2:9" x14ac:dyDescent="0.2">
      <c r="B222" s="25"/>
      <c r="C222" s="26"/>
      <c r="D222" s="27">
        <v>3</v>
      </c>
      <c r="E222" s="27"/>
      <c r="F222" s="27"/>
      <c r="G222" s="27"/>
      <c r="H222" s="30" t="s">
        <v>389</v>
      </c>
      <c r="I222" s="31" t="s">
        <v>34</v>
      </c>
    </row>
    <row r="223" spans="2:9" x14ac:dyDescent="0.2">
      <c r="B223" s="25"/>
      <c r="C223" s="26"/>
      <c r="D223" s="27">
        <v>4</v>
      </c>
      <c r="E223" s="27"/>
      <c r="F223" s="27"/>
      <c r="G223" s="27"/>
      <c r="H223" s="30" t="s">
        <v>390</v>
      </c>
      <c r="I223" s="31" t="s">
        <v>36</v>
      </c>
    </row>
    <row r="224" spans="2:9" x14ac:dyDescent="0.2">
      <c r="B224" s="25"/>
      <c r="C224" s="26"/>
      <c r="D224" s="27"/>
      <c r="E224" s="27">
        <v>1</v>
      </c>
      <c r="F224" s="27"/>
      <c r="G224" s="27"/>
      <c r="H224" s="30" t="s">
        <v>391</v>
      </c>
      <c r="I224" s="50" t="s">
        <v>392</v>
      </c>
    </row>
    <row r="225" spans="2:9" x14ac:dyDescent="0.2">
      <c r="B225" s="25"/>
      <c r="C225" s="26"/>
      <c r="D225" s="27"/>
      <c r="E225" s="27">
        <v>2</v>
      </c>
      <c r="F225" s="27"/>
      <c r="G225" s="27"/>
      <c r="H225" s="30" t="s">
        <v>393</v>
      </c>
      <c r="I225" s="50" t="s">
        <v>38</v>
      </c>
    </row>
    <row r="226" spans="2:9" x14ac:dyDescent="0.2">
      <c r="B226" s="25"/>
      <c r="C226" s="26"/>
      <c r="D226" s="27">
        <v>5</v>
      </c>
      <c r="E226" s="27"/>
      <c r="F226" s="27"/>
      <c r="G226" s="27"/>
      <c r="H226" s="30" t="s">
        <v>394</v>
      </c>
      <c r="I226" s="31" t="s">
        <v>40</v>
      </c>
    </row>
    <row r="227" spans="2:9" x14ac:dyDescent="0.2">
      <c r="B227" s="25"/>
      <c r="C227" s="26"/>
      <c r="D227" s="27">
        <v>6</v>
      </c>
      <c r="E227" s="27"/>
      <c r="F227" s="27"/>
      <c r="G227" s="27"/>
      <c r="H227" s="30" t="s">
        <v>395</v>
      </c>
      <c r="I227" s="31" t="s">
        <v>42</v>
      </c>
    </row>
    <row r="228" spans="2:9" x14ac:dyDescent="0.2">
      <c r="B228" s="25"/>
      <c r="C228" s="26"/>
      <c r="D228" s="27">
        <v>7</v>
      </c>
      <c r="E228" s="27"/>
      <c r="F228" s="27"/>
      <c r="G228" s="27"/>
      <c r="H228" s="30" t="s">
        <v>396</v>
      </c>
      <c r="I228" s="31" t="s">
        <v>397</v>
      </c>
    </row>
    <row r="229" spans="2:9" x14ac:dyDescent="0.2">
      <c r="B229" s="25"/>
      <c r="C229" s="26"/>
      <c r="D229" s="27">
        <v>8</v>
      </c>
      <c r="E229" s="27"/>
      <c r="F229" s="27"/>
      <c r="G229" s="27"/>
      <c r="H229" s="30" t="s">
        <v>398</v>
      </c>
      <c r="I229" s="31" t="s">
        <v>44</v>
      </c>
    </row>
    <row r="230" spans="2:9" x14ac:dyDescent="0.2">
      <c r="B230" s="25"/>
      <c r="C230" s="26">
        <v>2</v>
      </c>
      <c r="D230" s="27"/>
      <c r="E230" s="27"/>
      <c r="F230" s="27"/>
      <c r="G230" s="27"/>
      <c r="H230" s="30" t="s">
        <v>399</v>
      </c>
      <c r="I230" s="43" t="s">
        <v>400</v>
      </c>
    </row>
    <row r="231" spans="2:9" x14ac:dyDescent="0.2">
      <c r="B231" s="25"/>
      <c r="C231" s="26">
        <v>3</v>
      </c>
      <c r="D231" s="27"/>
      <c r="E231" s="27"/>
      <c r="F231" s="27"/>
      <c r="G231" s="27"/>
      <c r="H231" s="30" t="s">
        <v>401</v>
      </c>
      <c r="I231" s="43" t="s">
        <v>47</v>
      </c>
    </row>
    <row r="232" spans="2:9" x14ac:dyDescent="0.2">
      <c r="B232" s="25"/>
      <c r="C232" s="26"/>
      <c r="D232" s="27">
        <v>1</v>
      </c>
      <c r="E232" s="27"/>
      <c r="F232" s="27"/>
      <c r="G232" s="27"/>
      <c r="H232" s="30" t="s">
        <v>402</v>
      </c>
      <c r="I232" s="51" t="s">
        <v>403</v>
      </c>
    </row>
    <row r="233" spans="2:9" x14ac:dyDescent="0.2">
      <c r="B233" s="25"/>
      <c r="C233" s="26"/>
      <c r="D233" s="27">
        <v>2</v>
      </c>
      <c r="E233" s="27"/>
      <c r="F233" s="27"/>
      <c r="G233" s="27"/>
      <c r="H233" s="30" t="s">
        <v>404</v>
      </c>
      <c r="I233" s="51" t="s">
        <v>405</v>
      </c>
    </row>
    <row r="234" spans="2:9" x14ac:dyDescent="0.2">
      <c r="B234" s="25"/>
      <c r="C234" s="26"/>
      <c r="D234" s="27">
        <v>3</v>
      </c>
      <c r="E234" s="27"/>
      <c r="F234" s="27"/>
      <c r="G234" s="27"/>
      <c r="H234" s="30" t="s">
        <v>406</v>
      </c>
      <c r="I234" s="31" t="s">
        <v>407</v>
      </c>
    </row>
    <row r="235" spans="2:9" x14ac:dyDescent="0.2">
      <c r="B235" s="25"/>
      <c r="C235" s="26"/>
      <c r="D235" s="27">
        <v>4</v>
      </c>
      <c r="E235" s="27"/>
      <c r="F235" s="27"/>
      <c r="G235" s="27"/>
      <c r="H235" s="30" t="s">
        <v>408</v>
      </c>
      <c r="I235" s="31" t="s">
        <v>409</v>
      </c>
    </row>
    <row r="236" spans="2:9" x14ac:dyDescent="0.2">
      <c r="B236" s="25"/>
      <c r="C236" s="26"/>
      <c r="D236" s="27">
        <v>5</v>
      </c>
      <c r="E236" s="27"/>
      <c r="F236" s="27"/>
      <c r="G236" s="27"/>
      <c r="H236" s="30" t="s">
        <v>410</v>
      </c>
      <c r="I236" s="31" t="s">
        <v>411</v>
      </c>
    </row>
    <row r="237" spans="2:9" x14ac:dyDescent="0.2">
      <c r="B237" s="25"/>
      <c r="C237" s="26"/>
      <c r="D237" s="27">
        <v>6</v>
      </c>
      <c r="E237" s="27"/>
      <c r="F237" s="27"/>
      <c r="G237" s="27"/>
      <c r="H237" s="30" t="s">
        <v>412</v>
      </c>
      <c r="I237" s="31" t="s">
        <v>413</v>
      </c>
    </row>
    <row r="238" spans="2:9" x14ac:dyDescent="0.2">
      <c r="B238" s="25"/>
      <c r="C238" s="26"/>
      <c r="D238" s="27">
        <v>7</v>
      </c>
      <c r="E238" s="27"/>
      <c r="F238" s="27"/>
      <c r="G238" s="27"/>
      <c r="H238" s="30" t="s">
        <v>414</v>
      </c>
      <c r="I238" s="31" t="s">
        <v>415</v>
      </c>
    </row>
    <row r="239" spans="2:9" x14ac:dyDescent="0.2">
      <c r="B239" s="25"/>
      <c r="C239" s="26"/>
      <c r="D239" s="27">
        <v>8</v>
      </c>
      <c r="E239" s="27"/>
      <c r="F239" s="27"/>
      <c r="G239" s="27"/>
      <c r="H239" s="30" t="s">
        <v>416</v>
      </c>
      <c r="I239" s="31" t="s">
        <v>417</v>
      </c>
    </row>
    <row r="240" spans="2:9" x14ac:dyDescent="0.2">
      <c r="B240" s="25"/>
      <c r="C240" s="26"/>
      <c r="D240" s="27">
        <v>9</v>
      </c>
      <c r="E240" s="27"/>
      <c r="F240" s="27"/>
      <c r="G240" s="27"/>
      <c r="H240" s="30" t="s">
        <v>418</v>
      </c>
      <c r="I240" s="31" t="s">
        <v>419</v>
      </c>
    </row>
    <row r="241" spans="2:9" x14ac:dyDescent="0.2">
      <c r="B241" s="25"/>
      <c r="C241" s="26"/>
      <c r="D241" s="27" t="s">
        <v>89</v>
      </c>
      <c r="E241" s="27"/>
      <c r="F241" s="27"/>
      <c r="G241" s="27"/>
      <c r="H241" s="30" t="s">
        <v>420</v>
      </c>
      <c r="I241" s="31" t="s">
        <v>421</v>
      </c>
    </row>
    <row r="242" spans="2:9" x14ac:dyDescent="0.2">
      <c r="B242" s="25"/>
      <c r="C242" s="26"/>
      <c r="D242" s="27" t="s">
        <v>93</v>
      </c>
      <c r="E242" s="27"/>
      <c r="F242" s="27"/>
      <c r="G242" s="27"/>
      <c r="H242" s="30" t="s">
        <v>422</v>
      </c>
      <c r="I242" s="31" t="s">
        <v>423</v>
      </c>
    </row>
    <row r="243" spans="2:9" x14ac:dyDescent="0.2">
      <c r="B243" s="25"/>
      <c r="C243" s="26"/>
      <c r="D243" s="27" t="s">
        <v>97</v>
      </c>
      <c r="E243" s="27"/>
      <c r="F243" s="27"/>
      <c r="G243" s="27"/>
      <c r="H243" s="30" t="s">
        <v>424</v>
      </c>
      <c r="I243" s="31" t="s">
        <v>425</v>
      </c>
    </row>
    <row r="244" spans="2:9" x14ac:dyDescent="0.2">
      <c r="B244" s="25"/>
      <c r="C244" s="26"/>
      <c r="D244" s="27" t="s">
        <v>322</v>
      </c>
      <c r="E244" s="27"/>
      <c r="F244" s="27"/>
      <c r="G244" s="27"/>
      <c r="H244" s="30" t="s">
        <v>426</v>
      </c>
      <c r="I244" s="31" t="s">
        <v>427</v>
      </c>
    </row>
    <row r="245" spans="2:9" x14ac:dyDescent="0.2">
      <c r="B245" s="25"/>
      <c r="C245" s="26">
        <v>4</v>
      </c>
      <c r="D245" s="27"/>
      <c r="E245" s="27"/>
      <c r="F245" s="27"/>
      <c r="G245" s="27"/>
      <c r="H245" s="52" t="s">
        <v>428</v>
      </c>
      <c r="I245" s="43" t="s">
        <v>429</v>
      </c>
    </row>
    <row r="246" spans="2:9" x14ac:dyDescent="0.2">
      <c r="B246" s="25"/>
      <c r="C246" s="26"/>
      <c r="D246" s="27">
        <v>1</v>
      </c>
      <c r="E246" s="27"/>
      <c r="F246" s="27"/>
      <c r="G246" s="27"/>
      <c r="H246" s="30" t="s">
        <v>430</v>
      </c>
      <c r="I246" s="31" t="s">
        <v>431</v>
      </c>
    </row>
    <row r="247" spans="2:9" x14ac:dyDescent="0.2">
      <c r="B247" s="25"/>
      <c r="C247" s="26"/>
      <c r="D247" s="27">
        <v>2</v>
      </c>
      <c r="E247" s="27"/>
      <c r="F247" s="27"/>
      <c r="G247" s="27"/>
      <c r="H247" s="30" t="s">
        <v>432</v>
      </c>
      <c r="I247" s="31" t="s">
        <v>433</v>
      </c>
    </row>
    <row r="248" spans="2:9" x14ac:dyDescent="0.2">
      <c r="B248" s="25"/>
      <c r="C248" s="26">
        <v>5</v>
      </c>
      <c r="D248" s="27"/>
      <c r="E248" s="27"/>
      <c r="F248" s="27"/>
      <c r="G248" s="27"/>
      <c r="H248" s="52" t="s">
        <v>434</v>
      </c>
      <c r="I248" s="43" t="s">
        <v>435</v>
      </c>
    </row>
    <row r="249" spans="2:9" x14ac:dyDescent="0.2">
      <c r="B249" s="25"/>
      <c r="C249" s="26">
        <v>6</v>
      </c>
      <c r="D249" s="27"/>
      <c r="E249" s="27"/>
      <c r="F249" s="27"/>
      <c r="G249" s="27"/>
      <c r="H249" s="52" t="s">
        <v>436</v>
      </c>
      <c r="I249" s="43" t="s">
        <v>437</v>
      </c>
    </row>
    <row r="250" spans="2:9" x14ac:dyDescent="0.2">
      <c r="B250" s="25"/>
      <c r="C250" s="26"/>
      <c r="D250" s="27">
        <v>1</v>
      </c>
      <c r="E250" s="27"/>
      <c r="F250" s="27"/>
      <c r="G250" s="27"/>
      <c r="H250" s="30" t="s">
        <v>438</v>
      </c>
      <c r="I250" s="31" t="s">
        <v>439</v>
      </c>
    </row>
    <row r="251" spans="2:9" x14ac:dyDescent="0.2">
      <c r="B251" s="25"/>
      <c r="C251" s="26"/>
      <c r="D251" s="27">
        <v>2</v>
      </c>
      <c r="E251" s="27"/>
      <c r="F251" s="27"/>
      <c r="G251" s="27"/>
      <c r="H251" s="30" t="s">
        <v>440</v>
      </c>
      <c r="I251" s="31" t="s">
        <v>441</v>
      </c>
    </row>
    <row r="252" spans="2:9" x14ac:dyDescent="0.2">
      <c r="B252" s="25"/>
      <c r="C252" s="26"/>
      <c r="D252" s="27">
        <v>3</v>
      </c>
      <c r="E252" s="27"/>
      <c r="F252" s="27"/>
      <c r="G252" s="27"/>
      <c r="H252" s="30" t="s">
        <v>442</v>
      </c>
      <c r="I252" s="31" t="s">
        <v>443</v>
      </c>
    </row>
    <row r="253" spans="2:9" x14ac:dyDescent="0.2">
      <c r="B253" s="25"/>
      <c r="C253" s="26">
        <v>7</v>
      </c>
      <c r="D253" s="26"/>
      <c r="E253" s="26"/>
      <c r="F253" s="26"/>
      <c r="G253" s="26"/>
      <c r="H253" s="52" t="s">
        <v>444</v>
      </c>
      <c r="I253" s="43" t="s">
        <v>445</v>
      </c>
    </row>
    <row r="254" spans="2:9" x14ac:dyDescent="0.2">
      <c r="B254" s="18" t="s">
        <v>93</v>
      </c>
      <c r="C254" s="19"/>
      <c r="D254" s="20"/>
      <c r="E254" s="20"/>
      <c r="F254" s="20"/>
      <c r="G254" s="20"/>
      <c r="H254" s="39" t="s">
        <v>446</v>
      </c>
      <c r="I254" s="40" t="s">
        <v>447</v>
      </c>
    </row>
    <row r="255" spans="2:9" x14ac:dyDescent="0.2">
      <c r="B255" s="25"/>
      <c r="C255" s="26">
        <v>1</v>
      </c>
      <c r="D255" s="27"/>
      <c r="E255" s="27"/>
      <c r="F255" s="27"/>
      <c r="G255" s="27"/>
      <c r="H255" s="30" t="s">
        <v>448</v>
      </c>
      <c r="I255" s="43" t="s">
        <v>449</v>
      </c>
    </row>
    <row r="256" spans="2:9" x14ac:dyDescent="0.2">
      <c r="B256" s="25"/>
      <c r="C256" s="26">
        <v>2</v>
      </c>
      <c r="D256" s="27"/>
      <c r="E256" s="27"/>
      <c r="F256" s="27"/>
      <c r="G256" s="27"/>
      <c r="H256" s="30" t="s">
        <v>450</v>
      </c>
      <c r="I256" s="43" t="s">
        <v>451</v>
      </c>
    </row>
    <row r="257" spans="2:9" x14ac:dyDescent="0.2">
      <c r="B257" s="25"/>
      <c r="C257" s="26">
        <v>3</v>
      </c>
      <c r="D257" s="27"/>
      <c r="E257" s="27"/>
      <c r="F257" s="27"/>
      <c r="G257" s="27"/>
      <c r="H257" s="30" t="s">
        <v>452</v>
      </c>
      <c r="I257" s="43" t="s">
        <v>453</v>
      </c>
    </row>
    <row r="258" spans="2:9" x14ac:dyDescent="0.2">
      <c r="B258" s="25"/>
      <c r="C258" s="26">
        <v>4</v>
      </c>
      <c r="D258" s="27"/>
      <c r="E258" s="27"/>
      <c r="F258" s="27"/>
      <c r="G258" s="27"/>
      <c r="H258" s="30" t="s">
        <v>454</v>
      </c>
      <c r="I258" s="43" t="s">
        <v>455</v>
      </c>
    </row>
    <row r="259" spans="2:9" x14ac:dyDescent="0.2">
      <c r="B259" s="25"/>
      <c r="C259" s="26">
        <v>5</v>
      </c>
      <c r="D259" s="27"/>
      <c r="E259" s="27"/>
      <c r="F259" s="27"/>
      <c r="G259" s="27"/>
      <c r="H259" s="30" t="s">
        <v>456</v>
      </c>
      <c r="I259" s="43" t="s">
        <v>457</v>
      </c>
    </row>
    <row r="260" spans="2:9" x14ac:dyDescent="0.2">
      <c r="B260" s="25"/>
      <c r="C260" s="26">
        <v>6</v>
      </c>
      <c r="D260" s="27"/>
      <c r="E260" s="27"/>
      <c r="F260" s="27"/>
      <c r="G260" s="27"/>
      <c r="H260" s="30" t="s">
        <v>458</v>
      </c>
      <c r="I260" s="43" t="s">
        <v>459</v>
      </c>
    </row>
    <row r="261" spans="2:9" x14ac:dyDescent="0.2">
      <c r="B261" s="25"/>
      <c r="C261" s="26">
        <v>7</v>
      </c>
      <c r="D261" s="27"/>
      <c r="E261" s="27"/>
      <c r="F261" s="27"/>
      <c r="G261" s="27"/>
      <c r="H261" s="30" t="s">
        <v>460</v>
      </c>
      <c r="I261" s="43" t="s">
        <v>461</v>
      </c>
    </row>
    <row r="262" spans="2:9" x14ac:dyDescent="0.2">
      <c r="B262" s="25"/>
      <c r="C262" s="26"/>
      <c r="D262" s="27">
        <v>1</v>
      </c>
      <c r="E262" s="27"/>
      <c r="F262" s="27"/>
      <c r="G262" s="27"/>
      <c r="H262" s="30" t="s">
        <v>462</v>
      </c>
      <c r="I262" s="31" t="s">
        <v>463</v>
      </c>
    </row>
    <row r="263" spans="2:9" x14ac:dyDescent="0.2">
      <c r="B263" s="25"/>
      <c r="C263" s="26"/>
      <c r="D263" s="27">
        <v>2</v>
      </c>
      <c r="E263" s="27"/>
      <c r="F263" s="27"/>
      <c r="G263" s="27"/>
      <c r="H263" s="30" t="s">
        <v>464</v>
      </c>
      <c r="I263" s="31" t="s">
        <v>465</v>
      </c>
    </row>
    <row r="264" spans="2:9" x14ac:dyDescent="0.2">
      <c r="B264" s="25"/>
      <c r="C264" s="26"/>
      <c r="D264" s="27">
        <v>3</v>
      </c>
      <c r="E264" s="27"/>
      <c r="F264" s="27"/>
      <c r="G264" s="27"/>
      <c r="H264" s="30" t="s">
        <v>466</v>
      </c>
      <c r="I264" s="31" t="s">
        <v>467</v>
      </c>
    </row>
    <row r="265" spans="2:9" ht="12.75" x14ac:dyDescent="0.2">
      <c r="B265" s="45" t="s">
        <v>97</v>
      </c>
      <c r="C265" s="46"/>
      <c r="D265" s="47"/>
      <c r="E265" s="47"/>
      <c r="F265" s="47"/>
      <c r="G265" s="47"/>
      <c r="H265" s="48" t="s">
        <v>468</v>
      </c>
      <c r="I265" s="49" t="s">
        <v>469</v>
      </c>
    </row>
    <row r="266" spans="2:9" x14ac:dyDescent="0.2">
      <c r="B266" s="25"/>
      <c r="C266" s="26">
        <v>1</v>
      </c>
      <c r="D266" s="27"/>
      <c r="E266" s="27"/>
      <c r="F266" s="27"/>
      <c r="G266" s="27"/>
      <c r="H266" s="30" t="s">
        <v>470</v>
      </c>
      <c r="I266" s="43" t="s">
        <v>471</v>
      </c>
    </row>
    <row r="267" spans="2:9" x14ac:dyDescent="0.2">
      <c r="B267" s="25"/>
      <c r="C267" s="26"/>
      <c r="D267" s="27">
        <v>1</v>
      </c>
      <c r="E267" s="27"/>
      <c r="F267" s="27"/>
      <c r="G267" s="27"/>
      <c r="H267" s="30" t="s">
        <v>472</v>
      </c>
      <c r="I267" s="31" t="s">
        <v>473</v>
      </c>
    </row>
    <row r="268" spans="2:9" x14ac:dyDescent="0.2">
      <c r="B268" s="25"/>
      <c r="C268" s="26"/>
      <c r="D268" s="27">
        <v>2</v>
      </c>
      <c r="E268" s="27"/>
      <c r="F268" s="27"/>
      <c r="G268" s="27"/>
      <c r="H268" s="30" t="s">
        <v>474</v>
      </c>
      <c r="I268" s="31" t="s">
        <v>34</v>
      </c>
    </row>
    <row r="269" spans="2:9" x14ac:dyDescent="0.2">
      <c r="B269" s="25"/>
      <c r="C269" s="26"/>
      <c r="D269" s="27">
        <v>3</v>
      </c>
      <c r="E269" s="27"/>
      <c r="F269" s="27"/>
      <c r="G269" s="27"/>
      <c r="H269" s="30" t="s">
        <v>475</v>
      </c>
      <c r="I269" s="31" t="s">
        <v>36</v>
      </c>
    </row>
    <row r="270" spans="2:9" x14ac:dyDescent="0.2">
      <c r="B270" s="25"/>
      <c r="C270" s="26"/>
      <c r="D270" s="27">
        <v>4</v>
      </c>
      <c r="E270" s="27"/>
      <c r="F270" s="27"/>
      <c r="G270" s="27"/>
      <c r="H270" s="30" t="s">
        <v>476</v>
      </c>
      <c r="I270" s="31" t="s">
        <v>38</v>
      </c>
    </row>
    <row r="271" spans="2:9" x14ac:dyDescent="0.2">
      <c r="B271" s="25"/>
      <c r="C271" s="26"/>
      <c r="D271" s="27">
        <v>5</v>
      </c>
      <c r="E271" s="27"/>
      <c r="F271" s="27"/>
      <c r="G271" s="27"/>
      <c r="H271" s="30" t="s">
        <v>477</v>
      </c>
      <c r="I271" s="31" t="s">
        <v>40</v>
      </c>
    </row>
    <row r="272" spans="2:9" x14ac:dyDescent="0.2">
      <c r="B272" s="25"/>
      <c r="C272" s="26"/>
      <c r="D272" s="27">
        <v>6</v>
      </c>
      <c r="E272" s="27"/>
      <c r="F272" s="27"/>
      <c r="G272" s="27"/>
      <c r="H272" s="30" t="s">
        <v>478</v>
      </c>
      <c r="I272" s="31" t="s">
        <v>42</v>
      </c>
    </row>
    <row r="273" spans="2:9" x14ac:dyDescent="0.2">
      <c r="B273" s="25"/>
      <c r="C273" s="26"/>
      <c r="D273" s="27">
        <v>7</v>
      </c>
      <c r="E273" s="27"/>
      <c r="F273" s="27"/>
      <c r="G273" s="27"/>
      <c r="H273" s="30" t="s">
        <v>479</v>
      </c>
      <c r="I273" s="31" t="s">
        <v>44</v>
      </c>
    </row>
    <row r="274" spans="2:9" x14ac:dyDescent="0.2">
      <c r="B274" s="25"/>
      <c r="C274" s="26">
        <v>2</v>
      </c>
      <c r="D274" s="27"/>
      <c r="E274" s="27"/>
      <c r="F274" s="27"/>
      <c r="G274" s="27"/>
      <c r="H274" s="30" t="s">
        <v>480</v>
      </c>
      <c r="I274" s="43" t="s">
        <v>481</v>
      </c>
    </row>
    <row r="275" spans="2:9" x14ac:dyDescent="0.2">
      <c r="B275" s="25"/>
      <c r="C275" s="26">
        <v>3</v>
      </c>
      <c r="D275" s="27"/>
      <c r="E275" s="27"/>
      <c r="F275" s="27"/>
      <c r="G275" s="27"/>
      <c r="H275" s="30" t="s">
        <v>482</v>
      </c>
      <c r="I275" s="43" t="s">
        <v>483</v>
      </c>
    </row>
    <row r="276" spans="2:9" x14ac:dyDescent="0.2">
      <c r="B276" s="25"/>
      <c r="C276" s="26"/>
      <c r="D276" s="27">
        <v>1</v>
      </c>
      <c r="E276" s="27"/>
      <c r="F276" s="27"/>
      <c r="G276" s="27"/>
      <c r="H276" s="30" t="s">
        <v>484</v>
      </c>
      <c r="I276" s="31" t="s">
        <v>34</v>
      </c>
    </row>
    <row r="277" spans="2:9" x14ac:dyDescent="0.2">
      <c r="B277" s="25"/>
      <c r="C277" s="26"/>
      <c r="D277" s="27">
        <v>2</v>
      </c>
      <c r="E277" s="27"/>
      <c r="F277" s="27"/>
      <c r="G277" s="27"/>
      <c r="H277" s="30" t="s">
        <v>485</v>
      </c>
      <c r="I277" s="31" t="s">
        <v>36</v>
      </c>
    </row>
    <row r="278" spans="2:9" x14ac:dyDescent="0.2">
      <c r="B278" s="25"/>
      <c r="C278" s="26"/>
      <c r="D278" s="27">
        <v>3</v>
      </c>
      <c r="E278" s="27"/>
      <c r="F278" s="27"/>
      <c r="G278" s="27"/>
      <c r="H278" s="30" t="s">
        <v>486</v>
      </c>
      <c r="I278" s="31" t="s">
        <v>38</v>
      </c>
    </row>
    <row r="279" spans="2:9" x14ac:dyDescent="0.2">
      <c r="B279" s="25"/>
      <c r="C279" s="26"/>
      <c r="D279" s="27">
        <v>4</v>
      </c>
      <c r="E279" s="27"/>
      <c r="F279" s="27"/>
      <c r="G279" s="27"/>
      <c r="H279" s="30" t="s">
        <v>487</v>
      </c>
      <c r="I279" s="31" t="s">
        <v>40</v>
      </c>
    </row>
    <row r="280" spans="2:9" x14ac:dyDescent="0.2">
      <c r="B280" s="25"/>
      <c r="C280" s="26"/>
      <c r="D280" s="27">
        <v>5</v>
      </c>
      <c r="E280" s="27"/>
      <c r="F280" s="27"/>
      <c r="G280" s="27"/>
      <c r="H280" s="30" t="s">
        <v>488</v>
      </c>
      <c r="I280" s="31" t="s">
        <v>42</v>
      </c>
    </row>
    <row r="281" spans="2:9" x14ac:dyDescent="0.2">
      <c r="B281" s="25"/>
      <c r="C281" s="26"/>
      <c r="D281" s="27">
        <v>6</v>
      </c>
      <c r="E281" s="27"/>
      <c r="F281" s="27"/>
      <c r="G281" s="27"/>
      <c r="H281" s="30" t="s">
        <v>489</v>
      </c>
      <c r="I281" s="31" t="s">
        <v>44</v>
      </c>
    </row>
    <row r="282" spans="2:9" x14ac:dyDescent="0.2">
      <c r="B282" s="25"/>
      <c r="C282" s="26"/>
      <c r="D282" s="27">
        <v>7</v>
      </c>
      <c r="E282" s="27"/>
      <c r="F282" s="27"/>
      <c r="G282" s="27"/>
      <c r="H282" s="30" t="s">
        <v>490</v>
      </c>
      <c r="I282" s="31" t="s">
        <v>491</v>
      </c>
    </row>
    <row r="283" spans="2:9" x14ac:dyDescent="0.2">
      <c r="B283" s="25"/>
      <c r="C283" s="26">
        <v>4</v>
      </c>
      <c r="D283" s="27"/>
      <c r="E283" s="27"/>
      <c r="F283" s="27"/>
      <c r="G283" s="27"/>
      <c r="H283" s="30" t="s">
        <v>492</v>
      </c>
      <c r="I283" s="43" t="s">
        <v>493</v>
      </c>
    </row>
    <row r="284" spans="2:9" x14ac:dyDescent="0.2">
      <c r="B284" s="25"/>
      <c r="C284" s="26">
        <v>5</v>
      </c>
      <c r="D284" s="27"/>
      <c r="E284" s="27"/>
      <c r="F284" s="27"/>
      <c r="G284" s="27"/>
      <c r="H284" s="30" t="s">
        <v>494</v>
      </c>
      <c r="I284" s="43" t="s">
        <v>495</v>
      </c>
    </row>
    <row r="285" spans="2:9" x14ac:dyDescent="0.2">
      <c r="B285" s="25"/>
      <c r="C285" s="26"/>
      <c r="D285" s="27">
        <v>1</v>
      </c>
      <c r="E285" s="27"/>
      <c r="F285" s="27"/>
      <c r="G285" s="27"/>
      <c r="H285" s="30" t="s">
        <v>496</v>
      </c>
      <c r="I285" s="31" t="s">
        <v>497</v>
      </c>
    </row>
    <row r="286" spans="2:9" x14ac:dyDescent="0.2">
      <c r="B286" s="25"/>
      <c r="C286" s="26">
        <v>6</v>
      </c>
      <c r="D286" s="27"/>
      <c r="E286" s="27"/>
      <c r="F286" s="27"/>
      <c r="G286" s="27"/>
      <c r="H286" s="30" t="s">
        <v>498</v>
      </c>
      <c r="I286" s="43" t="s">
        <v>499</v>
      </c>
    </row>
    <row r="287" spans="2:9" x14ac:dyDescent="0.2">
      <c r="B287" s="25"/>
      <c r="C287" s="26">
        <v>7</v>
      </c>
      <c r="D287" s="27"/>
      <c r="E287" s="27"/>
      <c r="F287" s="27"/>
      <c r="G287" s="27"/>
      <c r="H287" s="30" t="s">
        <v>500</v>
      </c>
      <c r="I287" s="43" t="s">
        <v>501</v>
      </c>
    </row>
    <row r="288" spans="2:9" x14ac:dyDescent="0.2">
      <c r="B288" s="25"/>
      <c r="C288" s="26"/>
      <c r="D288" s="27">
        <v>1</v>
      </c>
      <c r="E288" s="27"/>
      <c r="F288" s="27"/>
      <c r="G288" s="27"/>
      <c r="H288" s="30" t="s">
        <v>502</v>
      </c>
      <c r="I288" s="31" t="s">
        <v>503</v>
      </c>
    </row>
    <row r="289" spans="2:9" x14ac:dyDescent="0.2">
      <c r="B289" s="25"/>
      <c r="C289" s="26"/>
      <c r="D289" s="27">
        <v>2</v>
      </c>
      <c r="E289" s="27"/>
      <c r="F289" s="27"/>
      <c r="G289" s="27"/>
      <c r="H289" s="30" t="s">
        <v>504</v>
      </c>
      <c r="I289" s="31" t="s">
        <v>505</v>
      </c>
    </row>
    <row r="290" spans="2:9" x14ac:dyDescent="0.2">
      <c r="B290" s="25"/>
      <c r="C290" s="26"/>
      <c r="D290" s="27">
        <v>3</v>
      </c>
      <c r="E290" s="27"/>
      <c r="F290" s="27"/>
      <c r="G290" s="27"/>
      <c r="H290" s="30" t="s">
        <v>506</v>
      </c>
      <c r="I290" s="31" t="s">
        <v>507</v>
      </c>
    </row>
    <row r="291" spans="2:9" x14ac:dyDescent="0.2">
      <c r="B291" s="25"/>
      <c r="C291" s="26"/>
      <c r="D291" s="27">
        <v>4</v>
      </c>
      <c r="E291" s="27"/>
      <c r="F291" s="27"/>
      <c r="G291" s="27"/>
      <c r="H291" s="30" t="s">
        <v>508</v>
      </c>
      <c r="I291" s="31" t="s">
        <v>509</v>
      </c>
    </row>
    <row r="292" spans="2:9" x14ac:dyDescent="0.2">
      <c r="B292" s="25"/>
      <c r="C292" s="26"/>
      <c r="D292" s="27">
        <v>5</v>
      </c>
      <c r="E292" s="27"/>
      <c r="F292" s="27"/>
      <c r="G292" s="27"/>
      <c r="H292" s="30" t="s">
        <v>510</v>
      </c>
      <c r="I292" s="31" t="s">
        <v>511</v>
      </c>
    </row>
    <row r="293" spans="2:9" x14ac:dyDescent="0.2">
      <c r="B293" s="25"/>
      <c r="C293" s="26"/>
      <c r="D293" s="27">
        <v>6</v>
      </c>
      <c r="E293" s="27"/>
      <c r="F293" s="27"/>
      <c r="G293" s="27"/>
      <c r="H293" s="30" t="s">
        <v>512</v>
      </c>
      <c r="I293" s="31" t="s">
        <v>513</v>
      </c>
    </row>
    <row r="294" spans="2:9" x14ac:dyDescent="0.2">
      <c r="B294" s="25"/>
      <c r="C294" s="26"/>
      <c r="D294" s="27">
        <v>7</v>
      </c>
      <c r="E294" s="27"/>
      <c r="F294" s="27"/>
      <c r="G294" s="27"/>
      <c r="H294" s="30" t="s">
        <v>514</v>
      </c>
      <c r="I294" s="31" t="s">
        <v>48</v>
      </c>
    </row>
    <row r="295" spans="2:9" x14ac:dyDescent="0.2">
      <c r="B295" s="25"/>
      <c r="C295" s="26">
        <v>8</v>
      </c>
      <c r="D295" s="27"/>
      <c r="E295" s="27"/>
      <c r="F295" s="27"/>
      <c r="G295" s="27"/>
      <c r="H295" s="30" t="s">
        <v>515</v>
      </c>
      <c r="I295" s="43" t="s">
        <v>516</v>
      </c>
    </row>
    <row r="296" spans="2:9" x14ac:dyDescent="0.2">
      <c r="B296" s="25"/>
      <c r="C296" s="26">
        <v>9</v>
      </c>
      <c r="D296" s="27"/>
      <c r="E296" s="27"/>
      <c r="F296" s="27"/>
      <c r="G296" s="27"/>
      <c r="H296" s="30" t="s">
        <v>517</v>
      </c>
      <c r="I296" s="43" t="s">
        <v>518</v>
      </c>
    </row>
    <row r="297" spans="2:9" x14ac:dyDescent="0.2">
      <c r="B297" s="25"/>
      <c r="C297" s="26" t="s">
        <v>89</v>
      </c>
      <c r="D297" s="27"/>
      <c r="E297" s="27"/>
      <c r="F297" s="27"/>
      <c r="G297" s="27"/>
      <c r="H297" s="30" t="s">
        <v>519</v>
      </c>
      <c r="I297" s="43" t="s">
        <v>520</v>
      </c>
    </row>
    <row r="298" spans="2:9" x14ac:dyDescent="0.2">
      <c r="B298" s="25"/>
      <c r="C298" s="26" t="s">
        <v>93</v>
      </c>
      <c r="D298" s="27"/>
      <c r="E298" s="27"/>
      <c r="F298" s="27"/>
      <c r="G298" s="27"/>
      <c r="H298" s="30" t="s">
        <v>521</v>
      </c>
      <c r="I298" s="43" t="s">
        <v>522</v>
      </c>
    </row>
    <row r="299" spans="2:9" ht="12.75" x14ac:dyDescent="0.2">
      <c r="B299" s="45" t="s">
        <v>322</v>
      </c>
      <c r="C299" s="46"/>
      <c r="D299" s="47"/>
      <c r="E299" s="47"/>
      <c r="F299" s="47"/>
      <c r="G299" s="47"/>
      <c r="H299" s="48" t="s">
        <v>523</v>
      </c>
      <c r="I299" s="49" t="s">
        <v>524</v>
      </c>
    </row>
    <row r="300" spans="2:9" x14ac:dyDescent="0.2">
      <c r="B300" s="25"/>
      <c r="C300" s="26">
        <v>1</v>
      </c>
      <c r="D300" s="27"/>
      <c r="E300" s="27"/>
      <c r="F300" s="27"/>
      <c r="G300" s="27"/>
      <c r="H300" s="30" t="s">
        <v>525</v>
      </c>
      <c r="I300" s="43" t="s">
        <v>526</v>
      </c>
    </row>
    <row r="301" spans="2:9" x14ac:dyDescent="0.2">
      <c r="B301" s="25"/>
      <c r="C301" s="26"/>
      <c r="D301" s="27">
        <v>1</v>
      </c>
      <c r="E301" s="27"/>
      <c r="F301" s="27"/>
      <c r="G301" s="27"/>
      <c r="H301" s="30" t="s">
        <v>527</v>
      </c>
      <c r="I301" s="31" t="s">
        <v>528</v>
      </c>
    </row>
    <row r="302" spans="2:9" x14ac:dyDescent="0.2">
      <c r="B302" s="25"/>
      <c r="C302" s="26"/>
      <c r="D302" s="27">
        <v>2</v>
      </c>
      <c r="E302" s="27"/>
      <c r="F302" s="27"/>
      <c r="G302" s="27"/>
      <c r="H302" s="30" t="s">
        <v>529</v>
      </c>
      <c r="I302" s="31" t="s">
        <v>530</v>
      </c>
    </row>
    <row r="303" spans="2:9" x14ac:dyDescent="0.2">
      <c r="B303" s="25"/>
      <c r="C303" s="26"/>
      <c r="D303" s="27">
        <v>3</v>
      </c>
      <c r="E303" s="27"/>
      <c r="F303" s="27"/>
      <c r="G303" s="27"/>
      <c r="H303" s="30" t="s">
        <v>531</v>
      </c>
      <c r="I303" s="31" t="s">
        <v>532</v>
      </c>
    </row>
    <row r="304" spans="2:9" x14ac:dyDescent="0.2">
      <c r="B304" s="25"/>
      <c r="C304" s="26"/>
      <c r="D304" s="27">
        <v>4</v>
      </c>
      <c r="E304" s="27"/>
      <c r="F304" s="27"/>
      <c r="G304" s="27"/>
      <c r="H304" s="30" t="s">
        <v>533</v>
      </c>
      <c r="I304" s="31" t="s">
        <v>534</v>
      </c>
    </row>
    <row r="305" spans="2:9" x14ac:dyDescent="0.2">
      <c r="B305" s="25"/>
      <c r="C305" s="26">
        <v>2</v>
      </c>
      <c r="D305" s="27"/>
      <c r="E305" s="27"/>
      <c r="F305" s="27"/>
      <c r="G305" s="27"/>
      <c r="H305" s="30" t="s">
        <v>535</v>
      </c>
      <c r="I305" s="43" t="s">
        <v>536</v>
      </c>
    </row>
    <row r="306" spans="2:9" x14ac:dyDescent="0.2">
      <c r="B306" s="25"/>
      <c r="C306" s="26"/>
      <c r="D306" s="27">
        <v>1</v>
      </c>
      <c r="E306" s="27"/>
      <c r="F306" s="27"/>
      <c r="G306" s="27"/>
      <c r="H306" s="30" t="s">
        <v>537</v>
      </c>
      <c r="I306" s="31" t="s">
        <v>538</v>
      </c>
    </row>
    <row r="307" spans="2:9" x14ac:dyDescent="0.2">
      <c r="B307" s="25"/>
      <c r="C307" s="26"/>
      <c r="D307" s="27">
        <v>2</v>
      </c>
      <c r="E307" s="27"/>
      <c r="F307" s="27"/>
      <c r="G307" s="27"/>
      <c r="H307" s="30" t="s">
        <v>539</v>
      </c>
      <c r="I307" s="31" t="s">
        <v>540</v>
      </c>
    </row>
    <row r="308" spans="2:9" x14ac:dyDescent="0.2">
      <c r="B308" s="18" t="s">
        <v>326</v>
      </c>
      <c r="C308" s="19"/>
      <c r="D308" s="20"/>
      <c r="E308" s="20"/>
      <c r="F308" s="20"/>
      <c r="G308" s="20"/>
      <c r="H308" s="39" t="s">
        <v>541</v>
      </c>
      <c r="I308" s="40" t="s">
        <v>542</v>
      </c>
    </row>
    <row r="309" spans="2:9" x14ac:dyDescent="0.2">
      <c r="B309" s="25"/>
      <c r="C309" s="27">
        <v>1</v>
      </c>
      <c r="D309" s="27"/>
      <c r="E309" s="27"/>
      <c r="F309" s="27"/>
      <c r="G309" s="27"/>
      <c r="H309" s="30" t="s">
        <v>543</v>
      </c>
      <c r="I309" s="43" t="s">
        <v>544</v>
      </c>
    </row>
    <row r="310" spans="2:9" x14ac:dyDescent="0.2">
      <c r="B310" s="25"/>
      <c r="C310" s="27">
        <v>2</v>
      </c>
      <c r="D310" s="27"/>
      <c r="E310" s="27"/>
      <c r="F310" s="27"/>
      <c r="G310" s="27"/>
      <c r="H310" s="30" t="s">
        <v>545</v>
      </c>
      <c r="I310" s="43" t="s">
        <v>49</v>
      </c>
    </row>
    <row r="311" spans="2:9" x14ac:dyDescent="0.2">
      <c r="B311" s="25"/>
      <c r="C311" s="27"/>
      <c r="D311" s="27">
        <v>1</v>
      </c>
      <c r="E311" s="27"/>
      <c r="F311" s="27"/>
      <c r="G311" s="27"/>
      <c r="H311" s="30" t="s">
        <v>546</v>
      </c>
      <c r="I311" s="51" t="s">
        <v>547</v>
      </c>
    </row>
    <row r="312" spans="2:9" x14ac:dyDescent="0.2">
      <c r="B312" s="53"/>
      <c r="C312" s="27"/>
      <c r="D312" s="27"/>
      <c r="E312" s="27">
        <v>1</v>
      </c>
      <c r="F312" s="27"/>
      <c r="G312" s="27"/>
      <c r="H312" s="30" t="s">
        <v>548</v>
      </c>
      <c r="I312" s="50" t="s">
        <v>34</v>
      </c>
    </row>
    <row r="313" spans="2:9" x14ac:dyDescent="0.2">
      <c r="B313" s="53"/>
      <c r="C313" s="27"/>
      <c r="D313" s="27"/>
      <c r="E313" s="27">
        <v>2</v>
      </c>
      <c r="F313" s="27"/>
      <c r="G313" s="27"/>
      <c r="H313" s="30" t="s">
        <v>549</v>
      </c>
      <c r="I313" s="50" t="s">
        <v>36</v>
      </c>
    </row>
    <row r="314" spans="2:9" x14ac:dyDescent="0.2">
      <c r="B314" s="53"/>
      <c r="C314" s="27"/>
      <c r="D314" s="27"/>
      <c r="E314" s="27">
        <v>3</v>
      </c>
      <c r="F314" s="27"/>
      <c r="G314" s="27"/>
      <c r="H314" s="30" t="s">
        <v>550</v>
      </c>
      <c r="I314" s="50" t="s">
        <v>38</v>
      </c>
    </row>
    <row r="315" spans="2:9" x14ac:dyDescent="0.2">
      <c r="B315" s="53"/>
      <c r="C315" s="27"/>
      <c r="D315" s="27"/>
      <c r="E315" s="27">
        <v>4</v>
      </c>
      <c r="F315" s="27"/>
      <c r="G315" s="27"/>
      <c r="H315" s="30" t="s">
        <v>551</v>
      </c>
      <c r="I315" s="50" t="s">
        <v>40</v>
      </c>
    </row>
    <row r="316" spans="2:9" x14ac:dyDescent="0.2">
      <c r="B316" s="53"/>
      <c r="C316" s="27"/>
      <c r="D316" s="27"/>
      <c r="E316" s="27">
        <v>5</v>
      </c>
      <c r="F316" s="27"/>
      <c r="G316" s="27"/>
      <c r="H316" s="30" t="s">
        <v>552</v>
      </c>
      <c r="I316" s="50" t="s">
        <v>42</v>
      </c>
    </row>
    <row r="317" spans="2:9" x14ac:dyDescent="0.2">
      <c r="B317" s="53"/>
      <c r="C317" s="27"/>
      <c r="D317" s="27"/>
      <c r="E317" s="27">
        <v>6</v>
      </c>
      <c r="F317" s="27"/>
      <c r="G317" s="27"/>
      <c r="H317" s="30" t="s">
        <v>553</v>
      </c>
      <c r="I317" s="50" t="s">
        <v>44</v>
      </c>
    </row>
    <row r="318" spans="2:9" x14ac:dyDescent="0.2">
      <c r="B318" s="53"/>
      <c r="C318" s="27"/>
      <c r="D318" s="27"/>
      <c r="E318" s="27">
        <v>7</v>
      </c>
      <c r="F318" s="27"/>
      <c r="G318" s="27"/>
      <c r="H318" s="30" t="s">
        <v>554</v>
      </c>
      <c r="I318" s="50" t="s">
        <v>555</v>
      </c>
    </row>
    <row r="319" spans="2:9" x14ac:dyDescent="0.2">
      <c r="B319" s="26"/>
      <c r="C319" s="27"/>
      <c r="D319" s="27">
        <v>2</v>
      </c>
      <c r="E319" s="27"/>
      <c r="F319" s="27"/>
      <c r="G319" s="27"/>
      <c r="H319" s="30" t="s">
        <v>556</v>
      </c>
      <c r="I319" s="54" t="s">
        <v>557</v>
      </c>
    </row>
    <row r="320" spans="2:9" x14ac:dyDescent="0.2">
      <c r="B320" s="26"/>
      <c r="C320" s="27"/>
      <c r="D320" s="27"/>
      <c r="E320" s="27">
        <v>1</v>
      </c>
      <c r="F320" s="27"/>
      <c r="G320" s="27"/>
      <c r="H320" s="30" t="s">
        <v>558</v>
      </c>
      <c r="I320" s="50" t="s">
        <v>34</v>
      </c>
    </row>
    <row r="321" spans="2:9" x14ac:dyDescent="0.2">
      <c r="B321" s="26"/>
      <c r="C321" s="27"/>
      <c r="D321" s="27"/>
      <c r="E321" s="27">
        <v>2</v>
      </c>
      <c r="F321" s="27"/>
      <c r="G321" s="27"/>
      <c r="H321" s="30" t="s">
        <v>559</v>
      </c>
      <c r="I321" s="50" t="s">
        <v>36</v>
      </c>
    </row>
    <row r="322" spans="2:9" x14ac:dyDescent="0.2">
      <c r="B322" s="26"/>
      <c r="C322" s="27"/>
      <c r="D322" s="27"/>
      <c r="E322" s="27">
        <v>3</v>
      </c>
      <c r="F322" s="27"/>
      <c r="G322" s="27"/>
      <c r="H322" s="30" t="s">
        <v>560</v>
      </c>
      <c r="I322" s="50" t="s">
        <v>38</v>
      </c>
    </row>
    <row r="323" spans="2:9" x14ac:dyDescent="0.2">
      <c r="B323" s="26"/>
      <c r="C323" s="27"/>
      <c r="D323" s="27"/>
      <c r="E323" s="27">
        <v>4</v>
      </c>
      <c r="F323" s="27"/>
      <c r="G323" s="27"/>
      <c r="H323" s="30" t="s">
        <v>561</v>
      </c>
      <c r="I323" s="50" t="s">
        <v>40</v>
      </c>
    </row>
    <row r="324" spans="2:9" x14ac:dyDescent="0.2">
      <c r="B324" s="26"/>
      <c r="C324" s="27"/>
      <c r="D324" s="27"/>
      <c r="E324" s="27">
        <v>5</v>
      </c>
      <c r="F324" s="27"/>
      <c r="G324" s="27"/>
      <c r="H324" s="30" t="s">
        <v>562</v>
      </c>
      <c r="I324" s="50" t="s">
        <v>42</v>
      </c>
    </row>
    <row r="325" spans="2:9" x14ac:dyDescent="0.2">
      <c r="B325" s="26"/>
      <c r="C325" s="27"/>
      <c r="D325" s="27"/>
      <c r="E325" s="27">
        <v>6</v>
      </c>
      <c r="F325" s="27"/>
      <c r="G325" s="27"/>
      <c r="H325" s="30" t="s">
        <v>563</v>
      </c>
      <c r="I325" s="50" t="s">
        <v>44</v>
      </c>
    </row>
    <row r="326" spans="2:9" x14ac:dyDescent="0.2">
      <c r="B326" s="26"/>
      <c r="C326" s="27"/>
      <c r="D326" s="27"/>
      <c r="E326" s="27">
        <v>7</v>
      </c>
      <c r="F326" s="27"/>
      <c r="G326" s="27"/>
      <c r="H326" s="30" t="s">
        <v>564</v>
      </c>
      <c r="I326" s="50" t="s">
        <v>555</v>
      </c>
    </row>
    <row r="327" spans="2:9" x14ac:dyDescent="0.2">
      <c r="B327" s="26"/>
      <c r="C327" s="27"/>
      <c r="D327" s="27">
        <v>3</v>
      </c>
      <c r="E327" s="27"/>
      <c r="F327" s="27"/>
      <c r="G327" s="27"/>
      <c r="H327" s="30" t="s">
        <v>565</v>
      </c>
      <c r="I327" s="54" t="s">
        <v>566</v>
      </c>
    </row>
    <row r="328" spans="2:9" x14ac:dyDescent="0.2">
      <c r="B328" s="26"/>
      <c r="C328" s="27"/>
      <c r="D328" s="27"/>
      <c r="E328" s="27">
        <v>1</v>
      </c>
      <c r="F328" s="27"/>
      <c r="G328" s="27"/>
      <c r="H328" s="30" t="s">
        <v>567</v>
      </c>
      <c r="I328" s="55" t="s">
        <v>34</v>
      </c>
    </row>
    <row r="329" spans="2:9" x14ac:dyDescent="0.2">
      <c r="B329" s="26"/>
      <c r="C329" s="27"/>
      <c r="D329" s="27"/>
      <c r="E329" s="27">
        <v>2</v>
      </c>
      <c r="F329" s="27"/>
      <c r="G329" s="27"/>
      <c r="H329" s="30" t="s">
        <v>568</v>
      </c>
      <c r="I329" s="55" t="s">
        <v>36</v>
      </c>
    </row>
    <row r="330" spans="2:9" x14ac:dyDescent="0.2">
      <c r="B330" s="26"/>
      <c r="C330" s="27"/>
      <c r="D330" s="27"/>
      <c r="E330" s="27">
        <v>3</v>
      </c>
      <c r="F330" s="27"/>
      <c r="G330" s="27"/>
      <c r="H330" s="30" t="s">
        <v>569</v>
      </c>
      <c r="I330" s="55" t="s">
        <v>38</v>
      </c>
    </row>
    <row r="331" spans="2:9" x14ac:dyDescent="0.2">
      <c r="B331" s="26"/>
      <c r="C331" s="27"/>
      <c r="D331" s="27"/>
      <c r="E331" s="27">
        <v>4</v>
      </c>
      <c r="F331" s="27"/>
      <c r="G331" s="27"/>
      <c r="H331" s="30" t="s">
        <v>570</v>
      </c>
      <c r="I331" s="55" t="s">
        <v>40</v>
      </c>
    </row>
    <row r="332" spans="2:9" x14ac:dyDescent="0.2">
      <c r="B332" s="26"/>
      <c r="C332" s="27"/>
      <c r="D332" s="27"/>
      <c r="E332" s="27">
        <v>5</v>
      </c>
      <c r="F332" s="27"/>
      <c r="G332" s="27"/>
      <c r="H332" s="30" t="s">
        <v>571</v>
      </c>
      <c r="I332" s="55" t="s">
        <v>42</v>
      </c>
    </row>
    <row r="333" spans="2:9" x14ac:dyDescent="0.2">
      <c r="B333" s="26"/>
      <c r="C333" s="27"/>
      <c r="D333" s="27"/>
      <c r="E333" s="27">
        <v>6</v>
      </c>
      <c r="F333" s="27"/>
      <c r="G333" s="27"/>
      <c r="H333" s="30" t="s">
        <v>572</v>
      </c>
      <c r="I333" s="55" t="s">
        <v>44</v>
      </c>
    </row>
    <row r="334" spans="2:9" x14ac:dyDescent="0.2">
      <c r="B334" s="53"/>
      <c r="C334" s="27"/>
      <c r="D334" s="27"/>
      <c r="E334" s="27">
        <v>7</v>
      </c>
      <c r="F334" s="27"/>
      <c r="G334" s="27"/>
      <c r="H334" s="30" t="s">
        <v>573</v>
      </c>
      <c r="I334" s="50" t="s">
        <v>555</v>
      </c>
    </row>
    <row r="335" spans="2:9" ht="12.75" x14ac:dyDescent="0.2">
      <c r="B335" s="45" t="s">
        <v>574</v>
      </c>
      <c r="C335" s="46"/>
      <c r="D335" s="47"/>
      <c r="E335" s="47"/>
      <c r="F335" s="47"/>
      <c r="G335" s="47"/>
      <c r="H335" s="48" t="s">
        <v>575</v>
      </c>
      <c r="I335" s="49" t="s">
        <v>576</v>
      </c>
    </row>
    <row r="336" spans="2:9" x14ac:dyDescent="0.2">
      <c r="B336" s="25"/>
      <c r="C336" s="26">
        <v>1</v>
      </c>
      <c r="D336" s="27"/>
      <c r="E336" s="27"/>
      <c r="F336" s="27"/>
      <c r="G336" s="27"/>
      <c r="H336" s="30" t="s">
        <v>577</v>
      </c>
      <c r="I336" s="43" t="s">
        <v>578</v>
      </c>
    </row>
    <row r="337" spans="2:13" x14ac:dyDescent="0.2">
      <c r="B337" s="25"/>
      <c r="C337" s="26"/>
      <c r="D337" s="27">
        <v>1</v>
      </c>
      <c r="E337" s="27"/>
      <c r="F337" s="27"/>
      <c r="G337" s="27"/>
      <c r="H337" s="30" t="s">
        <v>579</v>
      </c>
      <c r="I337" s="56" t="s">
        <v>580</v>
      </c>
      <c r="M337" s="23" t="s">
        <v>33</v>
      </c>
    </row>
    <row r="338" spans="2:13" x14ac:dyDescent="0.2">
      <c r="B338" s="25"/>
      <c r="C338" s="26"/>
      <c r="D338" s="27"/>
      <c r="E338" s="27">
        <v>1</v>
      </c>
      <c r="F338" s="27"/>
      <c r="G338" s="27"/>
      <c r="H338" s="30" t="s">
        <v>581</v>
      </c>
      <c r="I338" s="50" t="s">
        <v>34</v>
      </c>
      <c r="M338" s="23" t="s">
        <v>35</v>
      </c>
    </row>
    <row r="339" spans="2:13" x14ac:dyDescent="0.2">
      <c r="B339" s="25"/>
      <c r="C339" s="26"/>
      <c r="D339" s="27"/>
      <c r="E339" s="27">
        <v>2</v>
      </c>
      <c r="F339" s="27"/>
      <c r="G339" s="27"/>
      <c r="H339" s="30" t="s">
        <v>582</v>
      </c>
      <c r="I339" s="50" t="s">
        <v>36</v>
      </c>
      <c r="M339" s="23" t="s">
        <v>37</v>
      </c>
    </row>
    <row r="340" spans="2:13" x14ac:dyDescent="0.2">
      <c r="B340" s="25"/>
      <c r="C340" s="26"/>
      <c r="D340" s="27"/>
      <c r="E340" s="27">
        <v>3</v>
      </c>
      <c r="F340" s="27"/>
      <c r="G340" s="27"/>
      <c r="H340" s="30" t="s">
        <v>583</v>
      </c>
      <c r="I340" s="50" t="s">
        <v>38</v>
      </c>
      <c r="M340" s="23" t="s">
        <v>39</v>
      </c>
    </row>
    <row r="341" spans="2:13" x14ac:dyDescent="0.2">
      <c r="B341" s="25"/>
      <c r="C341" s="26"/>
      <c r="D341" s="27"/>
      <c r="E341" s="27">
        <v>4</v>
      </c>
      <c r="F341" s="27"/>
      <c r="G341" s="27"/>
      <c r="H341" s="30" t="s">
        <v>584</v>
      </c>
      <c r="I341" s="50" t="s">
        <v>40</v>
      </c>
      <c r="M341" s="23" t="s">
        <v>41</v>
      </c>
    </row>
    <row r="342" spans="2:13" x14ac:dyDescent="0.2">
      <c r="B342" s="25"/>
      <c r="C342" s="26"/>
      <c r="D342" s="27"/>
      <c r="E342" s="27">
        <v>5</v>
      </c>
      <c r="F342" s="27"/>
      <c r="G342" s="27"/>
      <c r="H342" s="30" t="s">
        <v>585</v>
      </c>
      <c r="I342" s="50" t="s">
        <v>42</v>
      </c>
      <c r="M342" s="23" t="s">
        <v>43</v>
      </c>
    </row>
    <row r="343" spans="2:13" x14ac:dyDescent="0.2">
      <c r="B343" s="25"/>
      <c r="C343" s="26"/>
      <c r="D343" s="27"/>
      <c r="E343" s="27">
        <v>6</v>
      </c>
      <c r="F343" s="27"/>
      <c r="G343" s="27"/>
      <c r="H343" s="30" t="s">
        <v>586</v>
      </c>
      <c r="I343" s="50" t="s">
        <v>44</v>
      </c>
      <c r="M343" s="23" t="s">
        <v>45</v>
      </c>
    </row>
    <row r="344" spans="2:13" x14ac:dyDescent="0.2">
      <c r="B344" s="25"/>
      <c r="C344" s="26"/>
      <c r="D344" s="27"/>
      <c r="E344" s="27">
        <v>7</v>
      </c>
      <c r="F344" s="27"/>
      <c r="G344" s="27"/>
      <c r="H344" s="30" t="s">
        <v>587</v>
      </c>
      <c r="I344" s="50" t="s">
        <v>46</v>
      </c>
      <c r="M344" s="23"/>
    </row>
    <row r="345" spans="2:13" x14ac:dyDescent="0.2">
      <c r="B345" s="25"/>
      <c r="C345" s="26"/>
      <c r="D345" s="27"/>
      <c r="E345" s="27">
        <v>8</v>
      </c>
      <c r="F345" s="27"/>
      <c r="G345" s="27"/>
      <c r="H345" s="30" t="s">
        <v>588</v>
      </c>
      <c r="I345" s="50" t="s">
        <v>47</v>
      </c>
      <c r="M345" s="23"/>
    </row>
    <row r="346" spans="2:13" s="37" customFormat="1" x14ac:dyDescent="0.2">
      <c r="B346" s="32"/>
      <c r="C346" s="33"/>
      <c r="D346" s="34"/>
      <c r="E346" s="34">
        <v>9</v>
      </c>
      <c r="F346" s="34"/>
      <c r="G346" s="34"/>
      <c r="H346" s="35" t="s">
        <v>589</v>
      </c>
      <c r="I346" s="57" t="s">
        <v>48</v>
      </c>
      <c r="M346" s="38"/>
    </row>
    <row r="347" spans="2:13" x14ac:dyDescent="0.2">
      <c r="B347" s="25"/>
      <c r="C347" s="26"/>
      <c r="D347" s="27">
        <v>2</v>
      </c>
      <c r="E347" s="27"/>
      <c r="F347" s="27"/>
      <c r="G347" s="27"/>
      <c r="H347" s="30" t="s">
        <v>590</v>
      </c>
      <c r="I347" s="56" t="s">
        <v>591</v>
      </c>
      <c r="M347" s="23"/>
    </row>
    <row r="348" spans="2:13" x14ac:dyDescent="0.2">
      <c r="B348" s="25"/>
      <c r="C348" s="26">
        <v>2</v>
      </c>
      <c r="D348" s="27"/>
      <c r="E348" s="27"/>
      <c r="F348" s="27"/>
      <c r="G348" s="27"/>
      <c r="H348" s="30" t="s">
        <v>592</v>
      </c>
      <c r="I348" s="43" t="s">
        <v>87</v>
      </c>
    </row>
    <row r="349" spans="2:13" x14ac:dyDescent="0.2">
      <c r="B349" s="25"/>
      <c r="C349" s="26"/>
      <c r="D349" s="27">
        <v>1</v>
      </c>
      <c r="E349" s="27"/>
      <c r="F349" s="27"/>
      <c r="G349" s="27"/>
      <c r="H349" s="30" t="s">
        <v>593</v>
      </c>
      <c r="I349" s="56" t="s">
        <v>594</v>
      </c>
      <c r="M349" s="23" t="s">
        <v>33</v>
      </c>
    </row>
    <row r="350" spans="2:13" x14ac:dyDescent="0.2">
      <c r="B350" s="25"/>
      <c r="C350" s="26"/>
      <c r="D350" s="27"/>
      <c r="E350" s="27">
        <v>1</v>
      </c>
      <c r="F350" s="27"/>
      <c r="G350" s="27"/>
      <c r="H350" s="30" t="s">
        <v>595</v>
      </c>
      <c r="I350" s="50" t="s">
        <v>34</v>
      </c>
      <c r="M350" s="23" t="s">
        <v>35</v>
      </c>
    </row>
    <row r="351" spans="2:13" x14ac:dyDescent="0.2">
      <c r="B351" s="25"/>
      <c r="C351" s="26"/>
      <c r="D351" s="27"/>
      <c r="E351" s="27">
        <v>2</v>
      </c>
      <c r="F351" s="27"/>
      <c r="G351" s="27"/>
      <c r="H351" s="30" t="s">
        <v>596</v>
      </c>
      <c r="I351" s="50" t="s">
        <v>36</v>
      </c>
      <c r="M351" s="23" t="s">
        <v>37</v>
      </c>
    </row>
    <row r="352" spans="2:13" x14ac:dyDescent="0.2">
      <c r="B352" s="25"/>
      <c r="C352" s="26"/>
      <c r="D352" s="27"/>
      <c r="E352" s="27">
        <v>3</v>
      </c>
      <c r="F352" s="27"/>
      <c r="G352" s="27"/>
      <c r="H352" s="30" t="s">
        <v>597</v>
      </c>
      <c r="I352" s="50" t="s">
        <v>38</v>
      </c>
      <c r="M352" s="23" t="s">
        <v>39</v>
      </c>
    </row>
    <row r="353" spans="2:13" x14ac:dyDescent="0.2">
      <c r="B353" s="25"/>
      <c r="C353" s="26"/>
      <c r="D353" s="27"/>
      <c r="E353" s="27">
        <v>4</v>
      </c>
      <c r="F353" s="27"/>
      <c r="G353" s="27"/>
      <c r="H353" s="30" t="s">
        <v>598</v>
      </c>
      <c r="I353" s="50" t="s">
        <v>40</v>
      </c>
      <c r="M353" s="23" t="s">
        <v>41</v>
      </c>
    </row>
    <row r="354" spans="2:13" x14ac:dyDescent="0.2">
      <c r="B354" s="25"/>
      <c r="C354" s="26"/>
      <c r="D354" s="27"/>
      <c r="E354" s="27">
        <v>5</v>
      </c>
      <c r="F354" s="27"/>
      <c r="G354" s="27"/>
      <c r="H354" s="30" t="s">
        <v>599</v>
      </c>
      <c r="I354" s="50" t="s">
        <v>42</v>
      </c>
      <c r="M354" s="23" t="s">
        <v>43</v>
      </c>
    </row>
    <row r="355" spans="2:13" x14ac:dyDescent="0.2">
      <c r="B355" s="25"/>
      <c r="C355" s="26"/>
      <c r="D355" s="27"/>
      <c r="E355" s="27">
        <v>6</v>
      </c>
      <c r="F355" s="27"/>
      <c r="G355" s="27"/>
      <c r="H355" s="30" t="s">
        <v>600</v>
      </c>
      <c r="I355" s="50" t="s">
        <v>44</v>
      </c>
      <c r="M355" s="23" t="s">
        <v>45</v>
      </c>
    </row>
    <row r="356" spans="2:13" x14ac:dyDescent="0.2">
      <c r="B356" s="25"/>
      <c r="C356" s="26"/>
      <c r="D356" s="27"/>
      <c r="E356" s="27">
        <v>7</v>
      </c>
      <c r="F356" s="27"/>
      <c r="G356" s="27"/>
      <c r="H356" s="30" t="s">
        <v>601</v>
      </c>
      <c r="I356" s="50" t="s">
        <v>46</v>
      </c>
      <c r="M356" s="23"/>
    </row>
    <row r="357" spans="2:13" x14ac:dyDescent="0.2">
      <c r="B357" s="25"/>
      <c r="C357" s="26"/>
      <c r="D357" s="27"/>
      <c r="E357" s="27">
        <v>8</v>
      </c>
      <c r="F357" s="27"/>
      <c r="G357" s="27"/>
      <c r="H357" s="30" t="s">
        <v>602</v>
      </c>
      <c r="I357" s="50" t="s">
        <v>47</v>
      </c>
      <c r="M357" s="23"/>
    </row>
    <row r="358" spans="2:13" s="37" customFormat="1" x14ac:dyDescent="0.2">
      <c r="B358" s="32"/>
      <c r="C358" s="33"/>
      <c r="D358" s="34"/>
      <c r="E358" s="34">
        <v>9</v>
      </c>
      <c r="F358" s="34"/>
      <c r="G358" s="34"/>
      <c r="H358" s="35" t="s">
        <v>603</v>
      </c>
      <c r="I358" s="57" t="s">
        <v>48</v>
      </c>
      <c r="M358" s="38"/>
    </row>
    <row r="359" spans="2:13" x14ac:dyDescent="0.2">
      <c r="B359" s="25"/>
      <c r="C359" s="26"/>
      <c r="D359" s="27">
        <v>2</v>
      </c>
      <c r="E359" s="27"/>
      <c r="F359" s="27"/>
      <c r="G359" s="27"/>
      <c r="H359" s="30" t="s">
        <v>604</v>
      </c>
      <c r="I359" s="56" t="s">
        <v>87</v>
      </c>
      <c r="M359" s="23"/>
    </row>
    <row r="360" spans="2:13" x14ac:dyDescent="0.2">
      <c r="B360" s="25"/>
      <c r="C360" s="26">
        <v>3</v>
      </c>
      <c r="D360" s="27"/>
      <c r="E360" s="27"/>
      <c r="F360" s="27"/>
      <c r="G360" s="27"/>
      <c r="H360" s="30" t="s">
        <v>605</v>
      </c>
      <c r="I360" s="43" t="s">
        <v>606</v>
      </c>
    </row>
    <row r="361" spans="2:13" x14ac:dyDescent="0.2">
      <c r="B361" s="25"/>
      <c r="C361" s="26"/>
      <c r="D361" s="27">
        <v>1</v>
      </c>
      <c r="E361" s="27"/>
      <c r="F361" s="27"/>
      <c r="G361" s="27"/>
      <c r="H361" s="30" t="s">
        <v>607</v>
      </c>
      <c r="I361" s="56" t="s">
        <v>608</v>
      </c>
      <c r="M361" s="23" t="s">
        <v>33</v>
      </c>
    </row>
    <row r="362" spans="2:13" x14ac:dyDescent="0.2">
      <c r="B362" s="25"/>
      <c r="C362" s="26"/>
      <c r="D362" s="27"/>
      <c r="E362" s="27">
        <v>1</v>
      </c>
      <c r="F362" s="27"/>
      <c r="G362" s="27"/>
      <c r="H362" s="30" t="s">
        <v>609</v>
      </c>
      <c r="I362" s="50" t="s">
        <v>34</v>
      </c>
      <c r="M362" s="23" t="s">
        <v>35</v>
      </c>
    </row>
    <row r="363" spans="2:13" x14ac:dyDescent="0.2">
      <c r="B363" s="25"/>
      <c r="C363" s="26"/>
      <c r="D363" s="27"/>
      <c r="E363" s="27">
        <v>2</v>
      </c>
      <c r="F363" s="27"/>
      <c r="G363" s="27"/>
      <c r="H363" s="30" t="s">
        <v>610</v>
      </c>
      <c r="I363" s="50" t="s">
        <v>36</v>
      </c>
      <c r="M363" s="23" t="s">
        <v>37</v>
      </c>
    </row>
    <row r="364" spans="2:13" x14ac:dyDescent="0.2">
      <c r="B364" s="25"/>
      <c r="C364" s="26"/>
      <c r="D364" s="27"/>
      <c r="E364" s="27">
        <v>3</v>
      </c>
      <c r="F364" s="27"/>
      <c r="G364" s="27"/>
      <c r="H364" s="30" t="s">
        <v>611</v>
      </c>
      <c r="I364" s="50" t="s">
        <v>38</v>
      </c>
      <c r="M364" s="23" t="s">
        <v>39</v>
      </c>
    </row>
    <row r="365" spans="2:13" x14ac:dyDescent="0.2">
      <c r="B365" s="25"/>
      <c r="C365" s="26"/>
      <c r="D365" s="27"/>
      <c r="E365" s="27">
        <v>4</v>
      </c>
      <c r="F365" s="27"/>
      <c r="G365" s="27"/>
      <c r="H365" s="30" t="s">
        <v>612</v>
      </c>
      <c r="I365" s="50" t="s">
        <v>40</v>
      </c>
      <c r="M365" s="23" t="s">
        <v>41</v>
      </c>
    </row>
    <row r="366" spans="2:13" x14ac:dyDescent="0.2">
      <c r="B366" s="25"/>
      <c r="C366" s="26"/>
      <c r="D366" s="27"/>
      <c r="E366" s="27">
        <v>5</v>
      </c>
      <c r="F366" s="27"/>
      <c r="G366" s="27"/>
      <c r="H366" s="30" t="s">
        <v>613</v>
      </c>
      <c r="I366" s="50" t="s">
        <v>42</v>
      </c>
      <c r="M366" s="23" t="s">
        <v>43</v>
      </c>
    </row>
    <row r="367" spans="2:13" x14ac:dyDescent="0.2">
      <c r="B367" s="25"/>
      <c r="C367" s="26"/>
      <c r="D367" s="27"/>
      <c r="E367" s="27">
        <v>6</v>
      </c>
      <c r="F367" s="27"/>
      <c r="G367" s="27"/>
      <c r="H367" s="30" t="s">
        <v>614</v>
      </c>
      <c r="I367" s="50" t="s">
        <v>44</v>
      </c>
      <c r="M367" s="23" t="s">
        <v>45</v>
      </c>
    </row>
    <row r="368" spans="2:13" x14ac:dyDescent="0.2">
      <c r="B368" s="25"/>
      <c r="C368" s="26"/>
      <c r="D368" s="27"/>
      <c r="E368" s="27">
        <v>7</v>
      </c>
      <c r="F368" s="27"/>
      <c r="G368" s="27"/>
      <c r="H368" s="30" t="s">
        <v>615</v>
      </c>
      <c r="I368" s="50" t="s">
        <v>46</v>
      </c>
      <c r="M368" s="23"/>
    </row>
    <row r="369" spans="2:13" x14ac:dyDescent="0.2">
      <c r="B369" s="25"/>
      <c r="C369" s="26"/>
      <c r="D369" s="27"/>
      <c r="E369" s="27">
        <v>8</v>
      </c>
      <c r="F369" s="27"/>
      <c r="G369" s="27"/>
      <c r="H369" s="30" t="s">
        <v>616</v>
      </c>
      <c r="I369" s="50" t="s">
        <v>47</v>
      </c>
      <c r="M369" s="23"/>
    </row>
    <row r="370" spans="2:13" s="37" customFormat="1" x14ac:dyDescent="0.2">
      <c r="B370" s="32"/>
      <c r="C370" s="33"/>
      <c r="D370" s="34"/>
      <c r="E370" s="34">
        <v>9</v>
      </c>
      <c r="F370" s="34"/>
      <c r="G370" s="34"/>
      <c r="H370" s="30" t="s">
        <v>617</v>
      </c>
      <c r="I370" s="57" t="s">
        <v>48</v>
      </c>
      <c r="M370" s="38"/>
    </row>
    <row r="371" spans="2:13" x14ac:dyDescent="0.2">
      <c r="B371" s="25"/>
      <c r="C371" s="26"/>
      <c r="D371" s="27">
        <v>2</v>
      </c>
      <c r="E371" s="27"/>
      <c r="F371" s="27"/>
      <c r="G371" s="27"/>
      <c r="H371" s="30" t="s">
        <v>618</v>
      </c>
      <c r="I371" s="56" t="s">
        <v>619</v>
      </c>
      <c r="M371" s="23"/>
    </row>
    <row r="372" spans="2:13" x14ac:dyDescent="0.2">
      <c r="B372" s="25"/>
      <c r="C372" s="26">
        <v>4</v>
      </c>
      <c r="D372" s="27"/>
      <c r="E372" s="27"/>
      <c r="F372" s="27"/>
      <c r="G372" s="27"/>
      <c r="H372" s="30" t="s">
        <v>620</v>
      </c>
      <c r="I372" s="43" t="s">
        <v>621</v>
      </c>
    </row>
    <row r="373" spans="2:13" x14ac:dyDescent="0.2">
      <c r="B373" s="25"/>
      <c r="C373" s="26"/>
      <c r="D373" s="27">
        <v>1</v>
      </c>
      <c r="E373" s="27"/>
      <c r="F373" s="27"/>
      <c r="G373" s="27"/>
      <c r="H373" s="30" t="s">
        <v>622</v>
      </c>
      <c r="I373" s="56" t="s">
        <v>623</v>
      </c>
      <c r="M373" s="23" t="s">
        <v>33</v>
      </c>
    </row>
    <row r="374" spans="2:13" x14ac:dyDescent="0.2">
      <c r="B374" s="25"/>
      <c r="C374" s="26"/>
      <c r="D374" s="27"/>
      <c r="E374" s="27">
        <v>1</v>
      </c>
      <c r="F374" s="27"/>
      <c r="G374" s="27"/>
      <c r="H374" s="30" t="s">
        <v>624</v>
      </c>
      <c r="I374" s="50" t="s">
        <v>34</v>
      </c>
      <c r="M374" s="23" t="s">
        <v>35</v>
      </c>
    </row>
    <row r="375" spans="2:13" x14ac:dyDescent="0.2">
      <c r="B375" s="25"/>
      <c r="C375" s="26"/>
      <c r="D375" s="27"/>
      <c r="E375" s="27">
        <v>2</v>
      </c>
      <c r="F375" s="27"/>
      <c r="G375" s="27"/>
      <c r="H375" s="30" t="s">
        <v>625</v>
      </c>
      <c r="I375" s="50" t="s">
        <v>36</v>
      </c>
      <c r="M375" s="23" t="s">
        <v>37</v>
      </c>
    </row>
    <row r="376" spans="2:13" x14ac:dyDescent="0.2">
      <c r="B376" s="25"/>
      <c r="C376" s="26"/>
      <c r="D376" s="27"/>
      <c r="E376" s="27">
        <v>3</v>
      </c>
      <c r="F376" s="27"/>
      <c r="G376" s="27"/>
      <c r="H376" s="30" t="s">
        <v>626</v>
      </c>
      <c r="I376" s="50" t="s">
        <v>38</v>
      </c>
      <c r="M376" s="23" t="s">
        <v>39</v>
      </c>
    </row>
    <row r="377" spans="2:13" x14ac:dyDescent="0.2">
      <c r="B377" s="25"/>
      <c r="C377" s="26"/>
      <c r="D377" s="27"/>
      <c r="E377" s="27">
        <v>4</v>
      </c>
      <c r="F377" s="27"/>
      <c r="G377" s="27"/>
      <c r="H377" s="30" t="s">
        <v>627</v>
      </c>
      <c r="I377" s="50" t="s">
        <v>40</v>
      </c>
      <c r="M377" s="23" t="s">
        <v>41</v>
      </c>
    </row>
    <row r="378" spans="2:13" x14ac:dyDescent="0.2">
      <c r="B378" s="25"/>
      <c r="C378" s="26"/>
      <c r="D378" s="27"/>
      <c r="E378" s="27">
        <v>5</v>
      </c>
      <c r="F378" s="27"/>
      <c r="G378" s="27"/>
      <c r="H378" s="30" t="s">
        <v>628</v>
      </c>
      <c r="I378" s="50" t="s">
        <v>42</v>
      </c>
      <c r="M378" s="23" t="s">
        <v>43</v>
      </c>
    </row>
    <row r="379" spans="2:13" x14ac:dyDescent="0.2">
      <c r="B379" s="25"/>
      <c r="C379" s="26"/>
      <c r="D379" s="27"/>
      <c r="E379" s="27">
        <v>6</v>
      </c>
      <c r="F379" s="27"/>
      <c r="G379" s="27"/>
      <c r="H379" s="30" t="s">
        <v>629</v>
      </c>
      <c r="I379" s="50" t="s">
        <v>44</v>
      </c>
      <c r="M379" s="23" t="s">
        <v>45</v>
      </c>
    </row>
    <row r="380" spans="2:13" x14ac:dyDescent="0.2">
      <c r="B380" s="25"/>
      <c r="C380" s="26"/>
      <c r="D380" s="27"/>
      <c r="E380" s="27">
        <v>7</v>
      </c>
      <c r="F380" s="27"/>
      <c r="G380" s="27"/>
      <c r="H380" s="30" t="s">
        <v>630</v>
      </c>
      <c r="I380" s="50" t="s">
        <v>46</v>
      </c>
      <c r="M380" s="23"/>
    </row>
    <row r="381" spans="2:13" x14ac:dyDescent="0.2">
      <c r="B381" s="25"/>
      <c r="C381" s="26"/>
      <c r="D381" s="27"/>
      <c r="E381" s="27">
        <v>8</v>
      </c>
      <c r="F381" s="27"/>
      <c r="G381" s="27"/>
      <c r="H381" s="30" t="s">
        <v>631</v>
      </c>
      <c r="I381" s="50" t="s">
        <v>47</v>
      </c>
      <c r="M381" s="23"/>
    </row>
    <row r="382" spans="2:13" s="37" customFormat="1" x14ac:dyDescent="0.2">
      <c r="B382" s="32"/>
      <c r="C382" s="33"/>
      <c r="D382" s="34"/>
      <c r="E382" s="34">
        <v>9</v>
      </c>
      <c r="F382" s="34"/>
      <c r="G382" s="34"/>
      <c r="H382" s="30" t="s">
        <v>632</v>
      </c>
      <c r="I382" s="57" t="s">
        <v>48</v>
      </c>
      <c r="M382" s="38"/>
    </row>
    <row r="383" spans="2:13" x14ac:dyDescent="0.2">
      <c r="B383" s="25"/>
      <c r="C383" s="26"/>
      <c r="D383" s="27">
        <v>2</v>
      </c>
      <c r="E383" s="27"/>
      <c r="F383" s="27"/>
      <c r="G383" s="27"/>
      <c r="H383" s="30" t="s">
        <v>633</v>
      </c>
      <c r="I383" s="58" t="s">
        <v>634</v>
      </c>
      <c r="M383" s="23"/>
    </row>
    <row r="384" spans="2:13" x14ac:dyDescent="0.2">
      <c r="B384" s="25"/>
      <c r="C384" s="26">
        <v>5</v>
      </c>
      <c r="D384" s="27"/>
      <c r="E384" s="27"/>
      <c r="F384" s="27"/>
      <c r="G384" s="27"/>
      <c r="H384" s="30" t="s">
        <v>635</v>
      </c>
      <c r="I384" s="43" t="s">
        <v>636</v>
      </c>
    </row>
    <row r="385" spans="2:13" x14ac:dyDescent="0.2">
      <c r="B385" s="25"/>
      <c r="C385" s="26"/>
      <c r="D385" s="27">
        <v>1</v>
      </c>
      <c r="E385" s="27"/>
      <c r="F385" s="27"/>
      <c r="G385" s="27"/>
      <c r="H385" s="30" t="s">
        <v>637</v>
      </c>
      <c r="I385" s="56" t="s">
        <v>638</v>
      </c>
      <c r="M385" s="23" t="s">
        <v>33</v>
      </c>
    </row>
    <row r="386" spans="2:13" x14ac:dyDescent="0.2">
      <c r="B386" s="25"/>
      <c r="C386" s="26"/>
      <c r="D386" s="27"/>
      <c r="E386" s="27">
        <v>1</v>
      </c>
      <c r="F386" s="27"/>
      <c r="G386" s="27"/>
      <c r="H386" s="30" t="s">
        <v>639</v>
      </c>
      <c r="I386" s="50" t="s">
        <v>34</v>
      </c>
      <c r="M386" s="23" t="s">
        <v>35</v>
      </c>
    </row>
    <row r="387" spans="2:13" x14ac:dyDescent="0.2">
      <c r="B387" s="25"/>
      <c r="C387" s="26"/>
      <c r="D387" s="27"/>
      <c r="E387" s="27">
        <v>2</v>
      </c>
      <c r="F387" s="27"/>
      <c r="G387" s="27"/>
      <c r="H387" s="30" t="s">
        <v>640</v>
      </c>
      <c r="I387" s="50" t="s">
        <v>36</v>
      </c>
      <c r="M387" s="23" t="s">
        <v>37</v>
      </c>
    </row>
    <row r="388" spans="2:13" x14ac:dyDescent="0.2">
      <c r="B388" s="25"/>
      <c r="C388" s="26"/>
      <c r="D388" s="27"/>
      <c r="E388" s="27">
        <v>3</v>
      </c>
      <c r="F388" s="27"/>
      <c r="G388" s="27"/>
      <c r="H388" s="30" t="s">
        <v>641</v>
      </c>
      <c r="I388" s="50" t="s">
        <v>38</v>
      </c>
      <c r="M388" s="23" t="s">
        <v>39</v>
      </c>
    </row>
    <row r="389" spans="2:13" x14ac:dyDescent="0.2">
      <c r="B389" s="25"/>
      <c r="C389" s="26"/>
      <c r="D389" s="27"/>
      <c r="E389" s="27">
        <v>4</v>
      </c>
      <c r="F389" s="27"/>
      <c r="G389" s="27"/>
      <c r="H389" s="30" t="s">
        <v>642</v>
      </c>
      <c r="I389" s="50" t="s">
        <v>40</v>
      </c>
      <c r="M389" s="23" t="s">
        <v>41</v>
      </c>
    </row>
    <row r="390" spans="2:13" x14ac:dyDescent="0.2">
      <c r="B390" s="25"/>
      <c r="C390" s="26"/>
      <c r="D390" s="27"/>
      <c r="E390" s="27">
        <v>5</v>
      </c>
      <c r="F390" s="27"/>
      <c r="G390" s="27"/>
      <c r="H390" s="30" t="s">
        <v>643</v>
      </c>
      <c r="I390" s="50" t="s">
        <v>42</v>
      </c>
      <c r="M390" s="23" t="s">
        <v>43</v>
      </c>
    </row>
    <row r="391" spans="2:13" x14ac:dyDescent="0.2">
      <c r="B391" s="25"/>
      <c r="C391" s="26"/>
      <c r="D391" s="27"/>
      <c r="E391" s="27">
        <v>6</v>
      </c>
      <c r="F391" s="27"/>
      <c r="G391" s="27"/>
      <c r="H391" s="30" t="s">
        <v>644</v>
      </c>
      <c r="I391" s="50" t="s">
        <v>44</v>
      </c>
      <c r="M391" s="23" t="s">
        <v>45</v>
      </c>
    </row>
    <row r="392" spans="2:13" x14ac:dyDescent="0.2">
      <c r="B392" s="25"/>
      <c r="C392" s="26"/>
      <c r="D392" s="27"/>
      <c r="E392" s="27">
        <v>7</v>
      </c>
      <c r="F392" s="27"/>
      <c r="G392" s="27"/>
      <c r="H392" s="30" t="s">
        <v>645</v>
      </c>
      <c r="I392" s="50" t="s">
        <v>46</v>
      </c>
      <c r="M392" s="23"/>
    </row>
    <row r="393" spans="2:13" x14ac:dyDescent="0.2">
      <c r="B393" s="25"/>
      <c r="C393" s="26"/>
      <c r="D393" s="27"/>
      <c r="E393" s="27">
        <v>8</v>
      </c>
      <c r="F393" s="27"/>
      <c r="G393" s="27"/>
      <c r="H393" s="30" t="s">
        <v>646</v>
      </c>
      <c r="I393" s="50" t="s">
        <v>47</v>
      </c>
      <c r="M393" s="23"/>
    </row>
    <row r="394" spans="2:13" s="37" customFormat="1" x14ac:dyDescent="0.2">
      <c r="B394" s="32"/>
      <c r="C394" s="33"/>
      <c r="D394" s="34"/>
      <c r="E394" s="34">
        <v>9</v>
      </c>
      <c r="F394" s="34"/>
      <c r="G394" s="34"/>
      <c r="H394" s="30" t="s">
        <v>647</v>
      </c>
      <c r="I394" s="57" t="s">
        <v>48</v>
      </c>
      <c r="M394" s="38"/>
    </row>
    <row r="395" spans="2:13" x14ac:dyDescent="0.2">
      <c r="B395" s="25"/>
      <c r="C395" s="26"/>
      <c r="D395" s="27">
        <v>2</v>
      </c>
      <c r="E395" s="27"/>
      <c r="F395" s="27"/>
      <c r="G395" s="27"/>
      <c r="H395" s="30" t="s">
        <v>648</v>
      </c>
      <c r="I395" s="58" t="s">
        <v>222</v>
      </c>
      <c r="M395" s="23"/>
    </row>
  </sheetData>
  <mergeCells count="3">
    <mergeCell ref="A1:A4"/>
    <mergeCell ref="B1:H4"/>
    <mergeCell ref="I1:I4"/>
  </mergeCells>
  <pageMargins left="0.39370078740157483" right="0.39370078740157483" top="0.19685039370078741" bottom="0.19685039370078741" header="0" footer="0"/>
  <pageSetup scale="7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showGridLines="0" zoomScale="85" zoomScaleNormal="85" workbookViewId="0">
      <pane xSplit="1" ySplit="6" topLeftCell="D7" activePane="bottomRight" state="frozen"/>
      <selection activeCell="B1" sqref="B1"/>
      <selection pane="topRight" activeCell="J1" sqref="J1"/>
      <selection pane="bottomLeft" activeCell="B8" sqref="B8"/>
      <selection pane="bottomRight" activeCell="M11" sqref="M11"/>
    </sheetView>
  </sheetViews>
  <sheetFormatPr baseColWidth="10" defaultRowHeight="12.75" x14ac:dyDescent="0.2"/>
  <cols>
    <col min="1" max="1" width="3" style="71" customWidth="1"/>
    <col min="2" max="6" width="6.5703125" style="71" customWidth="1"/>
    <col min="7" max="7" width="18.140625" style="71" customWidth="1"/>
    <col min="8" max="8" width="11.42578125" style="73"/>
    <col min="9" max="9" width="48.5703125" style="73" customWidth="1"/>
    <col min="10" max="10" width="14.28515625" style="73" hidden="1" customWidth="1"/>
    <col min="11" max="11" width="11.42578125" style="71"/>
    <col min="12" max="12" width="12.28515625" style="71" bestFit="1" customWidth="1"/>
    <col min="13" max="13" width="28.140625" style="71" bestFit="1" customWidth="1"/>
    <col min="14" max="16384" width="11.42578125" style="71"/>
  </cols>
  <sheetData>
    <row r="1" spans="1:13" s="69" customFormat="1" ht="18.75" hidden="1" customHeight="1" x14ac:dyDescent="0.2">
      <c r="A1" s="133"/>
    </row>
    <row r="2" spans="1:13" s="69" customFormat="1" ht="18.75" hidden="1" customHeight="1" x14ac:dyDescent="0.2">
      <c r="A2" s="134"/>
    </row>
    <row r="3" spans="1:13" s="69" customFormat="1" ht="18.75" hidden="1" customHeight="1" x14ac:dyDescent="0.2">
      <c r="A3" s="134"/>
    </row>
    <row r="4" spans="1:13" s="69" customFormat="1" ht="18.75" hidden="1" customHeight="1" thickBot="1" x14ac:dyDescent="0.25">
      <c r="A4" s="135"/>
    </row>
    <row r="5" spans="1:13" s="70" customFormat="1" ht="14.25" hidden="1" x14ac:dyDescent="0.2"/>
    <row r="6" spans="1:13" hidden="1" x14ac:dyDescent="0.2">
      <c r="H6" s="71"/>
      <c r="I6" s="71"/>
      <c r="J6" s="71"/>
    </row>
    <row r="7" spans="1:13" x14ac:dyDescent="0.2">
      <c r="I7" s="73" t="s">
        <v>926</v>
      </c>
    </row>
    <row r="8" spans="1:13" s="72" customFormat="1" ht="15" x14ac:dyDescent="0.25">
      <c r="B8" s="100" t="s">
        <v>812</v>
      </c>
      <c r="C8" s="100" t="s">
        <v>813</v>
      </c>
      <c r="D8" s="100" t="s">
        <v>814</v>
      </c>
      <c r="E8" s="100" t="s">
        <v>815</v>
      </c>
      <c r="F8" s="100" t="s">
        <v>9</v>
      </c>
      <c r="G8" s="100" t="s">
        <v>749</v>
      </c>
      <c r="H8" s="101" t="s">
        <v>750</v>
      </c>
      <c r="I8" s="101" t="s">
        <v>979</v>
      </c>
      <c r="J8" s="101" t="s">
        <v>817</v>
      </c>
    </row>
    <row r="9" spans="1:13" ht="15.75" customHeight="1" x14ac:dyDescent="0.2">
      <c r="B9" s="98"/>
      <c r="C9" s="98"/>
      <c r="D9" s="98"/>
      <c r="E9" s="98"/>
      <c r="F9" s="98"/>
      <c r="G9" s="98">
        <v>1</v>
      </c>
      <c r="H9" s="98">
        <v>1</v>
      </c>
      <c r="I9" s="98" t="s">
        <v>751</v>
      </c>
      <c r="J9" s="98" t="s">
        <v>1089</v>
      </c>
    </row>
    <row r="10" spans="1:13" ht="15.75" customHeight="1" x14ac:dyDescent="0.2">
      <c r="B10" s="98"/>
      <c r="C10" s="98"/>
      <c r="D10" s="98"/>
      <c r="E10" s="98"/>
      <c r="F10" s="98"/>
      <c r="G10" s="98">
        <v>2</v>
      </c>
      <c r="H10" s="98" t="s">
        <v>1090</v>
      </c>
      <c r="I10" s="98" t="s">
        <v>752</v>
      </c>
      <c r="J10" s="98" t="s">
        <v>818</v>
      </c>
    </row>
    <row r="11" spans="1:13" ht="15.75" customHeight="1" x14ac:dyDescent="0.25">
      <c r="B11" s="99"/>
      <c r="C11" s="99"/>
      <c r="D11" s="99"/>
      <c r="E11" s="99"/>
      <c r="F11" s="99"/>
      <c r="G11" s="99">
        <v>3</v>
      </c>
      <c r="H11" s="99" t="s">
        <v>1091</v>
      </c>
      <c r="I11" s="99" t="s">
        <v>1228</v>
      </c>
      <c r="J11" s="99" t="s">
        <v>1020</v>
      </c>
      <c r="M11" s="119" t="str">
        <f t="shared" ref="M11:M24" si="0">CONCATENATE("INSERT INTO subAreas values (", "'", TRIM(H11), "', '", TRIM(I11), "', '", TRIM($H$10), "');")</f>
        <v>INSERT INTO subAreas values ('1.01.01', 'Inicio proyecto', '1.01');</v>
      </c>
    </row>
    <row r="12" spans="1:13" ht="15.75" customHeight="1" x14ac:dyDescent="0.25">
      <c r="B12" s="97"/>
      <c r="C12" s="97"/>
      <c r="D12" s="97"/>
      <c r="E12" s="97"/>
      <c r="F12" s="97"/>
      <c r="G12" s="97">
        <v>3</v>
      </c>
      <c r="H12" s="97" t="s">
        <v>1092</v>
      </c>
      <c r="I12" s="97" t="s">
        <v>753</v>
      </c>
      <c r="J12" s="97" t="s">
        <v>819</v>
      </c>
      <c r="M12" s="119" t="str">
        <f t="shared" si="0"/>
        <v>INSERT INTO subAreas values ('1.01.02', 'Elaborar Plan de Dirección', '1.01');</v>
      </c>
    </row>
    <row r="13" spans="1:13" ht="15.75" customHeight="1" x14ac:dyDescent="0.25">
      <c r="B13" s="99"/>
      <c r="C13" s="99"/>
      <c r="D13" s="99"/>
      <c r="E13" s="99"/>
      <c r="F13" s="99"/>
      <c r="G13" s="99">
        <v>3</v>
      </c>
      <c r="H13" s="99" t="s">
        <v>1093</v>
      </c>
      <c r="I13" s="99" t="s">
        <v>980</v>
      </c>
      <c r="J13" s="99" t="s">
        <v>1020</v>
      </c>
      <c r="M13" s="119" t="str">
        <f t="shared" si="0"/>
        <v>INSERT INTO subAreas values ('1.01.03', 'Plan de direccion elaborado', '1.01');</v>
      </c>
    </row>
    <row r="14" spans="1:13" ht="15.75" customHeight="1" x14ac:dyDescent="0.25">
      <c r="B14" s="97"/>
      <c r="C14" s="97"/>
      <c r="D14" s="97"/>
      <c r="E14" s="97"/>
      <c r="F14" s="97"/>
      <c r="G14" s="97">
        <v>3</v>
      </c>
      <c r="H14" s="97" t="s">
        <v>1094</v>
      </c>
      <c r="I14" s="97" t="s">
        <v>754</v>
      </c>
      <c r="J14" s="97" t="s">
        <v>820</v>
      </c>
      <c r="M14" s="119" t="str">
        <f t="shared" si="0"/>
        <v>INSERT INTO subAreas values ('1.01.04', 'Realizar reuniones (semanal-lunes)', '1.01');</v>
      </c>
    </row>
    <row r="15" spans="1:13" ht="15.75" customHeight="1" x14ac:dyDescent="0.25">
      <c r="B15" s="97"/>
      <c r="C15" s="97"/>
      <c r="D15" s="97"/>
      <c r="E15" s="97"/>
      <c r="F15" s="97"/>
      <c r="G15" s="97">
        <v>3</v>
      </c>
      <c r="H15" s="97" t="s">
        <v>1095</v>
      </c>
      <c r="I15" s="97" t="s">
        <v>755</v>
      </c>
      <c r="J15" s="97" t="s">
        <v>1021</v>
      </c>
      <c r="M15" s="119" t="str">
        <f t="shared" si="0"/>
        <v>INSERT INTO subAreas values ('1.01.05', 'Elaborar informes estado proyecto (mensual)', '1.01');</v>
      </c>
    </row>
    <row r="16" spans="1:13" ht="15.75" customHeight="1" x14ac:dyDescent="0.25">
      <c r="B16" s="97"/>
      <c r="C16" s="97"/>
      <c r="D16" s="97"/>
      <c r="E16" s="97"/>
      <c r="F16" s="97"/>
      <c r="G16" s="97">
        <v>3</v>
      </c>
      <c r="H16" s="97" t="s">
        <v>1096</v>
      </c>
      <c r="I16" s="97" t="s">
        <v>756</v>
      </c>
      <c r="J16" s="97" t="s">
        <v>821</v>
      </c>
      <c r="M16" s="119" t="str">
        <f t="shared" si="0"/>
        <v>INSERT INTO subAreas values ('1.01.06', 'Realizar análisis de riesgos (plan)', '1.01');</v>
      </c>
    </row>
    <row r="17" spans="2:13" ht="15.75" customHeight="1" x14ac:dyDescent="0.25">
      <c r="B17" s="99"/>
      <c r="C17" s="99"/>
      <c r="D17" s="99"/>
      <c r="E17" s="99"/>
      <c r="F17" s="99"/>
      <c r="G17" s="99">
        <v>3</v>
      </c>
      <c r="H17" s="99" t="s">
        <v>1097</v>
      </c>
      <c r="I17" s="99" t="s">
        <v>981</v>
      </c>
      <c r="J17" s="99" t="s">
        <v>1020</v>
      </c>
      <c r="M17" s="119" t="str">
        <f t="shared" si="0"/>
        <v>INSERT INTO subAreas values ('1.01.07', 'Fin proyecto', '1.01');</v>
      </c>
    </row>
    <row r="18" spans="2:13" ht="15.75" customHeight="1" x14ac:dyDescent="0.25">
      <c r="B18" s="97"/>
      <c r="C18" s="97"/>
      <c r="D18" s="97"/>
      <c r="E18" s="97"/>
      <c r="F18" s="97"/>
      <c r="G18" s="97">
        <v>3</v>
      </c>
      <c r="H18" s="97" t="s">
        <v>1098</v>
      </c>
      <c r="I18" s="97" t="s">
        <v>982</v>
      </c>
      <c r="J18" s="97" t="s">
        <v>1020</v>
      </c>
      <c r="M18" s="119" t="str">
        <f t="shared" si="0"/>
        <v>INSERT INTO subAreas values ('1.01.08', 'Inicio proyecto - cantera', '1.01');</v>
      </c>
    </row>
    <row r="19" spans="2:13" ht="28.5" x14ac:dyDescent="0.25">
      <c r="B19" s="97"/>
      <c r="C19" s="97"/>
      <c r="D19" s="97"/>
      <c r="E19" s="97"/>
      <c r="F19" s="97"/>
      <c r="G19" s="97">
        <v>3</v>
      </c>
      <c r="H19" s="97" t="s">
        <v>1099</v>
      </c>
      <c r="I19" s="97" t="s">
        <v>983</v>
      </c>
      <c r="J19" s="97" t="s">
        <v>1022</v>
      </c>
      <c r="M19" s="119" t="str">
        <f t="shared" si="0"/>
        <v>INSERT INTO subAreas values ('1.01.09', 'Elaborar ppta de evaluacion conceptual - Cantera', '1.01');</v>
      </c>
    </row>
    <row r="20" spans="2:13" ht="28.5" x14ac:dyDescent="0.25">
      <c r="B20" s="97"/>
      <c r="C20" s="97"/>
      <c r="D20" s="97"/>
      <c r="E20" s="97"/>
      <c r="F20" s="97"/>
      <c r="G20" s="97">
        <v>3</v>
      </c>
      <c r="H20" s="97" t="s">
        <v>1100</v>
      </c>
      <c r="I20" s="97" t="s">
        <v>984</v>
      </c>
      <c r="J20" s="97" t="s">
        <v>1022</v>
      </c>
      <c r="M20" s="119" t="str">
        <f t="shared" si="0"/>
        <v>INSERT INTO subAreas values ('1.01.10', 'Realizar presentacion evaluacion conceptual a Directorio - Cantera', '1.01');</v>
      </c>
    </row>
    <row r="21" spans="2:13" ht="28.5" x14ac:dyDescent="0.25">
      <c r="B21" s="97"/>
      <c r="C21" s="97"/>
      <c r="D21" s="97"/>
      <c r="E21" s="97"/>
      <c r="F21" s="97"/>
      <c r="G21" s="97">
        <v>3</v>
      </c>
      <c r="H21" s="97" t="s">
        <v>1101</v>
      </c>
      <c r="I21" s="97" t="s">
        <v>985</v>
      </c>
      <c r="J21" s="97" t="s">
        <v>1022</v>
      </c>
      <c r="M21" s="119" t="str">
        <f t="shared" si="0"/>
        <v>INSERT INTO subAreas values ('1.01.11', 'Elaborar presentacion de evaluacion de detalle - Cantera', '1.01');</v>
      </c>
    </row>
    <row r="22" spans="2:13" ht="28.5" x14ac:dyDescent="0.25">
      <c r="B22" s="97"/>
      <c r="C22" s="97"/>
      <c r="D22" s="97"/>
      <c r="E22" s="97"/>
      <c r="F22" s="97"/>
      <c r="G22" s="97">
        <v>3</v>
      </c>
      <c r="H22" s="97" t="s">
        <v>1102</v>
      </c>
      <c r="I22" s="97" t="s">
        <v>986</v>
      </c>
      <c r="J22" s="97" t="s">
        <v>1022</v>
      </c>
      <c r="M22" s="119" t="str">
        <f t="shared" si="0"/>
        <v>INSERT INTO subAreas values ('1.01.12', 'Realizar presentacion detalle y obtener aprobacion por Directorio - Cantera', '1.01');</v>
      </c>
    </row>
    <row r="23" spans="2:13" ht="15" x14ac:dyDescent="0.25">
      <c r="B23" s="97"/>
      <c r="C23" s="97"/>
      <c r="D23" s="97"/>
      <c r="E23" s="97"/>
      <c r="F23" s="97"/>
      <c r="G23" s="97">
        <v>3</v>
      </c>
      <c r="H23" s="97" t="s">
        <v>1103</v>
      </c>
      <c r="I23" s="97" t="s">
        <v>987</v>
      </c>
      <c r="J23" s="97" t="s">
        <v>1020</v>
      </c>
      <c r="M23" s="119" t="str">
        <f t="shared" si="0"/>
        <v>INSERT INTO subAreas values ('1.01.13', 'Aprobacion de evaluacion de detalle - Cantera', '1.01');</v>
      </c>
    </row>
    <row r="24" spans="2:13" ht="15.75" customHeight="1" x14ac:dyDescent="0.25">
      <c r="B24" s="97"/>
      <c r="C24" s="97"/>
      <c r="D24" s="97"/>
      <c r="E24" s="97"/>
      <c r="F24" s="97"/>
      <c r="G24" s="97">
        <v>3</v>
      </c>
      <c r="H24" s="97" t="s">
        <v>1104</v>
      </c>
      <c r="I24" s="97" t="s">
        <v>757</v>
      </c>
      <c r="J24" s="97" t="s">
        <v>822</v>
      </c>
      <c r="M24" s="119" t="str">
        <f t="shared" si="0"/>
        <v>INSERT INTO subAreas values ('1.01.14', 'Realizar cierre', '1.01');</v>
      </c>
    </row>
    <row r="25" spans="2:13" ht="15.75" customHeight="1" x14ac:dyDescent="0.25">
      <c r="B25" s="98"/>
      <c r="C25" s="98"/>
      <c r="D25" s="98"/>
      <c r="E25" s="98"/>
      <c r="F25" s="98"/>
      <c r="G25" s="98">
        <v>2</v>
      </c>
      <c r="H25" s="98" t="s">
        <v>1105</v>
      </c>
      <c r="I25" s="98" t="s">
        <v>758</v>
      </c>
      <c r="J25" s="98" t="s">
        <v>844</v>
      </c>
      <c r="M25" s="119"/>
    </row>
    <row r="26" spans="2:13" ht="15.75" customHeight="1" x14ac:dyDescent="0.25">
      <c r="B26" s="97"/>
      <c r="C26" s="97"/>
      <c r="D26" s="97"/>
      <c r="E26" s="97"/>
      <c r="F26" s="97"/>
      <c r="G26" s="97">
        <v>3</v>
      </c>
      <c r="H26" s="97" t="s">
        <v>1106</v>
      </c>
      <c r="I26" s="97" t="s">
        <v>759</v>
      </c>
      <c r="J26" s="97" t="s">
        <v>824</v>
      </c>
      <c r="M26" s="119" t="str">
        <f>CONCATENATE("INSERT INTO subAreas values (", "'", TRIM(H26), "', '", TRIM(I26), "', '", TRIM($H$25), "');")</f>
        <v>INSERT INTO subAreas values ('1.02.01', 'Realizar Levantamiento de Stakeholders', '1.02');</v>
      </c>
    </row>
    <row r="27" spans="2:13" ht="15.75" customHeight="1" x14ac:dyDescent="0.25">
      <c r="B27" s="97"/>
      <c r="C27" s="97"/>
      <c r="D27" s="97"/>
      <c r="E27" s="97"/>
      <c r="F27" s="97"/>
      <c r="G27" s="97">
        <v>3</v>
      </c>
      <c r="H27" s="97" t="s">
        <v>1107</v>
      </c>
      <c r="I27" s="97" t="s">
        <v>760</v>
      </c>
      <c r="J27" s="97" t="s">
        <v>823</v>
      </c>
      <c r="M27" s="119" t="str">
        <f t="shared" ref="M27:M30" si="1">CONCATENATE("INSERT INTO subAreas values (", "'", TRIM(H27), "', '", TRIM(I27), "', '", TRIM($H$25), "');")</f>
        <v>INSERT INTO subAreas values ('1.02.02', 'Desarrollar Plan Comunicacional', '1.02');</v>
      </c>
    </row>
    <row r="28" spans="2:13" ht="15.75" customHeight="1" x14ac:dyDescent="0.25">
      <c r="B28" s="99"/>
      <c r="C28" s="99"/>
      <c r="D28" s="99"/>
      <c r="E28" s="99"/>
      <c r="F28" s="99"/>
      <c r="G28" s="99">
        <v>3</v>
      </c>
      <c r="H28" s="99" t="s">
        <v>1108</v>
      </c>
      <c r="I28" s="99" t="s">
        <v>988</v>
      </c>
      <c r="J28" s="99" t="s">
        <v>1020</v>
      </c>
      <c r="M28" s="119" t="str">
        <f t="shared" si="1"/>
        <v>INSERT INTO subAreas values ('1.02.03', 'Plan Comunicación Iniciado', '1.02');</v>
      </c>
    </row>
    <row r="29" spans="2:13" ht="15.75" customHeight="1" x14ac:dyDescent="0.25">
      <c r="B29" s="97"/>
      <c r="C29" s="97"/>
      <c r="D29" s="97"/>
      <c r="E29" s="97"/>
      <c r="F29" s="97"/>
      <c r="G29" s="97">
        <v>3</v>
      </c>
      <c r="H29" s="97" t="s">
        <v>1109</v>
      </c>
      <c r="I29" s="97" t="s">
        <v>761</v>
      </c>
      <c r="J29" s="97" t="s">
        <v>1110</v>
      </c>
      <c r="M29" s="119" t="str">
        <f t="shared" si="1"/>
        <v>INSERT INTO subAreas values ('1.02.04', 'Elaborar página web', '1.02');</v>
      </c>
    </row>
    <row r="30" spans="2:13" ht="15.75" customHeight="1" x14ac:dyDescent="0.25">
      <c r="B30" s="97"/>
      <c r="C30" s="97"/>
      <c r="D30" s="97"/>
      <c r="E30" s="97"/>
      <c r="F30" s="97"/>
      <c r="G30" s="97">
        <v>3</v>
      </c>
      <c r="H30" s="97" t="s">
        <v>1111</v>
      </c>
      <c r="I30" s="97" t="s">
        <v>989</v>
      </c>
      <c r="J30" s="97" t="s">
        <v>825</v>
      </c>
      <c r="M30" s="119" t="str">
        <f t="shared" si="1"/>
        <v>INSERT INTO subAreas values ('1.02.05', 'Recibir autorizacion preliminar hermanos Recart - Cantera', '1.02');</v>
      </c>
    </row>
    <row r="31" spans="2:13" ht="15.75" customHeight="1" x14ac:dyDescent="0.25">
      <c r="B31" s="98"/>
      <c r="C31" s="98"/>
      <c r="D31" s="98"/>
      <c r="E31" s="98"/>
      <c r="F31" s="98"/>
      <c r="G31" s="98">
        <v>2</v>
      </c>
      <c r="H31" s="98" t="s">
        <v>1112</v>
      </c>
      <c r="I31" s="98" t="s">
        <v>762</v>
      </c>
      <c r="J31" s="98" t="s">
        <v>1113</v>
      </c>
      <c r="M31" s="119"/>
    </row>
    <row r="32" spans="2:13" ht="15.75" customHeight="1" x14ac:dyDescent="0.25">
      <c r="B32" s="96"/>
      <c r="C32" s="96"/>
      <c r="D32" s="96"/>
      <c r="E32" s="96"/>
      <c r="F32" s="96"/>
      <c r="G32" s="97">
        <v>3</v>
      </c>
      <c r="H32" s="97" t="s">
        <v>1114</v>
      </c>
      <c r="I32" s="97" t="s">
        <v>763</v>
      </c>
      <c r="J32" s="97" t="s">
        <v>826</v>
      </c>
      <c r="M32" s="119" t="str">
        <f>CONCATENATE("INSERT INTO subAreas values (", "'", TRIM(H32), "', '", TRIM(I32), "', '", TRIM($H$31), "');")</f>
        <v>INSERT INTO subAreas values ('1.03.01', 'Gestionar propiedad minera (mensual)', '1.03');</v>
      </c>
    </row>
    <row r="33" spans="2:13" ht="15.75" customHeight="1" x14ac:dyDescent="0.25">
      <c r="B33" s="97"/>
      <c r="C33" s="97"/>
      <c r="D33" s="97"/>
      <c r="E33" s="97"/>
      <c r="F33" s="97"/>
      <c r="G33" s="97">
        <v>3</v>
      </c>
      <c r="H33" s="97" t="s">
        <v>1115</v>
      </c>
      <c r="I33" s="97" t="s">
        <v>764</v>
      </c>
      <c r="J33" s="97" t="s">
        <v>827</v>
      </c>
      <c r="M33" s="119" t="str">
        <f t="shared" ref="M33:M38" si="2">CONCATENATE("INSERT INTO subAreas values (", "'", TRIM(H33), "', '", TRIM(I33), "', '", TRIM($H$31), "');")</f>
        <v>INSERT INTO subAreas values ('1.03.02', 'Levantar derechos de aguas', '1.03');</v>
      </c>
    </row>
    <row r="34" spans="2:13" ht="15.75" customHeight="1" x14ac:dyDescent="0.25">
      <c r="B34" s="97"/>
      <c r="C34" s="97"/>
      <c r="D34" s="97"/>
      <c r="E34" s="97"/>
      <c r="F34" s="97"/>
      <c r="G34" s="97">
        <v>3</v>
      </c>
      <c r="H34" s="97" t="s">
        <v>1116</v>
      </c>
      <c r="I34" s="97" t="s">
        <v>765</v>
      </c>
      <c r="J34" s="97" t="s">
        <v>828</v>
      </c>
      <c r="M34" s="119" t="str">
        <f t="shared" si="2"/>
        <v>INSERT INTO subAreas values ('1.03.03', 'Realizar negociaciones con dueños superficiales', '1.03');</v>
      </c>
    </row>
    <row r="35" spans="2:13" ht="15.75" customHeight="1" x14ac:dyDescent="0.25">
      <c r="B35" s="96"/>
      <c r="C35" s="96"/>
      <c r="D35" s="96"/>
      <c r="E35" s="96"/>
      <c r="F35" s="96"/>
      <c r="G35" s="97">
        <v>3</v>
      </c>
      <c r="H35" s="97" t="s">
        <v>1117</v>
      </c>
      <c r="I35" s="97" t="s">
        <v>766</v>
      </c>
      <c r="J35" s="97" t="s">
        <v>829</v>
      </c>
      <c r="M35" s="119" t="str">
        <f t="shared" si="2"/>
        <v>INSERT INTO subAreas values ('1.03.04', 'Elaborar propiedad intelectual y tecnológica', '1.03');</v>
      </c>
    </row>
    <row r="36" spans="2:13" ht="15.75" customHeight="1" x14ac:dyDescent="0.25">
      <c r="B36" s="96"/>
      <c r="C36" s="96"/>
      <c r="D36" s="96"/>
      <c r="E36" s="96"/>
      <c r="F36" s="96"/>
      <c r="G36" s="97">
        <v>3</v>
      </c>
      <c r="H36" s="97" t="s">
        <v>1118</v>
      </c>
      <c r="I36" s="97" t="s">
        <v>767</v>
      </c>
      <c r="J36" s="97" t="s">
        <v>830</v>
      </c>
      <c r="M36" s="119" t="str">
        <f t="shared" si="2"/>
        <v>INSERT INTO subAreas values ('1.03.05', 'Elaborar titularidad, impuesto y regalías', '1.03');</v>
      </c>
    </row>
    <row r="37" spans="2:13" ht="15.75" customHeight="1" x14ac:dyDescent="0.25">
      <c r="B37" s="96"/>
      <c r="C37" s="96"/>
      <c r="D37" s="96"/>
      <c r="E37" s="96"/>
      <c r="F37" s="96"/>
      <c r="G37" s="97">
        <v>3</v>
      </c>
      <c r="H37" s="97" t="s">
        <v>1119</v>
      </c>
      <c r="I37" s="97" t="s">
        <v>768</v>
      </c>
      <c r="J37" s="97" t="s">
        <v>832</v>
      </c>
      <c r="M37" s="119" t="str">
        <f t="shared" si="2"/>
        <v>INSERT INTO subAreas values ('1.03.06', 'Elaborar marco legal (Desarrollar Alcance)', '1.03');</v>
      </c>
    </row>
    <row r="38" spans="2:13" ht="15.75" customHeight="1" x14ac:dyDescent="0.25">
      <c r="B38" s="97"/>
      <c r="C38" s="97"/>
      <c r="D38" s="97"/>
      <c r="E38" s="97"/>
      <c r="F38" s="97"/>
      <c r="G38" s="97">
        <v>3</v>
      </c>
      <c r="H38" s="97" t="s">
        <v>1120</v>
      </c>
      <c r="I38" s="97" t="s">
        <v>769</v>
      </c>
      <c r="J38" s="97" t="s">
        <v>833</v>
      </c>
      <c r="M38" s="119" t="str">
        <f t="shared" si="2"/>
        <v>INSERT INTO subAreas values ('1.03.07', 'Gestionar y elaborar permisos PdC', '1.03');</v>
      </c>
    </row>
    <row r="39" spans="2:13" ht="15.75" customHeight="1" x14ac:dyDescent="0.25">
      <c r="B39" s="98"/>
      <c r="C39" s="98"/>
      <c r="D39" s="98"/>
      <c r="E39" s="98"/>
      <c r="F39" s="98"/>
      <c r="G39" s="98">
        <v>2</v>
      </c>
      <c r="H39" s="98" t="s">
        <v>1121</v>
      </c>
      <c r="I39" s="98" t="s">
        <v>770</v>
      </c>
      <c r="J39" s="98" t="s">
        <v>1122</v>
      </c>
      <c r="M39" s="120"/>
    </row>
    <row r="40" spans="2:13" ht="15.75" customHeight="1" x14ac:dyDescent="0.25">
      <c r="B40" s="97"/>
      <c r="C40" s="97"/>
      <c r="D40" s="97"/>
      <c r="E40" s="97"/>
      <c r="F40" s="97"/>
      <c r="G40" s="97">
        <v>3</v>
      </c>
      <c r="H40" s="97" t="s">
        <v>1123</v>
      </c>
      <c r="I40" s="97" t="s">
        <v>771</v>
      </c>
      <c r="J40" s="97" t="s">
        <v>823</v>
      </c>
      <c r="M40" s="119" t="str">
        <f>CONCATENATE("INSERT INTO subAreas values (", "'", TRIM(H40), "', '", TRIM(I40), "', '", TRIM($H$39), "');")</f>
        <v>INSERT INTO subAreas values ('1.04.01', 'Elaborar Línea base ambiental', '1.04');</v>
      </c>
    </row>
    <row r="41" spans="2:13" ht="15.75" customHeight="1" x14ac:dyDescent="0.25">
      <c r="B41" s="97"/>
      <c r="C41" s="97"/>
      <c r="D41" s="97"/>
      <c r="E41" s="97"/>
      <c r="F41" s="97"/>
      <c r="G41" s="97">
        <v>3</v>
      </c>
      <c r="H41" s="97" t="s">
        <v>1124</v>
      </c>
      <c r="I41" s="97" t="s">
        <v>772</v>
      </c>
      <c r="J41" s="97" t="s">
        <v>823</v>
      </c>
      <c r="M41" s="119" t="str">
        <f t="shared" ref="M41:M45" si="3">CONCATENATE("INSERT INTO subAreas values (", "'", TRIM(H41), "', '", TRIM(I41), "', '", TRIM($H$39), "');")</f>
        <v>INSERT INTO subAreas values ('1.04.02', 'Elaborar Evaluación de pertinencia ambiental', '1.04');</v>
      </c>
    </row>
    <row r="42" spans="2:13" ht="28.5" x14ac:dyDescent="0.25">
      <c r="B42" s="97"/>
      <c r="C42" s="97"/>
      <c r="D42" s="97"/>
      <c r="E42" s="97"/>
      <c r="F42" s="97"/>
      <c r="G42" s="97">
        <v>3</v>
      </c>
      <c r="H42" s="97" t="s">
        <v>1125</v>
      </c>
      <c r="I42" s="97" t="s">
        <v>773</v>
      </c>
      <c r="J42" s="97" t="s">
        <v>834</v>
      </c>
      <c r="M42" s="119" t="str">
        <f t="shared" si="3"/>
        <v>INSERT INTO subAreas values ('1.04.03', 'Elaborar Plan de gestión ambiental-Condiciones precedentes', '1.04');</v>
      </c>
    </row>
    <row r="43" spans="2:13" ht="15" x14ac:dyDescent="0.25">
      <c r="B43" s="96"/>
      <c r="C43" s="96"/>
      <c r="D43" s="96"/>
      <c r="E43" s="96"/>
      <c r="F43" s="96"/>
      <c r="G43" s="97">
        <v>3</v>
      </c>
      <c r="H43" s="97" t="s">
        <v>1126</v>
      </c>
      <c r="I43" s="97" t="s">
        <v>774</v>
      </c>
      <c r="J43" s="97" t="s">
        <v>835</v>
      </c>
      <c r="M43" s="119" t="str">
        <f t="shared" si="3"/>
        <v>INSERT INTO subAreas values ('1.04.04', 'Fase ejecucion - Medio Ambiente', '1.04');</v>
      </c>
    </row>
    <row r="44" spans="2:13" ht="15.75" customHeight="1" x14ac:dyDescent="0.25">
      <c r="B44" s="97"/>
      <c r="C44" s="97"/>
      <c r="D44" s="97"/>
      <c r="E44" s="97"/>
      <c r="F44" s="97"/>
      <c r="G44" s="97">
        <v>3</v>
      </c>
      <c r="H44" s="97" t="s">
        <v>1127</v>
      </c>
      <c r="I44" s="97" t="s">
        <v>775</v>
      </c>
      <c r="J44" s="97" t="s">
        <v>836</v>
      </c>
      <c r="M44" s="119" t="str">
        <f t="shared" si="3"/>
        <v>INSERT INTO subAreas values ('1.04.05', 'Fase operación - Medio Ambiente', '1.04');</v>
      </c>
    </row>
    <row r="45" spans="2:13" ht="15.75" customHeight="1" x14ac:dyDescent="0.25">
      <c r="B45" s="97"/>
      <c r="C45" s="97"/>
      <c r="D45" s="97"/>
      <c r="E45" s="97"/>
      <c r="F45" s="97"/>
      <c r="G45" s="97">
        <v>3</v>
      </c>
      <c r="H45" s="97" t="s">
        <v>1128</v>
      </c>
      <c r="I45" s="97" t="s">
        <v>776</v>
      </c>
      <c r="J45" s="97" t="s">
        <v>837</v>
      </c>
      <c r="M45" s="119" t="str">
        <f t="shared" si="3"/>
        <v>INSERT INTO subAreas values ('1.04.06', 'Fase cierre - Medio Ambiente', '1.04');</v>
      </c>
    </row>
    <row r="46" spans="2:13" ht="15.75" customHeight="1" x14ac:dyDescent="0.25">
      <c r="B46" s="98"/>
      <c r="C46" s="98"/>
      <c r="D46" s="98"/>
      <c r="E46" s="98"/>
      <c r="F46" s="98"/>
      <c r="G46" s="98">
        <v>2</v>
      </c>
      <c r="H46" s="98" t="s">
        <v>1084</v>
      </c>
      <c r="I46" s="98" t="s">
        <v>777</v>
      </c>
      <c r="J46" s="98" t="s">
        <v>1129</v>
      </c>
      <c r="M46" s="119"/>
    </row>
    <row r="47" spans="2:13" ht="28.5" x14ac:dyDescent="0.25">
      <c r="B47" s="96"/>
      <c r="C47" s="96"/>
      <c r="D47" s="96"/>
      <c r="E47" s="96"/>
      <c r="F47" s="96"/>
      <c r="G47" s="97">
        <v>3</v>
      </c>
      <c r="H47" s="97" t="s">
        <v>1077</v>
      </c>
      <c r="I47" s="97" t="s">
        <v>1130</v>
      </c>
      <c r="J47" s="97" t="s">
        <v>1131</v>
      </c>
      <c r="M47" s="119" t="str">
        <f>CONCATENATE("INSERT INTO subAreas values (", "'", TRIM(H47), "', '", TRIM(I47), "', '", TRIM($H$46), "');")</f>
        <v>INSERT INTO subAreas values ('1.05.01', 'Elaborar mapa de superficie, litología y estructura', '1.05');</v>
      </c>
    </row>
    <row r="48" spans="2:13" ht="28.5" x14ac:dyDescent="0.25">
      <c r="B48" s="96"/>
      <c r="C48" s="96"/>
      <c r="D48" s="96"/>
      <c r="E48" s="96"/>
      <c r="F48" s="96"/>
      <c r="G48" s="97">
        <v>3</v>
      </c>
      <c r="H48" s="97" t="s">
        <v>1078</v>
      </c>
      <c r="I48" s="97" t="s">
        <v>1132</v>
      </c>
      <c r="J48" s="97" t="s">
        <v>1131</v>
      </c>
      <c r="M48" s="119" t="str">
        <f t="shared" ref="M48:M57" si="4">CONCATENATE("INSERT INTO subAreas values (", "'", TRIM(H48), "', '", TRIM(I48), "', '", TRIM($H$46), "');")</f>
        <v>INSERT INTO subAreas values ('1.05.02', 'Realizar levantamiento geo-quimico de superficie XRF', '1.05');</v>
      </c>
    </row>
    <row r="49" spans="2:13" ht="15" x14ac:dyDescent="0.25">
      <c r="B49" s="96"/>
      <c r="C49" s="96"/>
      <c r="D49" s="96"/>
      <c r="E49" s="96"/>
      <c r="F49" s="96"/>
      <c r="G49" s="97">
        <v>3</v>
      </c>
      <c r="H49" s="97" t="s">
        <v>1079</v>
      </c>
      <c r="I49" s="97" t="s">
        <v>1133</v>
      </c>
      <c r="J49" s="97" t="s">
        <v>1131</v>
      </c>
      <c r="M49" s="119" t="str">
        <f t="shared" si="4"/>
        <v>INSERT INTO subAreas values ('1.05.03', 'Realizar muestreo de sonda sonica ICP', '1.05');</v>
      </c>
    </row>
    <row r="50" spans="2:13" ht="15" x14ac:dyDescent="0.25">
      <c r="B50" s="96"/>
      <c r="C50" s="96"/>
      <c r="D50" s="96"/>
      <c r="E50" s="96"/>
      <c r="F50" s="96"/>
      <c r="G50" s="97">
        <v>3</v>
      </c>
      <c r="H50" s="97" t="s">
        <v>1080</v>
      </c>
      <c r="I50" s="97" t="s">
        <v>1134</v>
      </c>
      <c r="J50" s="97" t="s">
        <v>1131</v>
      </c>
      <c r="M50" s="119" t="str">
        <f t="shared" si="4"/>
        <v>INSERT INTO subAreas values ('1.05.04', 'Realizar loggeo sondaje sónico y barreno', '1.05');</v>
      </c>
    </row>
    <row r="51" spans="2:13" ht="15" x14ac:dyDescent="0.25">
      <c r="B51" s="96"/>
      <c r="C51" s="96"/>
      <c r="D51" s="96"/>
      <c r="E51" s="96"/>
      <c r="F51" s="96"/>
      <c r="G51" s="97">
        <v>3</v>
      </c>
      <c r="H51" s="97" t="s">
        <v>1081</v>
      </c>
      <c r="I51" s="97" t="s">
        <v>1135</v>
      </c>
      <c r="J51" s="97" t="s">
        <v>1131</v>
      </c>
      <c r="M51" s="119" t="str">
        <f t="shared" si="4"/>
        <v>INSERT INTO subAreas values ('1.05.08', 'Determinar blanco exploratorio', '1.05');</v>
      </c>
    </row>
    <row r="52" spans="2:13" ht="15" x14ac:dyDescent="0.25">
      <c r="B52" s="96"/>
      <c r="C52" s="96"/>
      <c r="D52" s="96"/>
      <c r="E52" s="96"/>
      <c r="F52" s="96"/>
      <c r="G52" s="97">
        <v>3</v>
      </c>
      <c r="H52" s="97" t="s">
        <v>1082</v>
      </c>
      <c r="I52" s="97" t="s">
        <v>1136</v>
      </c>
      <c r="J52" s="97" t="s">
        <v>1131</v>
      </c>
      <c r="M52" s="119" t="str">
        <f t="shared" si="4"/>
        <v>INSERT INTO subAreas values ('1.05.09', 'Elaborar programa de sondaje sonico regional', '1.05');</v>
      </c>
    </row>
    <row r="53" spans="2:13" ht="28.5" x14ac:dyDescent="0.25">
      <c r="B53" s="96"/>
      <c r="C53" s="96"/>
      <c r="D53" s="96"/>
      <c r="E53" s="96"/>
      <c r="F53" s="96"/>
      <c r="G53" s="97">
        <v>3</v>
      </c>
      <c r="H53" s="97" t="s">
        <v>1083</v>
      </c>
      <c r="I53" s="97" t="s">
        <v>1137</v>
      </c>
      <c r="J53" s="97" t="s">
        <v>1138</v>
      </c>
      <c r="M53" s="119" t="str">
        <f t="shared" si="4"/>
        <v>INSERT INTO subAreas values ('1.05.10', 'Implementar programa sondaje sónico regional', '1.05');</v>
      </c>
    </row>
    <row r="54" spans="2:13" ht="15" x14ac:dyDescent="0.25">
      <c r="B54" s="96"/>
      <c r="C54" s="96"/>
      <c r="D54" s="96"/>
      <c r="E54" s="96"/>
      <c r="F54" s="96"/>
      <c r="G54" s="97">
        <v>3</v>
      </c>
      <c r="H54" s="97" t="s">
        <v>1085</v>
      </c>
      <c r="I54" s="97" t="s">
        <v>1139</v>
      </c>
      <c r="J54" s="97" t="s">
        <v>1140</v>
      </c>
      <c r="M54" s="119" t="str">
        <f t="shared" si="4"/>
        <v>INSERT INTO subAreas values ('1.05.11', 'Elaborar modelo geológico', '1.05');</v>
      </c>
    </row>
    <row r="55" spans="2:13" ht="15" x14ac:dyDescent="0.25">
      <c r="B55" s="97"/>
      <c r="C55" s="97"/>
      <c r="D55" s="97"/>
      <c r="E55" s="97"/>
      <c r="F55" s="97"/>
      <c r="G55" s="97">
        <v>3</v>
      </c>
      <c r="H55" s="97" t="s">
        <v>1086</v>
      </c>
      <c r="I55" s="97" t="s">
        <v>778</v>
      </c>
      <c r="J55" s="97" t="s">
        <v>823</v>
      </c>
      <c r="M55" s="119" t="str">
        <f t="shared" si="4"/>
        <v>INSERT INTO subAreas values ('1.05.12', 'Elaborar mapa geofísico', '1.05');</v>
      </c>
    </row>
    <row r="56" spans="2:13" ht="15" x14ac:dyDescent="0.25">
      <c r="B56" s="97"/>
      <c r="C56" s="97"/>
      <c r="D56" s="97"/>
      <c r="E56" s="97"/>
      <c r="F56" s="97"/>
      <c r="G56" s="97">
        <v>3</v>
      </c>
      <c r="H56" s="97" t="s">
        <v>1087</v>
      </c>
      <c r="I56" s="97" t="s">
        <v>1141</v>
      </c>
      <c r="J56" s="97" t="s">
        <v>1131</v>
      </c>
      <c r="M56" s="119" t="str">
        <f t="shared" si="4"/>
        <v>INSERT INTO subAreas values ('1.05.13', 'Elaborar modelo de recursos', '1.05');</v>
      </c>
    </row>
    <row r="57" spans="2:13" ht="15" x14ac:dyDescent="0.25">
      <c r="B57" s="96"/>
      <c r="C57" s="96"/>
      <c r="D57" s="96"/>
      <c r="E57" s="96"/>
      <c r="F57" s="96"/>
      <c r="G57" s="97">
        <v>3</v>
      </c>
      <c r="H57" s="97" t="s">
        <v>1088</v>
      </c>
      <c r="I57" s="97" t="s">
        <v>779</v>
      </c>
      <c r="J57" s="97" t="s">
        <v>1140</v>
      </c>
      <c r="M57" s="119" t="str">
        <f t="shared" si="4"/>
        <v>INSERT INTO subAreas values ('1.05.14', 'Realizar estimación de recursos', '1.05');</v>
      </c>
    </row>
    <row r="58" spans="2:13" ht="15.75" customHeight="1" x14ac:dyDescent="0.25">
      <c r="B58" s="98"/>
      <c r="C58" s="98"/>
      <c r="D58" s="98"/>
      <c r="E58" s="98"/>
      <c r="F58" s="98"/>
      <c r="G58" s="98">
        <v>2</v>
      </c>
      <c r="H58" s="98" t="s">
        <v>1142</v>
      </c>
      <c r="I58" s="98" t="s">
        <v>780</v>
      </c>
      <c r="J58" s="98" t="s">
        <v>1143</v>
      </c>
      <c r="M58" s="119"/>
    </row>
    <row r="59" spans="2:13" ht="15.75" customHeight="1" x14ac:dyDescent="0.25">
      <c r="B59" s="97"/>
      <c r="C59" s="97"/>
      <c r="D59" s="97"/>
      <c r="E59" s="97"/>
      <c r="F59" s="97"/>
      <c r="G59" s="97">
        <v>3</v>
      </c>
      <c r="H59" s="97" t="s">
        <v>1144</v>
      </c>
      <c r="I59" s="97" t="s">
        <v>781</v>
      </c>
      <c r="J59" s="97" t="s">
        <v>840</v>
      </c>
      <c r="M59" s="119" t="str">
        <f>CONCATENATE("INSERT INTO subAreas values (", "'", TRIM(H59), "', '", TRIM(I59), "', '", TRIM($H$58), "');")</f>
        <v>INSERT INTO subAreas values ('1.06.01', 'Elaborar pozos de monitoreo-agua', '1.06');</v>
      </c>
    </row>
    <row r="60" spans="2:13" ht="15.75" customHeight="1" x14ac:dyDescent="0.25">
      <c r="B60" s="97"/>
      <c r="C60" s="97"/>
      <c r="D60" s="97"/>
      <c r="E60" s="97"/>
      <c r="F60" s="97"/>
      <c r="G60" s="97">
        <v>3</v>
      </c>
      <c r="H60" s="97" t="s">
        <v>1145</v>
      </c>
      <c r="I60" s="97" t="s">
        <v>782</v>
      </c>
      <c r="J60" s="97" t="s">
        <v>840</v>
      </c>
      <c r="M60" s="119" t="str">
        <f t="shared" ref="M60:M66" si="5">CONCATENATE("INSERT INTO subAreas values (", "'", TRIM(H60), "', '", TRIM(I60), "', '", TRIM($H$58), "');")</f>
        <v>INSERT INTO subAreas values ('1.06.02', 'Habilitar pozos de monitoreo', '1.06');</v>
      </c>
    </row>
    <row r="61" spans="2:13" ht="15.75" customHeight="1" x14ac:dyDescent="0.25">
      <c r="B61" s="97"/>
      <c r="C61" s="97"/>
      <c r="D61" s="97"/>
      <c r="E61" s="97"/>
      <c r="F61" s="97"/>
      <c r="G61" s="97">
        <v>3</v>
      </c>
      <c r="H61" s="97" t="s">
        <v>1146</v>
      </c>
      <c r="I61" s="97" t="s">
        <v>783</v>
      </c>
      <c r="J61" s="97" t="s">
        <v>840</v>
      </c>
      <c r="M61" s="119" t="str">
        <f t="shared" si="5"/>
        <v>INSERT INTO subAreas values ('1.06.03', 'Tomar y analizar muestras- hidrogeología', '1.06');</v>
      </c>
    </row>
    <row r="62" spans="2:13" ht="15.75" customHeight="1" x14ac:dyDescent="0.25">
      <c r="B62" s="97"/>
      <c r="C62" s="97"/>
      <c r="D62" s="97"/>
      <c r="E62" s="97"/>
      <c r="F62" s="97"/>
      <c r="G62" s="97">
        <v>3</v>
      </c>
      <c r="H62" s="97" t="s">
        <v>1147</v>
      </c>
      <c r="I62" s="97" t="s">
        <v>990</v>
      </c>
      <c r="J62" s="97" t="s">
        <v>840</v>
      </c>
      <c r="M62" s="119" t="str">
        <f t="shared" si="5"/>
        <v>INSERT INTO subAreas values ('1.06.04', 'Realizar preparación de probetas', '1.06');</v>
      </c>
    </row>
    <row r="63" spans="2:13" ht="15.75" customHeight="1" x14ac:dyDescent="0.25">
      <c r="B63" s="97"/>
      <c r="C63" s="97"/>
      <c r="D63" s="97"/>
      <c r="E63" s="97"/>
      <c r="F63" s="97"/>
      <c r="G63" s="97">
        <v>3</v>
      </c>
      <c r="H63" s="97" t="s">
        <v>1148</v>
      </c>
      <c r="I63" s="97" t="s">
        <v>991</v>
      </c>
      <c r="J63" s="97" t="s">
        <v>1023</v>
      </c>
      <c r="M63" s="119" t="str">
        <f t="shared" si="5"/>
        <v>INSERT INTO subAreas values ('1.06.05', 'Realizar pruebas de capacidad de campo', '1.06');</v>
      </c>
    </row>
    <row r="64" spans="2:13" ht="15.75" customHeight="1" x14ac:dyDescent="0.25">
      <c r="B64" s="96"/>
      <c r="C64" s="96"/>
      <c r="D64" s="96"/>
      <c r="E64" s="96"/>
      <c r="F64" s="96"/>
      <c r="G64" s="97">
        <v>3</v>
      </c>
      <c r="H64" s="97" t="s">
        <v>1149</v>
      </c>
      <c r="I64" s="97" t="s">
        <v>784</v>
      </c>
      <c r="J64" s="97" t="s">
        <v>840</v>
      </c>
      <c r="M64" s="119" t="str">
        <f t="shared" si="5"/>
        <v>INSERT INTO subAreas values ('1.06.06', 'Elaborar modelo hidrogeologico', '1.06');</v>
      </c>
    </row>
    <row r="65" spans="2:13" ht="28.5" x14ac:dyDescent="0.25">
      <c r="B65" s="97"/>
      <c r="C65" s="97"/>
      <c r="D65" s="97"/>
      <c r="E65" s="97"/>
      <c r="F65" s="97"/>
      <c r="G65" s="97">
        <v>3</v>
      </c>
      <c r="H65" s="97" t="s">
        <v>1150</v>
      </c>
      <c r="I65" s="97" t="s">
        <v>785</v>
      </c>
      <c r="J65" s="97" t="s">
        <v>840</v>
      </c>
      <c r="M65" s="119" t="str">
        <f t="shared" si="5"/>
        <v>INSERT INTO subAreas values ('1.06.07', 'Elaborar línea base calidad agua (superficial y subterranea)', '1.06');</v>
      </c>
    </row>
    <row r="66" spans="2:13" ht="28.5" x14ac:dyDescent="0.25">
      <c r="B66" s="97"/>
      <c r="C66" s="97"/>
      <c r="D66" s="97"/>
      <c r="E66" s="97"/>
      <c r="F66" s="97"/>
      <c r="G66" s="97">
        <v>3</v>
      </c>
      <c r="H66" s="97" t="s">
        <v>1151</v>
      </c>
      <c r="I66" s="97" t="s">
        <v>992</v>
      </c>
      <c r="J66" s="97" t="s">
        <v>840</v>
      </c>
      <c r="M66" s="119" t="str">
        <f t="shared" si="5"/>
        <v>INSERT INTO subAreas values ('1.06.08', 'Realizar monitoreo hidrogelogico operación PdC', '1.06');</v>
      </c>
    </row>
    <row r="67" spans="2:13" ht="15.75" customHeight="1" x14ac:dyDescent="0.25">
      <c r="B67" s="98"/>
      <c r="C67" s="98"/>
      <c r="D67" s="98"/>
      <c r="E67" s="98"/>
      <c r="F67" s="98"/>
      <c r="G67" s="98">
        <v>2</v>
      </c>
      <c r="H67" s="98" t="s">
        <v>1152</v>
      </c>
      <c r="I67" s="98" t="s">
        <v>786</v>
      </c>
      <c r="J67" s="98" t="s">
        <v>1153</v>
      </c>
      <c r="M67" s="119"/>
    </row>
    <row r="68" spans="2:13" ht="15.75" customHeight="1" x14ac:dyDescent="0.25">
      <c r="B68" s="96"/>
      <c r="C68" s="96"/>
      <c r="D68" s="96"/>
      <c r="E68" s="96"/>
      <c r="F68" s="96"/>
      <c r="G68" s="97">
        <v>3</v>
      </c>
      <c r="H68" s="97" t="s">
        <v>1154</v>
      </c>
      <c r="I68" s="97" t="s">
        <v>787</v>
      </c>
      <c r="J68" s="97" t="s">
        <v>841</v>
      </c>
      <c r="M68" s="119" t="str">
        <f>CONCATENATE("INSERT INTO subAreas values (", "'", TRIM(H68), "', '", TRIM(I68), "', '", TRIM($H$67), "');")</f>
        <v>INSERT INTO subAreas values ('1.07.01', 'Diseñar métodos de extracción', '1.07');</v>
      </c>
    </row>
    <row r="69" spans="2:13" ht="15.75" customHeight="1" x14ac:dyDescent="0.25">
      <c r="B69" s="97"/>
      <c r="C69" s="97"/>
      <c r="D69" s="97"/>
      <c r="E69" s="97"/>
      <c r="F69" s="97"/>
      <c r="G69" s="97">
        <v>3</v>
      </c>
      <c r="H69" s="97" t="s">
        <v>1155</v>
      </c>
      <c r="I69" s="97" t="s">
        <v>788</v>
      </c>
      <c r="J69" s="97" t="s">
        <v>842</v>
      </c>
      <c r="M69" s="119" t="str">
        <f t="shared" ref="M69:M73" si="6">CONCATENATE("INSERT INTO subAreas values (", "'", TRIM(H69), "', '", TRIM(I69), "', '", TRIM($H$67), "');")</f>
        <v>INSERT INTO subAreas values ('1.07.02', 'Estimar Reserva', '1.07');</v>
      </c>
    </row>
    <row r="70" spans="2:13" ht="15.75" customHeight="1" x14ac:dyDescent="0.25">
      <c r="B70" s="99"/>
      <c r="C70" s="99"/>
      <c r="D70" s="99"/>
      <c r="E70" s="99"/>
      <c r="F70" s="99"/>
      <c r="G70" s="99">
        <v>3</v>
      </c>
      <c r="H70" s="99" t="s">
        <v>1156</v>
      </c>
      <c r="I70" s="99" t="s">
        <v>993</v>
      </c>
      <c r="J70" s="99" t="s">
        <v>1020</v>
      </c>
      <c r="M70" s="119" t="str">
        <f t="shared" si="6"/>
        <v>INSERT INTO subAreas values ('1.07.03', 'Reserva estimada', '1.07');</v>
      </c>
    </row>
    <row r="71" spans="2:13" ht="15" x14ac:dyDescent="0.25">
      <c r="B71" s="97"/>
      <c r="C71" s="97"/>
      <c r="D71" s="97"/>
      <c r="E71" s="97"/>
      <c r="F71" s="97"/>
      <c r="G71" s="97">
        <v>3</v>
      </c>
      <c r="H71" s="97" t="s">
        <v>1157</v>
      </c>
      <c r="I71" s="97" t="s">
        <v>994</v>
      </c>
      <c r="J71" s="97" t="s">
        <v>839</v>
      </c>
      <c r="M71" s="119" t="str">
        <f t="shared" si="6"/>
        <v>INSERT INTO subAreas values ('1.07.04', 'Determinar parametros geotécnicos - Cantera', '1.07');</v>
      </c>
    </row>
    <row r="72" spans="2:13" ht="28.5" x14ac:dyDescent="0.25">
      <c r="B72" s="97"/>
      <c r="C72" s="97"/>
      <c r="D72" s="97"/>
      <c r="E72" s="97"/>
      <c r="F72" s="97"/>
      <c r="G72" s="97">
        <v>3</v>
      </c>
      <c r="H72" s="97" t="s">
        <v>1158</v>
      </c>
      <c r="I72" s="97" t="s">
        <v>995</v>
      </c>
      <c r="J72" s="97" t="s">
        <v>825</v>
      </c>
      <c r="M72" s="119" t="str">
        <f t="shared" si="6"/>
        <v>INSERT INTO subAreas values ('1.07.05', 'Elaborar diseño de mina y programa de producción - Cantera', '1.07');</v>
      </c>
    </row>
    <row r="73" spans="2:13" ht="15.75" customHeight="1" x14ac:dyDescent="0.25">
      <c r="B73" s="97"/>
      <c r="C73" s="97"/>
      <c r="D73" s="97"/>
      <c r="E73" s="97"/>
      <c r="F73" s="97"/>
      <c r="G73" s="97">
        <v>3</v>
      </c>
      <c r="H73" s="97" t="s">
        <v>1159</v>
      </c>
      <c r="I73" s="97" t="s">
        <v>996</v>
      </c>
      <c r="J73" s="97" t="s">
        <v>825</v>
      </c>
      <c r="M73" s="119" t="str">
        <f t="shared" si="6"/>
        <v>INSERT INTO subAreas values ('1.07.06', 'Determinar OPEX y CAPEX mina - Cantera', '1.07');</v>
      </c>
    </row>
    <row r="74" spans="2:13" ht="15.75" customHeight="1" x14ac:dyDescent="0.25">
      <c r="B74" s="98"/>
      <c r="C74" s="98"/>
      <c r="D74" s="98"/>
      <c r="E74" s="98"/>
      <c r="F74" s="98"/>
      <c r="G74" s="98">
        <v>2</v>
      </c>
      <c r="H74" s="98" t="s">
        <v>1160</v>
      </c>
      <c r="I74" s="98" t="s">
        <v>997</v>
      </c>
      <c r="J74" s="98" t="s">
        <v>1161</v>
      </c>
      <c r="M74" s="119"/>
    </row>
    <row r="75" spans="2:13" ht="15.75" customHeight="1" x14ac:dyDescent="0.25">
      <c r="B75" s="96"/>
      <c r="C75" s="96"/>
      <c r="D75" s="96"/>
      <c r="E75" s="96"/>
      <c r="F75" s="96"/>
      <c r="G75" s="97">
        <v>3</v>
      </c>
      <c r="H75" s="97" t="s">
        <v>1162</v>
      </c>
      <c r="I75" s="97" t="s">
        <v>998</v>
      </c>
      <c r="J75" s="97" t="s">
        <v>1163</v>
      </c>
      <c r="M75" s="119" t="str">
        <f>CONCATENATE("INSERT INTO subAreas values (", "'", TRIM(H75), "', '", TRIM(I75), "', '", TRIM($H$74), "');")</f>
        <v>INSERT INTO subAreas values ('1.08.01', 'Metalurgia (under ground/ above ground)', '1.08');</v>
      </c>
    </row>
    <row r="76" spans="2:13" ht="15.75" customHeight="1" x14ac:dyDescent="0.25">
      <c r="B76" s="96"/>
      <c r="C76" s="96"/>
      <c r="D76" s="96"/>
      <c r="E76" s="96"/>
      <c r="F76" s="96"/>
      <c r="G76" s="97">
        <v>3</v>
      </c>
      <c r="H76" s="97" t="s">
        <v>1164</v>
      </c>
      <c r="I76" s="97" t="s">
        <v>999</v>
      </c>
      <c r="J76" s="97" t="s">
        <v>1165</v>
      </c>
      <c r="M76" s="119" t="str">
        <f t="shared" ref="M76:M95" si="7">CONCATENATE("INSERT INTO subAreas values (", "'", TRIM(H76), "', '", TRIM(I76), "', '", TRIM($H$74), "');")</f>
        <v>INSERT INTO subAreas values ('1.08.02', 'Procesamiento Mineral - Cantera', '1.08');</v>
      </c>
    </row>
    <row r="77" spans="2:13" ht="15.75" customHeight="1" x14ac:dyDescent="0.25">
      <c r="B77" s="96"/>
      <c r="C77" s="96"/>
      <c r="D77" s="96"/>
      <c r="E77" s="96"/>
      <c r="F77" s="96"/>
      <c r="G77" s="97">
        <v>3</v>
      </c>
      <c r="H77" s="97" t="s">
        <v>1166</v>
      </c>
      <c r="I77" s="97" t="s">
        <v>789</v>
      </c>
      <c r="J77" s="97" t="s">
        <v>1167</v>
      </c>
      <c r="M77" s="119" t="str">
        <f t="shared" si="7"/>
        <v>INSERT INTO subAreas values ('1.08.03', 'Realizar configuración del diseño PdC in-situ', '1.08');</v>
      </c>
    </row>
    <row r="78" spans="2:13" ht="15.75" customHeight="1" x14ac:dyDescent="0.25">
      <c r="B78" s="96"/>
      <c r="C78" s="96"/>
      <c r="D78" s="96"/>
      <c r="E78" s="96"/>
      <c r="F78" s="96"/>
      <c r="G78" s="97">
        <v>3</v>
      </c>
      <c r="H78" s="97" t="s">
        <v>1168</v>
      </c>
      <c r="I78" s="97" t="s">
        <v>790</v>
      </c>
      <c r="J78" s="97" t="s">
        <v>1169</v>
      </c>
      <c r="M78" s="119" t="str">
        <f t="shared" si="7"/>
        <v>INSERT INTO subAreas values ('1.08.04', 'Desarrolar la Ingeniería', '1.08');</v>
      </c>
    </row>
    <row r="79" spans="2:13" ht="15.75" customHeight="1" x14ac:dyDescent="0.25">
      <c r="B79" s="97"/>
      <c r="C79" s="97"/>
      <c r="D79" s="97"/>
      <c r="E79" s="97"/>
      <c r="F79" s="97"/>
      <c r="G79" s="97">
        <v>3</v>
      </c>
      <c r="H79" s="97" t="s">
        <v>1170</v>
      </c>
      <c r="I79" s="97" t="s">
        <v>1000</v>
      </c>
      <c r="J79" s="97" t="s">
        <v>845</v>
      </c>
      <c r="M79" s="119" t="str">
        <f t="shared" si="7"/>
        <v>INSERT INTO subAreas values ('1.08.05', 'Diseñar plan de cierre PdC', '1.08');</v>
      </c>
    </row>
    <row r="80" spans="2:13" ht="28.5" x14ac:dyDescent="0.25">
      <c r="B80" s="97"/>
      <c r="C80" s="97"/>
      <c r="D80" s="97"/>
      <c r="E80" s="97"/>
      <c r="F80" s="97"/>
      <c r="G80" s="97">
        <v>3</v>
      </c>
      <c r="H80" s="97" t="s">
        <v>1171</v>
      </c>
      <c r="I80" s="97" t="s">
        <v>1001</v>
      </c>
      <c r="J80" s="97" t="s">
        <v>846</v>
      </c>
      <c r="M80" s="119" t="str">
        <f t="shared" si="7"/>
        <v>INSERT INTO subAreas values ('1.08.06', 'Elaborar plan de control y monitoreo de emisiones PdC', '1.08');</v>
      </c>
    </row>
    <row r="81" spans="2:13" ht="28.5" x14ac:dyDescent="0.25">
      <c r="B81" s="97"/>
      <c r="C81" s="97"/>
      <c r="D81" s="97"/>
      <c r="E81" s="97"/>
      <c r="F81" s="97"/>
      <c r="G81" s="97">
        <v>3</v>
      </c>
      <c r="H81" s="97" t="s">
        <v>1172</v>
      </c>
      <c r="I81" s="97" t="s">
        <v>1002</v>
      </c>
      <c r="J81" s="97" t="s">
        <v>846</v>
      </c>
      <c r="M81" s="119" t="str">
        <f t="shared" si="7"/>
        <v>INSERT INTO subAreas values ('1.08.07', 'Elaborar plan de secuencia y programación de producción PdC', '1.08');</v>
      </c>
    </row>
    <row r="82" spans="2:13" ht="15.75" customHeight="1" x14ac:dyDescent="0.25">
      <c r="B82" s="96"/>
      <c r="C82" s="96"/>
      <c r="D82" s="96"/>
      <c r="E82" s="96"/>
      <c r="F82" s="96"/>
      <c r="G82" s="97">
        <v>3</v>
      </c>
      <c r="H82" s="97" t="s">
        <v>1173</v>
      </c>
      <c r="I82" s="97" t="s">
        <v>791</v>
      </c>
      <c r="J82" s="97" t="s">
        <v>823</v>
      </c>
      <c r="M82" s="119" t="str">
        <f t="shared" si="7"/>
        <v>INSERT INTO subAreas values ('1.08.08', 'Infraestructura Off-site - PdC', '1.08');</v>
      </c>
    </row>
    <row r="83" spans="2:13" ht="15.75" customHeight="1" x14ac:dyDescent="0.25">
      <c r="B83" s="96"/>
      <c r="C83" s="96"/>
      <c r="D83" s="96"/>
      <c r="E83" s="96"/>
      <c r="F83" s="96"/>
      <c r="G83" s="97">
        <v>3</v>
      </c>
      <c r="H83" s="97" t="s">
        <v>1174</v>
      </c>
      <c r="I83" s="97" t="s">
        <v>792</v>
      </c>
      <c r="J83" s="97" t="s">
        <v>823</v>
      </c>
      <c r="M83" s="119" t="str">
        <f t="shared" si="7"/>
        <v>INSERT INTO subAreas values ('1.08.09', 'Infraestructura On-site - PdC ****', '1.08');</v>
      </c>
    </row>
    <row r="84" spans="2:13" ht="15.75" customHeight="1" x14ac:dyDescent="0.25">
      <c r="B84" s="97"/>
      <c r="C84" s="97"/>
      <c r="D84" s="97"/>
      <c r="E84" s="97"/>
      <c r="F84" s="97"/>
      <c r="G84" s="97">
        <v>3</v>
      </c>
      <c r="H84" s="97" t="s">
        <v>1175</v>
      </c>
      <c r="I84" s="97" t="s">
        <v>1003</v>
      </c>
      <c r="J84" s="97" t="s">
        <v>822</v>
      </c>
      <c r="M84" s="119" t="str">
        <f t="shared" si="7"/>
        <v>INSERT INTO subAreas values ('1.08.10', 'Contratar e implementar servicios - Cantera', '1.08');</v>
      </c>
    </row>
    <row r="85" spans="2:13" ht="15.75" customHeight="1" x14ac:dyDescent="0.25">
      <c r="B85" s="97"/>
      <c r="C85" s="97"/>
      <c r="D85" s="97"/>
      <c r="E85" s="97"/>
      <c r="F85" s="97"/>
      <c r="G85" s="97">
        <v>3</v>
      </c>
      <c r="H85" s="97" t="s">
        <v>1176</v>
      </c>
      <c r="I85" s="97" t="s">
        <v>1004</v>
      </c>
      <c r="J85" s="97" t="s">
        <v>1024</v>
      </c>
      <c r="M85" s="119" t="str">
        <f t="shared" si="7"/>
        <v>INSERT INTO subAreas values ('1.08.11', 'Construir planta - Cantera', '1.08');</v>
      </c>
    </row>
    <row r="86" spans="2:13" ht="15.75" customHeight="1" x14ac:dyDescent="0.25">
      <c r="B86" s="96"/>
      <c r="C86" s="96"/>
      <c r="D86" s="96"/>
      <c r="E86" s="96"/>
      <c r="F86" s="96"/>
      <c r="G86" s="97">
        <v>3</v>
      </c>
      <c r="H86" s="97" t="s">
        <v>1177</v>
      </c>
      <c r="I86" s="97" t="s">
        <v>793</v>
      </c>
      <c r="J86" s="97" t="s">
        <v>823</v>
      </c>
      <c r="M86" s="119" t="str">
        <f t="shared" si="7"/>
        <v>INSERT INTO subAreas values ('1.08.12', 'Infraestructura Underground - PdC', '1.08');</v>
      </c>
    </row>
    <row r="87" spans="2:13" ht="15.75" customHeight="1" x14ac:dyDescent="0.25">
      <c r="B87" s="96"/>
      <c r="C87" s="96"/>
      <c r="D87" s="96"/>
      <c r="E87" s="96"/>
      <c r="F87" s="96"/>
      <c r="G87" s="97">
        <v>3</v>
      </c>
      <c r="H87" s="97" t="s">
        <v>1178</v>
      </c>
      <c r="I87" s="97" t="s">
        <v>1005</v>
      </c>
      <c r="J87" s="97" t="s">
        <v>822</v>
      </c>
      <c r="M87" s="119" t="str">
        <f t="shared" si="7"/>
        <v>INSERT INTO subAreas values ('1.08.13', 'Infraestructura Above ground', '1.08');</v>
      </c>
    </row>
    <row r="88" spans="2:13" ht="15.75" customHeight="1" x14ac:dyDescent="0.25">
      <c r="B88" s="96"/>
      <c r="C88" s="96"/>
      <c r="D88" s="96"/>
      <c r="E88" s="96"/>
      <c r="F88" s="96"/>
      <c r="G88" s="97">
        <v>3</v>
      </c>
      <c r="H88" s="97" t="s">
        <v>1179</v>
      </c>
      <c r="I88" s="97" t="s">
        <v>1006</v>
      </c>
      <c r="J88" s="97" t="s">
        <v>822</v>
      </c>
      <c r="M88" s="119" t="str">
        <f t="shared" si="7"/>
        <v>INSERT INTO subAreas values ('1.08.14', 'Planta PdC', '1.08');</v>
      </c>
    </row>
    <row r="89" spans="2:13" ht="15.75" customHeight="1" x14ac:dyDescent="0.25">
      <c r="B89" s="97"/>
      <c r="C89" s="97"/>
      <c r="D89" s="97"/>
      <c r="E89" s="97"/>
      <c r="F89" s="97"/>
      <c r="G89" s="97">
        <v>3</v>
      </c>
      <c r="H89" s="97" t="s">
        <v>1180</v>
      </c>
      <c r="I89" s="97" t="s">
        <v>1007</v>
      </c>
      <c r="J89" s="97" t="s">
        <v>845</v>
      </c>
      <c r="M89" s="119" t="str">
        <f t="shared" si="7"/>
        <v>INSERT INTO subAreas values ('1.08.15', 'Definir la organización- PdC', '1.08');</v>
      </c>
    </row>
    <row r="90" spans="2:13" ht="15.75" customHeight="1" x14ac:dyDescent="0.25">
      <c r="B90" s="96"/>
      <c r="C90" s="96"/>
      <c r="D90" s="96"/>
      <c r="E90" s="96"/>
      <c r="F90" s="96"/>
      <c r="G90" s="97">
        <v>3</v>
      </c>
      <c r="H90" s="97" t="s">
        <v>1181</v>
      </c>
      <c r="I90" s="97" t="s">
        <v>794</v>
      </c>
      <c r="J90" s="97" t="s">
        <v>1182</v>
      </c>
      <c r="M90" s="119" t="str">
        <f t="shared" si="7"/>
        <v>INSERT INTO subAreas values ('1.08.16', 'Operación PdC in-situ', '1.08');</v>
      </c>
    </row>
    <row r="91" spans="2:13" ht="15.75" customHeight="1" x14ac:dyDescent="0.25">
      <c r="B91" s="96"/>
      <c r="C91" s="96"/>
      <c r="D91" s="96"/>
      <c r="E91" s="96"/>
      <c r="F91" s="96"/>
      <c r="G91" s="97">
        <v>3</v>
      </c>
      <c r="H91" s="97" t="s">
        <v>1183</v>
      </c>
      <c r="I91" s="97" t="s">
        <v>1008</v>
      </c>
      <c r="J91" s="97" t="s">
        <v>1184</v>
      </c>
      <c r="M91" s="119" t="str">
        <f t="shared" si="7"/>
        <v>INSERT INTO subAreas values ('1.08.17', 'Operación faena cantera', '1.08');</v>
      </c>
    </row>
    <row r="92" spans="2:13" ht="15.75" customHeight="1" x14ac:dyDescent="0.25">
      <c r="B92" s="97"/>
      <c r="C92" s="97"/>
      <c r="D92" s="97"/>
      <c r="E92" s="97"/>
      <c r="F92" s="97"/>
      <c r="G92" s="97">
        <v>3</v>
      </c>
      <c r="H92" s="97" t="s">
        <v>1185</v>
      </c>
      <c r="I92" s="97" t="s">
        <v>795</v>
      </c>
      <c r="J92" s="97" t="s">
        <v>837</v>
      </c>
      <c r="M92" s="119" t="str">
        <f t="shared" si="7"/>
        <v>INSERT INTO subAreas values ('1.08.18', 'Ejecutar plan de cierre PdC', '1.08');</v>
      </c>
    </row>
    <row r="93" spans="2:13" ht="15.75" customHeight="1" x14ac:dyDescent="0.25">
      <c r="B93" s="97"/>
      <c r="C93" s="97"/>
      <c r="D93" s="97"/>
      <c r="E93" s="97"/>
      <c r="F93" s="97"/>
      <c r="G93" s="97">
        <v>3</v>
      </c>
      <c r="H93" s="97" t="s">
        <v>1186</v>
      </c>
      <c r="I93" s="97" t="s">
        <v>1009</v>
      </c>
      <c r="J93" s="97" t="s">
        <v>848</v>
      </c>
      <c r="M93" s="119" t="str">
        <f t="shared" si="7"/>
        <v>INSERT INTO subAreas values ('1.08.19', 'Gestionar HSEC- PdC', '1.08');</v>
      </c>
    </row>
    <row r="94" spans="2:13" ht="15.75" customHeight="1" x14ac:dyDescent="0.25">
      <c r="B94" s="97"/>
      <c r="C94" s="97"/>
      <c r="D94" s="97"/>
      <c r="E94" s="97"/>
      <c r="F94" s="97"/>
      <c r="G94" s="97">
        <v>3</v>
      </c>
      <c r="H94" s="97" t="s">
        <v>1187</v>
      </c>
      <c r="I94" s="97" t="s">
        <v>1010</v>
      </c>
      <c r="J94" s="97" t="s">
        <v>848</v>
      </c>
      <c r="M94" s="119" t="str">
        <f t="shared" si="7"/>
        <v>INSERT INTO subAreas values ('1.08.20', 'Gestionar Calidad- PdC', '1.08');</v>
      </c>
    </row>
    <row r="95" spans="2:13" ht="15.75" customHeight="1" x14ac:dyDescent="0.25">
      <c r="B95" s="97"/>
      <c r="C95" s="97"/>
      <c r="D95" s="97"/>
      <c r="E95" s="97"/>
      <c r="F95" s="97"/>
      <c r="G95" s="97">
        <v>3</v>
      </c>
      <c r="H95" s="97" t="s">
        <v>1188</v>
      </c>
      <c r="I95" s="97" t="s">
        <v>1011</v>
      </c>
      <c r="J95" s="97" t="s">
        <v>845</v>
      </c>
      <c r="M95" s="119" t="str">
        <f t="shared" si="7"/>
        <v>INSERT INTO subAreas values ('1.08.21', 'Determinar OPEX y CAPEX- PdC', '1.08');</v>
      </c>
    </row>
    <row r="96" spans="2:13" ht="15.75" customHeight="1" x14ac:dyDescent="0.25">
      <c r="B96" s="98"/>
      <c r="C96" s="98"/>
      <c r="D96" s="98"/>
      <c r="E96" s="98"/>
      <c r="F96" s="98"/>
      <c r="G96" s="98">
        <v>2</v>
      </c>
      <c r="H96" s="98" t="s">
        <v>1189</v>
      </c>
      <c r="I96" s="98" t="s">
        <v>796</v>
      </c>
      <c r="J96" s="98" t="s">
        <v>1190</v>
      </c>
      <c r="M96" s="119"/>
    </row>
    <row r="97" spans="2:13" ht="15.75" customHeight="1" x14ac:dyDescent="0.25">
      <c r="B97" s="96"/>
      <c r="C97" s="96"/>
      <c r="D97" s="96"/>
      <c r="E97" s="96"/>
      <c r="F97" s="96"/>
      <c r="G97" s="97">
        <v>3</v>
      </c>
      <c r="H97" s="97" t="s">
        <v>1191</v>
      </c>
      <c r="I97" s="97" t="s">
        <v>797</v>
      </c>
      <c r="J97" s="97" t="s">
        <v>1190</v>
      </c>
      <c r="M97" s="119" t="str">
        <f>CONCATENATE("INSERT INTO subAreas values (", "'", TRIM(H97), "', '", TRIM(I97), "', '", TRIM($H$96), "');")</f>
        <v>INSERT INTO subAreas values ('1.09.01', 'Estimar costos de inversión', '1.09');</v>
      </c>
    </row>
    <row r="98" spans="2:13" ht="15.75" customHeight="1" x14ac:dyDescent="0.25">
      <c r="B98" s="96"/>
      <c r="C98" s="96"/>
      <c r="D98" s="96"/>
      <c r="E98" s="96"/>
      <c r="F98" s="96"/>
      <c r="G98" s="97">
        <v>3</v>
      </c>
      <c r="H98" s="97" t="s">
        <v>1192</v>
      </c>
      <c r="I98" s="97" t="s">
        <v>798</v>
      </c>
      <c r="J98" s="97" t="s">
        <v>1190</v>
      </c>
      <c r="M98" s="119" t="str">
        <f t="shared" ref="M98" si="8">CONCATENATE("INSERT INTO subAreas values (", "'", TRIM(H98), "', '", TRIM(I98), "', '", TRIM($H$96), "');")</f>
        <v>INSERT INTO subAreas values ('1.09.02', 'Estimar costos de operación', '1.09');</v>
      </c>
    </row>
    <row r="99" spans="2:13" ht="15.75" customHeight="1" x14ac:dyDescent="0.25">
      <c r="B99" s="98"/>
      <c r="C99" s="98"/>
      <c r="D99" s="98"/>
      <c r="E99" s="98"/>
      <c r="F99" s="98"/>
      <c r="G99" s="98">
        <v>2</v>
      </c>
      <c r="H99" s="98" t="s">
        <v>799</v>
      </c>
      <c r="I99" s="98" t="s">
        <v>800</v>
      </c>
      <c r="J99" s="98" t="s">
        <v>1193</v>
      </c>
      <c r="M99" s="119"/>
    </row>
    <row r="100" spans="2:13" ht="15.75" customHeight="1" x14ac:dyDescent="0.25">
      <c r="B100" s="97"/>
      <c r="C100" s="97"/>
      <c r="D100" s="97"/>
      <c r="E100" s="97"/>
      <c r="F100" s="97"/>
      <c r="G100" s="97">
        <v>3</v>
      </c>
      <c r="H100" s="97" t="s">
        <v>1194</v>
      </c>
      <c r="I100" s="97" t="s">
        <v>801</v>
      </c>
      <c r="J100" s="97" t="s">
        <v>831</v>
      </c>
      <c r="M100" s="119" t="str">
        <f>CONCATENATE("INSERT INTO subAreas values (", "'", TRIM(H100), "', '", TRIM(I100), "', '", TRIM($H$99), "');")</f>
        <v>INSERT INTO subAreas values ('1.10.01', 'Contactar joint venture', '1.10');</v>
      </c>
    </row>
    <row r="101" spans="2:13" ht="28.5" x14ac:dyDescent="0.25">
      <c r="B101" s="97"/>
      <c r="C101" s="97"/>
      <c r="D101" s="97"/>
      <c r="E101" s="97"/>
      <c r="F101" s="97"/>
      <c r="G101" s="97">
        <v>3</v>
      </c>
      <c r="H101" s="97" t="s">
        <v>1195</v>
      </c>
      <c r="I101" s="97" t="s">
        <v>802</v>
      </c>
      <c r="J101" s="97" t="s">
        <v>849</v>
      </c>
      <c r="M101" s="119" t="str">
        <f t="shared" ref="M101:M110" si="9">CONCATENATE("INSERT INTO subAreas values (", "'", TRIM(H101), "', '", TRIM(I101), "', '", TRIM($H$99), "');")</f>
        <v>INSERT INTO subAreas values ('1.10.02', 'Desarrollar la Ingenieria Conceptual proyecto comercial', '1.10');</v>
      </c>
    </row>
    <row r="102" spans="2:13" ht="28.5" x14ac:dyDescent="0.25">
      <c r="B102" s="99"/>
      <c r="C102" s="99"/>
      <c r="D102" s="99"/>
      <c r="E102" s="99"/>
      <c r="F102" s="99"/>
      <c r="G102" s="99">
        <v>3</v>
      </c>
      <c r="H102" s="99" t="s">
        <v>1196</v>
      </c>
      <c r="I102" s="99" t="s">
        <v>1012</v>
      </c>
      <c r="J102" s="99" t="s">
        <v>1020</v>
      </c>
      <c r="M102" s="119" t="str">
        <f t="shared" si="9"/>
        <v>INSERT INTO subAreas values ('1.10.03', 'Ingenieria Conceptual proyecto comercial iniciado', '1.10');</v>
      </c>
    </row>
    <row r="103" spans="2:13" ht="15" x14ac:dyDescent="0.25">
      <c r="B103" s="97"/>
      <c r="C103" s="97"/>
      <c r="D103" s="97"/>
      <c r="E103" s="97"/>
      <c r="F103" s="97"/>
      <c r="G103" s="97">
        <v>3</v>
      </c>
      <c r="H103" s="97" t="s">
        <v>1197</v>
      </c>
      <c r="I103" s="97" t="s">
        <v>803</v>
      </c>
      <c r="J103" s="97" t="s">
        <v>839</v>
      </c>
      <c r="M103" s="119" t="str">
        <f t="shared" si="9"/>
        <v>INSERT INTO subAreas values ('1.10.04', 'Elaborar informe de marketing', '1.10');</v>
      </c>
    </row>
    <row r="104" spans="2:13" ht="15.75" customHeight="1" x14ac:dyDescent="0.25">
      <c r="B104" s="97"/>
      <c r="C104" s="97"/>
      <c r="D104" s="97"/>
      <c r="E104" s="97"/>
      <c r="F104" s="97"/>
      <c r="G104" s="97">
        <v>3</v>
      </c>
      <c r="H104" s="97" t="s">
        <v>1198</v>
      </c>
      <c r="I104" s="97" t="s">
        <v>804</v>
      </c>
      <c r="J104" s="97" t="s">
        <v>838</v>
      </c>
      <c r="M104" s="119" t="str">
        <f t="shared" si="9"/>
        <v>INSERT INTO subAreas values ('1.10.05', 'Realizar la evaluación económica del proyecto', '1.10');</v>
      </c>
    </row>
    <row r="105" spans="2:13" ht="15.75" customHeight="1" x14ac:dyDescent="0.25">
      <c r="B105" s="97"/>
      <c r="C105" s="97"/>
      <c r="D105" s="97"/>
      <c r="E105" s="97"/>
      <c r="F105" s="97"/>
      <c r="G105" s="97">
        <v>3</v>
      </c>
      <c r="H105" s="97" t="s">
        <v>1199</v>
      </c>
      <c r="I105" s="97" t="s">
        <v>805</v>
      </c>
      <c r="J105" s="97" t="s">
        <v>838</v>
      </c>
      <c r="M105" s="119" t="str">
        <f t="shared" si="9"/>
        <v>INSERT INTO subAreas values ('1.10.06', 'Elaborar caso negocio', '1.10');</v>
      </c>
    </row>
    <row r="106" spans="2:13" ht="28.5" x14ac:dyDescent="0.25">
      <c r="B106" s="97"/>
      <c r="C106" s="97"/>
      <c r="D106" s="97"/>
      <c r="E106" s="97"/>
      <c r="F106" s="97"/>
      <c r="G106" s="97">
        <v>3</v>
      </c>
      <c r="H106" s="97" t="s">
        <v>1200</v>
      </c>
      <c r="I106" s="97" t="s">
        <v>806</v>
      </c>
      <c r="J106" s="97" t="s">
        <v>843</v>
      </c>
      <c r="M106" s="119" t="str">
        <f t="shared" si="9"/>
        <v>INSERT INTO subAreas values ('1.10.07', 'Presentar y recibir la aprobación del Caso Negocio', '1.10');</v>
      </c>
    </row>
    <row r="107" spans="2:13" ht="15" x14ac:dyDescent="0.25">
      <c r="B107" s="99"/>
      <c r="C107" s="99"/>
      <c r="D107" s="99"/>
      <c r="E107" s="99"/>
      <c r="F107" s="99"/>
      <c r="G107" s="99">
        <v>3</v>
      </c>
      <c r="H107" s="99" t="s">
        <v>1201</v>
      </c>
      <c r="I107" s="99" t="s">
        <v>1013</v>
      </c>
      <c r="J107" s="99" t="s">
        <v>1020</v>
      </c>
      <c r="M107" s="119" t="str">
        <f t="shared" si="9"/>
        <v>INSERT INTO subAreas values ('1.10.08', 'Caso de negocio aprobado', '1.10');</v>
      </c>
    </row>
    <row r="108" spans="2:13" ht="28.5" x14ac:dyDescent="0.25">
      <c r="B108" s="97"/>
      <c r="C108" s="97"/>
      <c r="D108" s="97"/>
      <c r="E108" s="97"/>
      <c r="F108" s="97"/>
      <c r="G108" s="97">
        <v>3</v>
      </c>
      <c r="H108" s="97" t="s">
        <v>1202</v>
      </c>
      <c r="I108" s="97" t="s">
        <v>1014</v>
      </c>
      <c r="J108" s="97" t="s">
        <v>825</v>
      </c>
      <c r="M108" s="119" t="str">
        <f t="shared" si="9"/>
        <v>INSERT INTO subAreas values ('1.10.09', 'Desarrollar evaluación economica conceptual - Cantera', '1.10');</v>
      </c>
    </row>
    <row r="109" spans="2:13" ht="28.5" x14ac:dyDescent="0.25">
      <c r="B109" s="96"/>
      <c r="C109" s="96"/>
      <c r="D109" s="96"/>
      <c r="E109" s="96"/>
      <c r="F109" s="96"/>
      <c r="G109" s="97">
        <v>3</v>
      </c>
      <c r="H109" s="97" t="s">
        <v>1015</v>
      </c>
      <c r="I109" s="97" t="s">
        <v>1016</v>
      </c>
      <c r="J109" s="97" t="s">
        <v>1203</v>
      </c>
      <c r="M109" s="119" t="str">
        <f t="shared" si="9"/>
        <v>INSERT INTO subAreas values ('1.10.10', 'Determinar eventuales Clientes y acordar termino de comercialización', '1.10');</v>
      </c>
    </row>
    <row r="110" spans="2:13" ht="28.5" x14ac:dyDescent="0.25">
      <c r="B110" s="97"/>
      <c r="C110" s="97"/>
      <c r="D110" s="97"/>
      <c r="E110" s="97"/>
      <c r="F110" s="97"/>
      <c r="G110" s="97">
        <v>3</v>
      </c>
      <c r="H110" s="97" t="s">
        <v>1017</v>
      </c>
      <c r="I110" s="97" t="s">
        <v>1018</v>
      </c>
      <c r="J110" s="97" t="s">
        <v>825</v>
      </c>
      <c r="M110" s="119" t="str">
        <f t="shared" si="9"/>
        <v>INSERT INTO subAreas values ('1.10.11', 'Realizar la evaluación económica de detalle del proyecto - Cantera', '1.10');</v>
      </c>
    </row>
    <row r="111" spans="2:13" ht="15.75" customHeight="1" x14ac:dyDescent="0.25">
      <c r="B111" s="98"/>
      <c r="C111" s="98"/>
      <c r="D111" s="98"/>
      <c r="E111" s="98"/>
      <c r="F111" s="98"/>
      <c r="G111" s="98">
        <v>2</v>
      </c>
      <c r="H111" s="98" t="s">
        <v>807</v>
      </c>
      <c r="I111" s="98" t="s">
        <v>808</v>
      </c>
      <c r="J111" s="98" t="s">
        <v>1204</v>
      </c>
      <c r="M111" s="119"/>
    </row>
    <row r="112" spans="2:13" ht="15.75" customHeight="1" x14ac:dyDescent="0.25">
      <c r="B112" s="97"/>
      <c r="C112" s="97"/>
      <c r="D112" s="97"/>
      <c r="E112" s="97"/>
      <c r="F112" s="97"/>
      <c r="G112" s="97">
        <v>3</v>
      </c>
      <c r="H112" s="97" t="s">
        <v>1205</v>
      </c>
      <c r="I112" s="97" t="s">
        <v>809</v>
      </c>
      <c r="J112" s="97" t="s">
        <v>842</v>
      </c>
      <c r="M112" s="119" t="str">
        <f>CONCATENATE("INSERT INTO subAreas values (", "'", TRIM(H112), "', '", TRIM(I112), "', '", TRIM($H$111), "');")</f>
        <v>INSERT INTO subAreas values ('1.11.01', 'Implementar sistema control documental', '1.11');</v>
      </c>
    </row>
    <row r="113" spans="2:13" ht="15.75" customHeight="1" x14ac:dyDescent="0.25">
      <c r="B113" s="97"/>
      <c r="C113" s="97"/>
      <c r="D113" s="97"/>
      <c r="E113" s="97"/>
      <c r="F113" s="97"/>
      <c r="G113" s="97">
        <v>3</v>
      </c>
      <c r="H113" s="97" t="s">
        <v>1206</v>
      </c>
      <c r="I113" s="97" t="s">
        <v>810</v>
      </c>
      <c r="J113" s="97" t="s">
        <v>837</v>
      </c>
      <c r="M113" s="119" t="str">
        <f t="shared" ref="M113:M115" si="10">CONCATENATE("INSERT INTO subAreas values (", "'", TRIM(H113), "', '", TRIM(I113), "', '", TRIM($H$111), "');")</f>
        <v>INSERT INTO subAreas values ('1.11.02', 'Elaborar listado Documentos técnicos', '1.11');</v>
      </c>
    </row>
    <row r="114" spans="2:13" ht="15.75" customHeight="1" x14ac:dyDescent="0.25">
      <c r="B114" s="97"/>
      <c r="C114" s="97"/>
      <c r="D114" s="97"/>
      <c r="E114" s="97"/>
      <c r="F114" s="97"/>
      <c r="G114" s="97">
        <v>3</v>
      </c>
      <c r="H114" s="97" t="s">
        <v>1207</v>
      </c>
      <c r="I114" s="97" t="s">
        <v>1019</v>
      </c>
      <c r="J114" s="97" t="s">
        <v>847</v>
      </c>
      <c r="M114" s="119" t="str">
        <f t="shared" si="10"/>
        <v>INSERT INTO subAreas values ('1.11.03', 'Elaborar listado Planos', '1.11');</v>
      </c>
    </row>
    <row r="115" spans="2:13" ht="15.75" customHeight="1" x14ac:dyDescent="0.25">
      <c r="B115" s="97"/>
      <c r="C115" s="97"/>
      <c r="D115" s="97"/>
      <c r="E115" s="97"/>
      <c r="F115" s="97"/>
      <c r="G115" s="97">
        <v>3</v>
      </c>
      <c r="H115" s="97" t="s">
        <v>1208</v>
      </c>
      <c r="I115" s="97" t="s">
        <v>811</v>
      </c>
      <c r="J115" s="97" t="s">
        <v>837</v>
      </c>
      <c r="M115" s="119" t="str">
        <f t="shared" si="10"/>
        <v>INSERT INTO subAreas values ('1.11.04', 'Elaborar listado Documentos especiales', '1.11');</v>
      </c>
    </row>
  </sheetData>
  <autoFilter ref="B8:J115"/>
  <mergeCells count="1">
    <mergeCell ref="A1:A4"/>
  </mergeCells>
  <pageMargins left="0.39370078740157483" right="0.39370078740157483" top="0.19685039370078741" bottom="0.19685039370078741" header="0" footer="0"/>
  <pageSetup scale="7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topLeftCell="D2" workbookViewId="0">
      <selection activeCell="H4" sqref="H4"/>
    </sheetView>
  </sheetViews>
  <sheetFormatPr baseColWidth="10" defaultColWidth="16.5703125" defaultRowHeight="12.75" x14ac:dyDescent="0.2"/>
  <cols>
    <col min="1" max="1" width="14.85546875" style="61" hidden="1" customWidth="1"/>
    <col min="2" max="2" width="11.42578125" style="64" hidden="1" customWidth="1"/>
    <col min="3" max="3" width="26.42578125" style="61" hidden="1" customWidth="1"/>
    <col min="4" max="4" width="6.7109375" style="61" customWidth="1"/>
    <col min="5" max="5" width="16.5703125" style="61"/>
    <col min="6" max="6" width="6.7109375" style="61" customWidth="1"/>
    <col min="7" max="7" width="29.140625" style="61" customWidth="1"/>
    <col min="8" max="16384" width="16.5703125" style="61"/>
  </cols>
  <sheetData>
    <row r="1" spans="1:8" x14ac:dyDescent="0.2">
      <c r="E1" s="90"/>
    </row>
    <row r="3" spans="1:8" x14ac:dyDescent="0.2">
      <c r="A3" s="74" t="s">
        <v>649</v>
      </c>
      <c r="B3" s="75" t="s">
        <v>11</v>
      </c>
      <c r="C3" s="74" t="s">
        <v>650</v>
      </c>
      <c r="E3" s="74" t="s">
        <v>850</v>
      </c>
      <c r="F3" s="75" t="s">
        <v>816</v>
      </c>
      <c r="G3" s="74" t="s">
        <v>851</v>
      </c>
    </row>
    <row r="4" spans="1:8" ht="15" x14ac:dyDescent="0.25">
      <c r="A4" s="145" t="s">
        <v>651</v>
      </c>
      <c r="B4" s="60">
        <v>10</v>
      </c>
      <c r="C4" s="62" t="s">
        <v>652</v>
      </c>
      <c r="E4" s="136" t="s">
        <v>651</v>
      </c>
      <c r="F4" s="76">
        <v>10</v>
      </c>
      <c r="G4" s="77" t="s">
        <v>1069</v>
      </c>
      <c r="H4" s="119" t="str">
        <f>CONCATENATE("INSERT INTO disciplinas values (", "'", TRIM(F4), "', '", TRIM(G4), "', ", 1, ");")</f>
        <v>INSERT INTO disciplinas values ('10', 'Sondaje', 1);</v>
      </c>
    </row>
    <row r="5" spans="1:8" ht="15" x14ac:dyDescent="0.25">
      <c r="A5" s="145"/>
      <c r="B5" s="60">
        <v>11</v>
      </c>
      <c r="C5" s="62" t="s">
        <v>653</v>
      </c>
      <c r="E5" s="136"/>
      <c r="F5" s="76">
        <v>11</v>
      </c>
      <c r="G5" s="77" t="s">
        <v>1070</v>
      </c>
      <c r="H5" s="119" t="str">
        <f t="shared" ref="H5:H9" si="0">CONCATENATE("INSERT INTO disciplinas values (", "'", TRIM(F5), "', '", TRIM(G5), "', ", 1, ");")</f>
        <v>INSERT INTO disciplinas values ('11', 'Geoquímica', 1);</v>
      </c>
    </row>
    <row r="6" spans="1:8" ht="15" x14ac:dyDescent="0.25">
      <c r="A6" s="145"/>
      <c r="B6" s="60">
        <v>12</v>
      </c>
      <c r="C6" s="62" t="s">
        <v>654</v>
      </c>
      <c r="E6" s="136"/>
      <c r="F6" s="76">
        <v>12</v>
      </c>
      <c r="G6" s="77" t="s">
        <v>855</v>
      </c>
      <c r="H6" s="119" t="str">
        <f t="shared" si="0"/>
        <v>INSERT INTO disciplinas values ('12', 'Geología', 1);</v>
      </c>
    </row>
    <row r="7" spans="1:8" ht="15" x14ac:dyDescent="0.25">
      <c r="A7" s="145"/>
      <c r="B7" s="60"/>
      <c r="C7" s="62"/>
      <c r="E7" s="136"/>
      <c r="F7" s="76">
        <v>13</v>
      </c>
      <c r="G7" s="77" t="s">
        <v>1071</v>
      </c>
      <c r="H7" s="119" t="str">
        <f t="shared" si="0"/>
        <v>INSERT INTO disciplinas values ('13', 'Geofísica', 1);</v>
      </c>
    </row>
    <row r="8" spans="1:8" ht="15" x14ac:dyDescent="0.25">
      <c r="A8" s="145"/>
      <c r="B8" s="60"/>
      <c r="C8" s="62"/>
      <c r="E8" s="136"/>
      <c r="F8" s="76">
        <v>14</v>
      </c>
      <c r="G8" s="77" t="s">
        <v>927</v>
      </c>
      <c r="H8" s="119" t="str">
        <f t="shared" si="0"/>
        <v>INSERT INTO disciplinas values ('14', 'Sistema de información Geografica', 1);</v>
      </c>
    </row>
    <row r="9" spans="1:8" ht="15" x14ac:dyDescent="0.25">
      <c r="A9" s="145"/>
      <c r="B9" s="60"/>
      <c r="C9" s="62"/>
      <c r="E9" s="136"/>
      <c r="F9" s="76">
        <v>15</v>
      </c>
      <c r="G9" s="77" t="s">
        <v>1072</v>
      </c>
      <c r="H9" s="119" t="str">
        <f t="shared" si="0"/>
        <v>INSERT INTO disciplinas values ('15', 'Estimacion de recursos', 1);</v>
      </c>
    </row>
    <row r="10" spans="1:8" ht="15" x14ac:dyDescent="0.25">
      <c r="A10" s="138" t="s">
        <v>655</v>
      </c>
      <c r="B10" s="60">
        <v>20</v>
      </c>
      <c r="C10" s="62" t="s">
        <v>22</v>
      </c>
      <c r="E10" s="136" t="s">
        <v>953</v>
      </c>
      <c r="F10" s="76">
        <v>21</v>
      </c>
      <c r="G10" s="77" t="s">
        <v>953</v>
      </c>
      <c r="H10" s="119" t="str">
        <f>CONCATENATE("INSERT INTO disciplinas values (", "'", TRIM(F10), "', '", TRIM(G10), "', ", 2, ");")</f>
        <v>INSERT INTO disciplinas values ('21', 'Hidrogeologia', 2);</v>
      </c>
    </row>
    <row r="11" spans="1:8" ht="15" x14ac:dyDescent="0.25">
      <c r="A11" s="138"/>
      <c r="B11" s="60">
        <v>21</v>
      </c>
      <c r="C11" s="62" t="s">
        <v>656</v>
      </c>
      <c r="E11" s="136"/>
      <c r="F11" s="76"/>
      <c r="G11" s="77"/>
      <c r="H11" s="119"/>
    </row>
    <row r="12" spans="1:8" ht="15" x14ac:dyDescent="0.25">
      <c r="A12" s="138"/>
      <c r="B12" s="60">
        <v>22</v>
      </c>
      <c r="C12" s="62" t="s">
        <v>657</v>
      </c>
      <c r="E12" s="136"/>
      <c r="F12" s="76"/>
      <c r="G12" s="77"/>
      <c r="H12" s="119"/>
    </row>
    <row r="13" spans="1:8" ht="15" x14ac:dyDescent="0.25">
      <c r="A13" s="138"/>
      <c r="B13" s="60">
        <v>23</v>
      </c>
      <c r="C13" s="62" t="s">
        <v>658</v>
      </c>
      <c r="E13" s="136"/>
      <c r="F13" s="76"/>
      <c r="G13" s="77"/>
      <c r="H13" s="119"/>
    </row>
    <row r="14" spans="1:8" ht="14.25" customHeight="1" x14ac:dyDescent="0.25">
      <c r="A14" s="145" t="s">
        <v>659</v>
      </c>
      <c r="B14" s="60">
        <v>30</v>
      </c>
      <c r="C14" s="62" t="s">
        <v>660</v>
      </c>
      <c r="E14" s="139" t="s">
        <v>937</v>
      </c>
      <c r="F14" s="76">
        <v>31</v>
      </c>
      <c r="G14" s="80" t="s">
        <v>947</v>
      </c>
      <c r="H14" s="119" t="str">
        <f>CONCATENATE("INSERT INTO disciplinas values (", "'", TRIM(F14), "', '", TRIM(G14), "', ", 3, ");")</f>
        <v>INSERT INTO disciplinas values ('31', 'Perforacion', 3);</v>
      </c>
    </row>
    <row r="15" spans="1:8" ht="15" x14ac:dyDescent="0.25">
      <c r="A15" s="145"/>
      <c r="B15" s="60">
        <v>31</v>
      </c>
      <c r="C15" s="62" t="s">
        <v>661</v>
      </c>
      <c r="E15" s="140"/>
      <c r="F15" s="76">
        <v>32</v>
      </c>
      <c r="G15" s="80" t="s">
        <v>884</v>
      </c>
      <c r="H15" s="119" t="str">
        <f t="shared" ref="H15:H17" si="1">CONCATENATE("INSERT INTO disciplinas values (", "'", TRIM(F15), "', '", TRIM(G15), "', ", 3, ");")</f>
        <v>INSERT INTO disciplinas values ('32', 'Plan Minero Desorción In-situ', 3);</v>
      </c>
    </row>
    <row r="16" spans="1:8" ht="15" x14ac:dyDescent="0.25">
      <c r="A16" s="145"/>
      <c r="B16" s="60">
        <v>32</v>
      </c>
      <c r="C16" s="62" t="s">
        <v>662</v>
      </c>
      <c r="E16" s="140"/>
      <c r="F16" s="76">
        <v>33</v>
      </c>
      <c r="G16" s="80" t="s">
        <v>954</v>
      </c>
      <c r="H16" s="119" t="str">
        <f t="shared" si="1"/>
        <v>INSERT INTO disciplinas values ('33', 'Estimacion de reservas', 3);</v>
      </c>
    </row>
    <row r="17" spans="1:8" ht="15" x14ac:dyDescent="0.25">
      <c r="A17" s="145"/>
      <c r="B17" s="60">
        <v>33</v>
      </c>
      <c r="C17" s="62" t="s">
        <v>348</v>
      </c>
      <c r="E17" s="141"/>
      <c r="F17" s="76">
        <v>34</v>
      </c>
      <c r="G17" s="80" t="s">
        <v>955</v>
      </c>
      <c r="H17" s="119" t="str">
        <f t="shared" si="1"/>
        <v>INSERT INTO disciplinas values ('34', 'Evaluacion economica', 3);</v>
      </c>
    </row>
    <row r="18" spans="1:8" ht="15" x14ac:dyDescent="0.25">
      <c r="A18" s="145"/>
      <c r="B18" s="60">
        <v>34</v>
      </c>
      <c r="C18" s="62" t="s">
        <v>663</v>
      </c>
      <c r="E18" s="142" t="s">
        <v>938</v>
      </c>
      <c r="F18" s="76">
        <v>41</v>
      </c>
      <c r="G18" s="80" t="s">
        <v>948</v>
      </c>
      <c r="H18" s="119" t="str">
        <f>CONCATENATE("INSERT INTO disciplinas values (", "'", TRIM(F18), "', '", TRIM(G18), "', ", 4, ");")</f>
        <v>INSERT INTO disciplinas values ('41', 'Desorcion', 4);</v>
      </c>
    </row>
    <row r="19" spans="1:8" ht="15" x14ac:dyDescent="0.25">
      <c r="A19" s="145"/>
      <c r="B19" s="60">
        <v>35</v>
      </c>
      <c r="C19" s="62" t="s">
        <v>664</v>
      </c>
      <c r="E19" s="143"/>
      <c r="F19" s="76">
        <v>42</v>
      </c>
      <c r="G19" s="80" t="s">
        <v>950</v>
      </c>
      <c r="H19" s="119" t="str">
        <f t="shared" ref="H19:H22" si="2">CONCATENATE("INSERT INTO disciplinas values (", "'", TRIM(F19), "', '", TRIM(G19), "', ", 4, ");")</f>
        <v>INSERT INTO disciplinas values ('42', 'Precipitacion', 4);</v>
      </c>
    </row>
    <row r="20" spans="1:8" ht="15" x14ac:dyDescent="0.25">
      <c r="A20" s="145"/>
      <c r="B20" s="60">
        <v>36</v>
      </c>
      <c r="C20" s="62" t="s">
        <v>665</v>
      </c>
      <c r="E20" s="143"/>
      <c r="F20" s="76">
        <v>43</v>
      </c>
      <c r="G20" s="80" t="s">
        <v>951</v>
      </c>
      <c r="H20" s="119" t="str">
        <f t="shared" si="2"/>
        <v>INSERT INTO disciplinas values ('43', 'Separacion solido -liquido', 4);</v>
      </c>
    </row>
    <row r="21" spans="1:8" ht="15" x14ac:dyDescent="0.25">
      <c r="A21" s="145"/>
      <c r="B21" s="60">
        <v>37</v>
      </c>
      <c r="C21" s="62" t="s">
        <v>666</v>
      </c>
      <c r="E21" s="143"/>
      <c r="F21" s="76">
        <v>44</v>
      </c>
      <c r="G21" s="80" t="s">
        <v>949</v>
      </c>
      <c r="H21" s="119" t="str">
        <f t="shared" si="2"/>
        <v>INSERT INTO disciplinas values ('44', 'Calcinacion', 4);</v>
      </c>
    </row>
    <row r="22" spans="1:8" ht="15" x14ac:dyDescent="0.25">
      <c r="A22" s="145"/>
      <c r="B22" s="60">
        <v>38</v>
      </c>
      <c r="C22" s="62" t="s">
        <v>667</v>
      </c>
      <c r="E22" s="144"/>
      <c r="F22" s="76">
        <v>45</v>
      </c>
      <c r="G22" s="80" t="s">
        <v>952</v>
      </c>
      <c r="H22" s="119" t="str">
        <f t="shared" si="2"/>
        <v>INSERT INTO disciplinas values ('45', 'Manejo de Residuos (RISES Y RILES)', 4);</v>
      </c>
    </row>
    <row r="23" spans="1:8" ht="15" x14ac:dyDescent="0.25">
      <c r="A23" s="145"/>
      <c r="B23" s="60">
        <v>39</v>
      </c>
      <c r="C23" s="62" t="s">
        <v>668</v>
      </c>
      <c r="E23" s="138" t="s">
        <v>659</v>
      </c>
      <c r="F23" s="76">
        <v>50</v>
      </c>
      <c r="G23" s="77" t="s">
        <v>878</v>
      </c>
      <c r="H23" s="119" t="str">
        <f>CONCATENATE("INSERT INTO disciplinas values (", "'", TRIM(F23), "', '", TRIM(G23), "', ", 5, ");")</f>
        <v>INSERT INTO disciplinas values ('50', 'Arquitectura', 5);</v>
      </c>
    </row>
    <row r="24" spans="1:8" ht="15" x14ac:dyDescent="0.25">
      <c r="A24" s="145"/>
      <c r="B24" s="60" t="s">
        <v>669</v>
      </c>
      <c r="C24" s="62" t="s">
        <v>670</v>
      </c>
      <c r="E24" s="138"/>
      <c r="F24" s="76">
        <v>51</v>
      </c>
      <c r="G24" s="77" t="s">
        <v>879</v>
      </c>
      <c r="H24" s="119" t="str">
        <f t="shared" ref="H24:H39" si="3">CONCATENATE("INSERT INTO disciplinas values (", "'", TRIM(F24), "', '", TRIM(G24), "', ", 5, ");")</f>
        <v>INSERT INTO disciplinas values ('51', 'Servicio de Construccion', 5);</v>
      </c>
    </row>
    <row r="25" spans="1:8" ht="15" x14ac:dyDescent="0.25">
      <c r="A25" s="145"/>
      <c r="B25" s="60" t="s">
        <v>671</v>
      </c>
      <c r="C25" s="62" t="s">
        <v>672</v>
      </c>
      <c r="E25" s="138"/>
      <c r="F25" s="76">
        <v>52</v>
      </c>
      <c r="G25" s="77" t="s">
        <v>662</v>
      </c>
      <c r="H25" s="119" t="str">
        <f t="shared" si="3"/>
        <v>INSERT INTO disciplinas values ('52', 'Civil', 5);</v>
      </c>
    </row>
    <row r="26" spans="1:8" ht="15" x14ac:dyDescent="0.25">
      <c r="A26" s="145"/>
      <c r="B26" s="60" t="s">
        <v>673</v>
      </c>
      <c r="C26" s="62" t="s">
        <v>674</v>
      </c>
      <c r="E26" s="138"/>
      <c r="F26" s="76">
        <v>53</v>
      </c>
      <c r="G26" s="78" t="s">
        <v>856</v>
      </c>
      <c r="H26" s="119" t="str">
        <f t="shared" si="3"/>
        <v>INSERT INTO disciplinas values ('53', 'Comunicaciones', 5);</v>
      </c>
    </row>
    <row r="27" spans="1:8" ht="15" x14ac:dyDescent="0.25">
      <c r="A27" s="145"/>
      <c r="B27" s="60" t="s">
        <v>675</v>
      </c>
      <c r="C27" s="62" t="s">
        <v>312</v>
      </c>
      <c r="E27" s="138"/>
      <c r="F27" s="76">
        <v>54</v>
      </c>
      <c r="G27" s="78" t="s">
        <v>857</v>
      </c>
      <c r="H27" s="119" t="str">
        <f t="shared" si="3"/>
        <v>INSERT INTO disciplinas values ('54', 'Concreto', 5);</v>
      </c>
    </row>
    <row r="28" spans="1:8" ht="15" x14ac:dyDescent="0.25">
      <c r="A28" s="145"/>
      <c r="B28" s="60" t="s">
        <v>676</v>
      </c>
      <c r="C28" s="62" t="s">
        <v>677</v>
      </c>
      <c r="E28" s="138"/>
      <c r="F28" s="76">
        <v>55</v>
      </c>
      <c r="G28" s="78" t="s">
        <v>885</v>
      </c>
      <c r="H28" s="119" t="str">
        <f t="shared" si="3"/>
        <v>INSERT INTO disciplinas values ('55', 'Sistema de control', 5);</v>
      </c>
    </row>
    <row r="29" spans="1:8" ht="15" x14ac:dyDescent="0.25">
      <c r="A29" s="145"/>
      <c r="B29" s="60" t="s">
        <v>678</v>
      </c>
      <c r="C29" s="62" t="s">
        <v>679</v>
      </c>
      <c r="E29" s="138"/>
      <c r="F29" s="76">
        <v>56</v>
      </c>
      <c r="G29" s="78" t="s">
        <v>858</v>
      </c>
      <c r="H29" s="119" t="str">
        <f t="shared" si="3"/>
        <v>INSERT INTO disciplinas values ('56', 'Eléctrico', 5);</v>
      </c>
    </row>
    <row r="30" spans="1:8" ht="15" x14ac:dyDescent="0.25">
      <c r="A30" s="145"/>
      <c r="B30" s="60" t="s">
        <v>680</v>
      </c>
      <c r="C30" s="62" t="s">
        <v>681</v>
      </c>
      <c r="E30" s="138"/>
      <c r="F30" s="76">
        <v>57</v>
      </c>
      <c r="G30" s="78" t="s">
        <v>859</v>
      </c>
      <c r="H30" s="119" t="str">
        <f t="shared" si="3"/>
        <v>INSERT INTO disciplinas values ('57', 'Estudios de Electrificación', 5);</v>
      </c>
    </row>
    <row r="31" spans="1:8" ht="15" x14ac:dyDescent="0.25">
      <c r="A31" s="138" t="s">
        <v>682</v>
      </c>
      <c r="B31" s="60">
        <v>40</v>
      </c>
      <c r="C31" s="62" t="s">
        <v>682</v>
      </c>
      <c r="E31" s="138"/>
      <c r="F31" s="76">
        <v>58</v>
      </c>
      <c r="G31" s="78" t="s">
        <v>860</v>
      </c>
      <c r="H31" s="119" t="str">
        <f t="shared" si="3"/>
        <v>INSERT INTO disciplinas values ('58', 'Gestión de Ingeniería', 5);</v>
      </c>
    </row>
    <row r="32" spans="1:8" ht="15" x14ac:dyDescent="0.25">
      <c r="A32" s="138"/>
      <c r="B32" s="60">
        <v>41</v>
      </c>
      <c r="C32" s="62" t="s">
        <v>42</v>
      </c>
      <c r="E32" s="138"/>
      <c r="F32" s="76">
        <v>59</v>
      </c>
      <c r="G32" s="78" t="s">
        <v>861</v>
      </c>
      <c r="H32" s="119" t="str">
        <f t="shared" si="3"/>
        <v>INSERT INTO disciplinas values ('59', 'Geotécnica', 5);</v>
      </c>
    </row>
    <row r="33" spans="1:8" ht="15" x14ac:dyDescent="0.25">
      <c r="A33" s="145" t="s">
        <v>683</v>
      </c>
      <c r="B33" s="60">
        <v>50</v>
      </c>
      <c r="C33" s="62" t="s">
        <v>684</v>
      </c>
      <c r="E33" s="138"/>
      <c r="F33" s="76" t="s">
        <v>965</v>
      </c>
      <c r="G33" s="78" t="s">
        <v>862</v>
      </c>
      <c r="H33" s="119" t="str">
        <f t="shared" si="3"/>
        <v>INSERT INTO disciplinas values ('5A', 'Instrumentación', 5);</v>
      </c>
    </row>
    <row r="34" spans="1:8" ht="15" x14ac:dyDescent="0.25">
      <c r="A34" s="145"/>
      <c r="B34" s="60">
        <v>51</v>
      </c>
      <c r="C34" s="62" t="s">
        <v>683</v>
      </c>
      <c r="E34" s="138"/>
      <c r="F34" s="76" t="s">
        <v>966</v>
      </c>
      <c r="G34" s="78" t="s">
        <v>891</v>
      </c>
      <c r="H34" s="119" t="str">
        <f t="shared" si="3"/>
        <v>INSERT INTO disciplinas values ('5B', 'Layout', 5);</v>
      </c>
    </row>
    <row r="35" spans="1:8" ht="15" x14ac:dyDescent="0.25">
      <c r="A35" s="145"/>
      <c r="B35" s="60">
        <v>52</v>
      </c>
      <c r="C35" s="62" t="s">
        <v>685</v>
      </c>
      <c r="E35" s="138"/>
      <c r="F35" s="76" t="s">
        <v>967</v>
      </c>
      <c r="G35" s="78" t="s">
        <v>886</v>
      </c>
      <c r="H35" s="119" t="str">
        <f t="shared" si="3"/>
        <v>INSERT INTO disciplinas values ('5C', 'Mecánica', 5);</v>
      </c>
    </row>
    <row r="36" spans="1:8" ht="15" x14ac:dyDescent="0.25">
      <c r="A36" s="145"/>
      <c r="B36" s="60">
        <v>53</v>
      </c>
      <c r="C36" s="62" t="s">
        <v>419</v>
      </c>
      <c r="E36" s="138"/>
      <c r="F36" s="76" t="s">
        <v>968</v>
      </c>
      <c r="G36" s="78" t="s">
        <v>312</v>
      </c>
      <c r="H36" s="119" t="str">
        <f t="shared" si="3"/>
        <v>INSERT INTO disciplinas values ('5D', 'Piping', 5);</v>
      </c>
    </row>
    <row r="37" spans="1:8" ht="15" x14ac:dyDescent="0.25">
      <c r="A37" s="145"/>
      <c r="B37" s="60">
        <v>54</v>
      </c>
      <c r="C37" s="62" t="s">
        <v>686</v>
      </c>
      <c r="E37" s="138"/>
      <c r="F37" s="76" t="s">
        <v>969</v>
      </c>
      <c r="G37" s="78" t="s">
        <v>880</v>
      </c>
      <c r="H37" s="119" t="str">
        <f t="shared" si="3"/>
        <v>INSERT INTO disciplinas values ('5E', 'Procesos', 5);</v>
      </c>
    </row>
    <row r="38" spans="1:8" ht="15" x14ac:dyDescent="0.25">
      <c r="A38" s="145"/>
      <c r="B38" s="60">
        <v>55</v>
      </c>
      <c r="C38" s="62" t="s">
        <v>687</v>
      </c>
      <c r="E38" s="138"/>
      <c r="F38" s="76" t="s">
        <v>970</v>
      </c>
      <c r="G38" s="78" t="s">
        <v>887</v>
      </c>
      <c r="H38" s="119" t="str">
        <f t="shared" si="3"/>
        <v>INSERT INTO disciplinas values ('5F', 'Estructural', 5);</v>
      </c>
    </row>
    <row r="39" spans="1:8" ht="15" x14ac:dyDescent="0.25">
      <c r="A39" s="145"/>
      <c r="B39" s="60">
        <v>56</v>
      </c>
      <c r="C39" s="62" t="s">
        <v>688</v>
      </c>
      <c r="E39" s="138"/>
      <c r="F39" s="76" t="s">
        <v>971</v>
      </c>
      <c r="G39" s="78" t="s">
        <v>863</v>
      </c>
      <c r="H39" s="119" t="str">
        <f t="shared" si="3"/>
        <v>INSERT INTO disciplinas values ('5G', 'Transporte', 5);</v>
      </c>
    </row>
    <row r="40" spans="1:8" ht="15" x14ac:dyDescent="0.25">
      <c r="A40" s="145"/>
      <c r="B40" s="60">
        <v>57</v>
      </c>
      <c r="C40" s="62" t="s">
        <v>689</v>
      </c>
      <c r="E40" s="138" t="s">
        <v>852</v>
      </c>
      <c r="F40" s="76">
        <v>61</v>
      </c>
      <c r="G40" s="78" t="s">
        <v>864</v>
      </c>
      <c r="H40" s="119" t="str">
        <f>CONCATENATE("INSERT INTO disciplinas values (", "'", TRIM(F40), "', '", TRIM(G40), "', ", 6, ");")</f>
        <v>INSERT INTO disciplinas values ('61', 'Operación', 6);</v>
      </c>
    </row>
    <row r="41" spans="1:8" ht="15" x14ac:dyDescent="0.25">
      <c r="A41" s="146" t="s">
        <v>690</v>
      </c>
      <c r="B41" s="60">
        <v>60</v>
      </c>
      <c r="C41" s="62" t="s">
        <v>691</v>
      </c>
      <c r="E41" s="138"/>
      <c r="F41" s="76">
        <v>62</v>
      </c>
      <c r="G41" s="78" t="s">
        <v>865</v>
      </c>
      <c r="H41" s="119" t="str">
        <f>CONCATENATE("INSERT INTO disciplinas values (", "'", TRIM(F41), "', '", TRIM(G41), "', ", 6, ");")</f>
        <v>INSERT INTO disciplinas values ('62', 'Entrenamiento', 6);</v>
      </c>
    </row>
    <row r="42" spans="1:8" ht="15" x14ac:dyDescent="0.25">
      <c r="A42" s="146"/>
      <c r="B42" s="60">
        <v>61</v>
      </c>
      <c r="C42" s="62" t="s">
        <v>692</v>
      </c>
      <c r="E42" s="138" t="s">
        <v>853</v>
      </c>
      <c r="F42" s="76">
        <v>70</v>
      </c>
      <c r="G42" s="78" t="s">
        <v>866</v>
      </c>
      <c r="H42" s="119" t="str">
        <f>CONCATENATE("INSERT INTO disciplinas values (", "'", TRIM(F42), "', '", TRIM(G42), "', ", 7, ");")</f>
        <v>INSERT INTO disciplinas values ('70', 'Contabilidad', 7);</v>
      </c>
    </row>
    <row r="43" spans="1:8" ht="15" x14ac:dyDescent="0.25">
      <c r="A43" s="146"/>
      <c r="B43" s="60">
        <v>62</v>
      </c>
      <c r="C43" s="62" t="s">
        <v>511</v>
      </c>
      <c r="E43" s="138"/>
      <c r="F43" s="76">
        <v>71</v>
      </c>
      <c r="G43" s="78" t="s">
        <v>867</v>
      </c>
      <c r="H43" s="119" t="str">
        <f t="shared" ref="H43:H49" si="4">CONCATENATE("INSERT INTO disciplinas values (", "'", TRIM(F43), "', '", TRIM(G43), "', ", 7, ");")</f>
        <v>INSERT INTO disciplinas values ('71', 'Administración', 7);</v>
      </c>
    </row>
    <row r="44" spans="1:8" ht="15" x14ac:dyDescent="0.25">
      <c r="A44" s="146"/>
      <c r="B44" s="60">
        <v>63</v>
      </c>
      <c r="C44" s="62" t="s">
        <v>693</v>
      </c>
      <c r="E44" s="138"/>
      <c r="F44" s="76">
        <v>72</v>
      </c>
      <c r="G44" s="78" t="s">
        <v>868</v>
      </c>
      <c r="H44" s="119" t="str">
        <f t="shared" si="4"/>
        <v>INSERT INTO disciplinas values ('72', 'Finanzas', 7);</v>
      </c>
    </row>
    <row r="45" spans="1:8" ht="15" x14ac:dyDescent="0.25">
      <c r="A45" s="145" t="s">
        <v>694</v>
      </c>
      <c r="B45" s="60">
        <v>70</v>
      </c>
      <c r="C45" s="62" t="s">
        <v>695</v>
      </c>
      <c r="E45" s="138"/>
      <c r="F45" s="76">
        <v>73</v>
      </c>
      <c r="G45" s="78" t="s">
        <v>881</v>
      </c>
      <c r="H45" s="119" t="str">
        <f t="shared" si="4"/>
        <v>INSERT INTO disciplinas values ('73', 'Recursos Humanos', 7);</v>
      </c>
    </row>
    <row r="46" spans="1:8" ht="15" x14ac:dyDescent="0.25">
      <c r="A46" s="145"/>
      <c r="B46" s="60">
        <v>71</v>
      </c>
      <c r="C46" s="62" t="s">
        <v>696</v>
      </c>
      <c r="E46" s="138"/>
      <c r="F46" s="76">
        <v>74</v>
      </c>
      <c r="G46" s="78" t="s">
        <v>888</v>
      </c>
      <c r="H46" s="119" t="str">
        <f t="shared" si="4"/>
        <v>INSERT INTO disciplinas values ('74', 'Logística', 7);</v>
      </c>
    </row>
    <row r="47" spans="1:8" ht="15" x14ac:dyDescent="0.25">
      <c r="A47" s="145"/>
      <c r="B47" s="60">
        <v>72</v>
      </c>
      <c r="C47" s="62" t="s">
        <v>697</v>
      </c>
      <c r="E47" s="138"/>
      <c r="F47" s="76">
        <v>75</v>
      </c>
      <c r="G47" s="78" t="s">
        <v>889</v>
      </c>
      <c r="H47" s="119" t="str">
        <f t="shared" si="4"/>
        <v>INSERT INTO disciplinas values ('75', 'Comercialización', 7);</v>
      </c>
    </row>
    <row r="48" spans="1:8" ht="15" x14ac:dyDescent="0.25">
      <c r="A48" s="145"/>
      <c r="B48" s="60">
        <v>73</v>
      </c>
      <c r="C48" s="62" t="s">
        <v>698</v>
      </c>
      <c r="E48" s="138"/>
      <c r="F48" s="76">
        <v>76</v>
      </c>
      <c r="G48" s="78" t="s">
        <v>890</v>
      </c>
      <c r="H48" s="119" t="str">
        <f t="shared" si="4"/>
        <v>INSERT INTO disciplinas values ('76', 'Evaluación de proyectos', 7);</v>
      </c>
    </row>
    <row r="49" spans="1:8" ht="15" x14ac:dyDescent="0.25">
      <c r="A49" s="145"/>
      <c r="B49" s="60">
        <v>74</v>
      </c>
      <c r="C49" s="63" t="s">
        <v>699</v>
      </c>
      <c r="E49" s="138"/>
      <c r="F49" s="76">
        <v>77</v>
      </c>
      <c r="G49" s="78" t="s">
        <v>869</v>
      </c>
      <c r="H49" s="119" t="str">
        <f t="shared" si="4"/>
        <v>INSERT INTO disciplinas values ('77', 'Publicidad', 7);</v>
      </c>
    </row>
    <row r="50" spans="1:8" ht="15" x14ac:dyDescent="0.25">
      <c r="A50" s="145"/>
      <c r="B50" s="60">
        <v>75</v>
      </c>
      <c r="C50" s="62" t="s">
        <v>700</v>
      </c>
      <c r="E50" s="137" t="s">
        <v>854</v>
      </c>
      <c r="F50" s="76">
        <v>80</v>
      </c>
      <c r="G50" s="78" t="s">
        <v>882</v>
      </c>
      <c r="H50" s="119" t="str">
        <f>CONCATENATE("INSERT INTO disciplinas values (", "'", TRIM(F50), "', '", TRIM(G50), "', ", 8, ");")</f>
        <v>INSERT INTO disciplinas values ('80', 'Control de Proyecto', 8);</v>
      </c>
    </row>
    <row r="51" spans="1:8" ht="15" x14ac:dyDescent="0.25">
      <c r="A51" s="145"/>
      <c r="B51" s="60">
        <v>76</v>
      </c>
      <c r="C51" s="62" t="s">
        <v>701</v>
      </c>
      <c r="E51" s="137"/>
      <c r="F51" s="76">
        <v>81</v>
      </c>
      <c r="G51" s="77" t="s">
        <v>883</v>
      </c>
      <c r="H51" s="119" t="str">
        <f t="shared" ref="H51:H53" si="5">CONCATENATE("INSERT INTO disciplinas values (", "'", TRIM(F51), "', '", TRIM(G51), "', ", 8, ");")</f>
        <v>INSERT INTO disciplinas values ('81', 'Control de documentos', 8);</v>
      </c>
    </row>
    <row r="52" spans="1:8" ht="15" x14ac:dyDescent="0.25">
      <c r="A52" s="145"/>
      <c r="B52" s="60">
        <v>77</v>
      </c>
      <c r="C52" s="62" t="s">
        <v>702</v>
      </c>
      <c r="E52" s="137"/>
      <c r="F52" s="76">
        <v>82</v>
      </c>
      <c r="G52" s="78" t="s">
        <v>870</v>
      </c>
      <c r="H52" s="119" t="str">
        <f t="shared" si="5"/>
        <v>INSERT INTO disciplinas values ('82', 'Gestión', 8);</v>
      </c>
    </row>
    <row r="53" spans="1:8" ht="15" x14ac:dyDescent="0.25">
      <c r="A53" s="145"/>
      <c r="B53" s="60">
        <v>78</v>
      </c>
      <c r="C53" s="62" t="s">
        <v>703</v>
      </c>
      <c r="E53" s="137"/>
      <c r="F53" s="76">
        <v>83</v>
      </c>
      <c r="G53" s="78" t="s">
        <v>871</v>
      </c>
      <c r="H53" s="119" t="str">
        <f t="shared" si="5"/>
        <v>INSERT INTO disciplinas values ('83', 'Planificación de proyecto', 8);</v>
      </c>
    </row>
    <row r="54" spans="1:8" ht="15" x14ac:dyDescent="0.25">
      <c r="E54" s="138" t="s">
        <v>694</v>
      </c>
      <c r="F54" s="76">
        <v>90</v>
      </c>
      <c r="G54" s="77" t="s">
        <v>1076</v>
      </c>
      <c r="H54" s="119" t="str">
        <f>CONCATENATE("INSERT INTO disciplinas values (", "'", TRIM(F54), "', '", TRIM(G54), "', ", 9, ");")</f>
        <v>INSERT INTO disciplinas values ('90', 'Relaciones públicas', 9);</v>
      </c>
    </row>
    <row r="55" spans="1:8" ht="15" x14ac:dyDescent="0.25">
      <c r="E55" s="138"/>
      <c r="F55" s="76">
        <v>91</v>
      </c>
      <c r="G55" s="78" t="s">
        <v>872</v>
      </c>
      <c r="H55" s="119" t="str">
        <f t="shared" ref="H55:H60" si="6">CONCATENATE("INSERT INTO disciplinas values (", "'", TRIM(F55), "', '", TRIM(G55), "', ", 9, ");")</f>
        <v>INSERT INTO disciplinas values ('91', 'Corporativo', 9);</v>
      </c>
    </row>
    <row r="56" spans="1:8" ht="15" x14ac:dyDescent="0.25">
      <c r="E56" s="138"/>
      <c r="F56" s="76">
        <v>92</v>
      </c>
      <c r="G56" s="78" t="s">
        <v>873</v>
      </c>
      <c r="H56" s="119" t="str">
        <f t="shared" si="6"/>
        <v>INSERT INTO disciplinas values ('92', 'Ambiental', 9);</v>
      </c>
    </row>
    <row r="57" spans="1:8" ht="15" x14ac:dyDescent="0.25">
      <c r="E57" s="138"/>
      <c r="F57" s="76">
        <v>93</v>
      </c>
      <c r="G57" s="78" t="s">
        <v>874</v>
      </c>
      <c r="H57" s="119" t="str">
        <f t="shared" si="6"/>
        <v>INSERT INTO disciplinas values ('93', 'Salud y seguridad.', 9);</v>
      </c>
    </row>
    <row r="58" spans="1:8" ht="15" x14ac:dyDescent="0.25">
      <c r="E58" s="138"/>
      <c r="F58" s="76">
        <v>94</v>
      </c>
      <c r="G58" s="78" t="s">
        <v>875</v>
      </c>
      <c r="H58" s="119" t="str">
        <f t="shared" si="6"/>
        <v>INSERT INTO disciplinas values ('94', 'Sistema Integrado de Gestión', 9);</v>
      </c>
    </row>
    <row r="59" spans="1:8" ht="15" x14ac:dyDescent="0.25">
      <c r="E59" s="138"/>
      <c r="F59" s="76">
        <v>95</v>
      </c>
      <c r="G59" s="78" t="s">
        <v>876</v>
      </c>
      <c r="H59" s="119" t="str">
        <f t="shared" si="6"/>
        <v>INSERT INTO disciplinas values ('95', 'Legal.', 9);</v>
      </c>
    </row>
    <row r="60" spans="1:8" ht="15" x14ac:dyDescent="0.25">
      <c r="E60" s="138"/>
      <c r="F60" s="76">
        <v>96</v>
      </c>
      <c r="G60" s="78" t="s">
        <v>877</v>
      </c>
      <c r="H60" s="119" t="str">
        <f t="shared" si="6"/>
        <v>INSERT INTO disciplinas values ('96', 'Calidad', 9);</v>
      </c>
    </row>
  </sheetData>
  <mergeCells count="16">
    <mergeCell ref="A45:A53"/>
    <mergeCell ref="A4:A9"/>
    <mergeCell ref="A10:A13"/>
    <mergeCell ref="A14:A30"/>
    <mergeCell ref="A31:A32"/>
    <mergeCell ref="A33:A40"/>
    <mergeCell ref="A41:A44"/>
    <mergeCell ref="E4:E9"/>
    <mergeCell ref="E10:E13"/>
    <mergeCell ref="E50:E53"/>
    <mergeCell ref="E54:E60"/>
    <mergeCell ref="E23:E39"/>
    <mergeCell ref="E40:E41"/>
    <mergeCell ref="E42:E49"/>
    <mergeCell ref="E14:E17"/>
    <mergeCell ref="E18:E22"/>
  </mergeCells>
  <pageMargins left="0.75" right="0.75" top="1" bottom="1" header="0" footer="0"/>
  <pageSetup scale="91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E61"/>
  <sheetViews>
    <sheetView tabSelected="1" zoomScale="85" zoomScaleNormal="85" workbookViewId="0">
      <selection activeCell="E23" sqref="E23"/>
    </sheetView>
  </sheetViews>
  <sheetFormatPr baseColWidth="10" defaultColWidth="18.7109375" defaultRowHeight="12.75" x14ac:dyDescent="0.2"/>
  <cols>
    <col min="1" max="1" width="6.28515625" style="61" customWidth="1"/>
    <col min="2" max="2" width="18.7109375" style="64"/>
    <col min="3" max="3" width="18.7109375" style="61"/>
    <col min="4" max="4" width="34.28515625" style="61" bestFit="1" customWidth="1"/>
    <col min="5" max="242" width="18.7109375" style="61"/>
    <col min="243" max="243" width="18.7109375" style="61" customWidth="1"/>
    <col min="244" max="244" width="7.28515625" style="61" bestFit="1" customWidth="1"/>
    <col min="245" max="245" width="38.85546875" style="61" customWidth="1"/>
    <col min="246" max="498" width="18.7109375" style="61"/>
    <col min="499" max="499" width="18.7109375" style="61" customWidth="1"/>
    <col min="500" max="500" width="7.28515625" style="61" bestFit="1" customWidth="1"/>
    <col min="501" max="501" width="38.85546875" style="61" customWidth="1"/>
    <col min="502" max="754" width="18.7109375" style="61"/>
    <col min="755" max="755" width="18.7109375" style="61" customWidth="1"/>
    <col min="756" max="756" width="7.28515625" style="61" bestFit="1" customWidth="1"/>
    <col min="757" max="757" width="38.85546875" style="61" customWidth="1"/>
    <col min="758" max="1010" width="18.7109375" style="61"/>
    <col min="1011" max="1011" width="18.7109375" style="61" customWidth="1"/>
    <col min="1012" max="1012" width="7.28515625" style="61" bestFit="1" customWidth="1"/>
    <col min="1013" max="1013" width="38.85546875" style="61" customWidth="1"/>
    <col min="1014" max="1266" width="18.7109375" style="61"/>
    <col min="1267" max="1267" width="18.7109375" style="61" customWidth="1"/>
    <col min="1268" max="1268" width="7.28515625" style="61" bestFit="1" customWidth="1"/>
    <col min="1269" max="1269" width="38.85546875" style="61" customWidth="1"/>
    <col min="1270" max="1522" width="18.7109375" style="61"/>
    <col min="1523" max="1523" width="18.7109375" style="61" customWidth="1"/>
    <col min="1524" max="1524" width="7.28515625" style="61" bestFit="1" customWidth="1"/>
    <col min="1525" max="1525" width="38.85546875" style="61" customWidth="1"/>
    <col min="1526" max="1778" width="18.7109375" style="61"/>
    <col min="1779" max="1779" width="18.7109375" style="61" customWidth="1"/>
    <col min="1780" max="1780" width="7.28515625" style="61" bestFit="1" customWidth="1"/>
    <col min="1781" max="1781" width="38.85546875" style="61" customWidth="1"/>
    <col min="1782" max="2034" width="18.7109375" style="61"/>
    <col min="2035" max="2035" width="18.7109375" style="61" customWidth="1"/>
    <col min="2036" max="2036" width="7.28515625" style="61" bestFit="1" customWidth="1"/>
    <col min="2037" max="2037" width="38.85546875" style="61" customWidth="1"/>
    <col min="2038" max="2290" width="18.7109375" style="61"/>
    <col min="2291" max="2291" width="18.7109375" style="61" customWidth="1"/>
    <col min="2292" max="2292" width="7.28515625" style="61" bestFit="1" customWidth="1"/>
    <col min="2293" max="2293" width="38.85546875" style="61" customWidth="1"/>
    <col min="2294" max="2546" width="18.7109375" style="61"/>
    <col min="2547" max="2547" width="18.7109375" style="61" customWidth="1"/>
    <col min="2548" max="2548" width="7.28515625" style="61" bestFit="1" customWidth="1"/>
    <col min="2549" max="2549" width="38.85546875" style="61" customWidth="1"/>
    <col min="2550" max="2802" width="18.7109375" style="61"/>
    <col min="2803" max="2803" width="18.7109375" style="61" customWidth="1"/>
    <col min="2804" max="2804" width="7.28515625" style="61" bestFit="1" customWidth="1"/>
    <col min="2805" max="2805" width="38.85546875" style="61" customWidth="1"/>
    <col min="2806" max="3058" width="18.7109375" style="61"/>
    <col min="3059" max="3059" width="18.7109375" style="61" customWidth="1"/>
    <col min="3060" max="3060" width="7.28515625" style="61" bestFit="1" customWidth="1"/>
    <col min="3061" max="3061" width="38.85546875" style="61" customWidth="1"/>
    <col min="3062" max="3314" width="18.7109375" style="61"/>
    <col min="3315" max="3315" width="18.7109375" style="61" customWidth="1"/>
    <col min="3316" max="3316" width="7.28515625" style="61" bestFit="1" customWidth="1"/>
    <col min="3317" max="3317" width="38.85546875" style="61" customWidth="1"/>
    <col min="3318" max="3570" width="18.7109375" style="61"/>
    <col min="3571" max="3571" width="18.7109375" style="61" customWidth="1"/>
    <col min="3572" max="3572" width="7.28515625" style="61" bestFit="1" customWidth="1"/>
    <col min="3573" max="3573" width="38.85546875" style="61" customWidth="1"/>
    <col min="3574" max="3826" width="18.7109375" style="61"/>
    <col min="3827" max="3827" width="18.7109375" style="61" customWidth="1"/>
    <col min="3828" max="3828" width="7.28515625" style="61" bestFit="1" customWidth="1"/>
    <col min="3829" max="3829" width="38.85546875" style="61" customWidth="1"/>
    <col min="3830" max="4082" width="18.7109375" style="61"/>
    <col min="4083" max="4083" width="18.7109375" style="61" customWidth="1"/>
    <col min="4084" max="4084" width="7.28515625" style="61" bestFit="1" customWidth="1"/>
    <col min="4085" max="4085" width="38.85546875" style="61" customWidth="1"/>
    <col min="4086" max="4338" width="18.7109375" style="61"/>
    <col min="4339" max="4339" width="18.7109375" style="61" customWidth="1"/>
    <col min="4340" max="4340" width="7.28515625" style="61" bestFit="1" customWidth="1"/>
    <col min="4341" max="4341" width="38.85546875" style="61" customWidth="1"/>
    <col min="4342" max="4594" width="18.7109375" style="61"/>
    <col min="4595" max="4595" width="18.7109375" style="61" customWidth="1"/>
    <col min="4596" max="4596" width="7.28515625" style="61" bestFit="1" customWidth="1"/>
    <col min="4597" max="4597" width="38.85546875" style="61" customWidth="1"/>
    <col min="4598" max="4850" width="18.7109375" style="61"/>
    <col min="4851" max="4851" width="18.7109375" style="61" customWidth="1"/>
    <col min="4852" max="4852" width="7.28515625" style="61" bestFit="1" customWidth="1"/>
    <col min="4853" max="4853" width="38.85546875" style="61" customWidth="1"/>
    <col min="4854" max="5106" width="18.7109375" style="61"/>
    <col min="5107" max="5107" width="18.7109375" style="61" customWidth="1"/>
    <col min="5108" max="5108" width="7.28515625" style="61" bestFit="1" customWidth="1"/>
    <col min="5109" max="5109" width="38.85546875" style="61" customWidth="1"/>
    <col min="5110" max="5362" width="18.7109375" style="61"/>
    <col min="5363" max="5363" width="18.7109375" style="61" customWidth="1"/>
    <col min="5364" max="5364" width="7.28515625" style="61" bestFit="1" customWidth="1"/>
    <col min="5365" max="5365" width="38.85546875" style="61" customWidth="1"/>
    <col min="5366" max="5618" width="18.7109375" style="61"/>
    <col min="5619" max="5619" width="18.7109375" style="61" customWidth="1"/>
    <col min="5620" max="5620" width="7.28515625" style="61" bestFit="1" customWidth="1"/>
    <col min="5621" max="5621" width="38.85546875" style="61" customWidth="1"/>
    <col min="5622" max="5874" width="18.7109375" style="61"/>
    <col min="5875" max="5875" width="18.7109375" style="61" customWidth="1"/>
    <col min="5876" max="5876" width="7.28515625" style="61" bestFit="1" customWidth="1"/>
    <col min="5877" max="5877" width="38.85546875" style="61" customWidth="1"/>
    <col min="5878" max="6130" width="18.7109375" style="61"/>
    <col min="6131" max="6131" width="18.7109375" style="61" customWidth="1"/>
    <col min="6132" max="6132" width="7.28515625" style="61" bestFit="1" customWidth="1"/>
    <col min="6133" max="6133" width="38.85546875" style="61" customWidth="1"/>
    <col min="6134" max="6386" width="18.7109375" style="61"/>
    <col min="6387" max="6387" width="18.7109375" style="61" customWidth="1"/>
    <col min="6388" max="6388" width="7.28515625" style="61" bestFit="1" customWidth="1"/>
    <col min="6389" max="6389" width="38.85546875" style="61" customWidth="1"/>
    <col min="6390" max="6642" width="18.7109375" style="61"/>
    <col min="6643" max="6643" width="18.7109375" style="61" customWidth="1"/>
    <col min="6644" max="6644" width="7.28515625" style="61" bestFit="1" customWidth="1"/>
    <col min="6645" max="6645" width="38.85546875" style="61" customWidth="1"/>
    <col min="6646" max="6898" width="18.7109375" style="61"/>
    <col min="6899" max="6899" width="18.7109375" style="61" customWidth="1"/>
    <col min="6900" max="6900" width="7.28515625" style="61" bestFit="1" customWidth="1"/>
    <col min="6901" max="6901" width="38.85546875" style="61" customWidth="1"/>
    <col min="6902" max="7154" width="18.7109375" style="61"/>
    <col min="7155" max="7155" width="18.7109375" style="61" customWidth="1"/>
    <col min="7156" max="7156" width="7.28515625" style="61" bestFit="1" customWidth="1"/>
    <col min="7157" max="7157" width="38.85546875" style="61" customWidth="1"/>
    <col min="7158" max="7410" width="18.7109375" style="61"/>
    <col min="7411" max="7411" width="18.7109375" style="61" customWidth="1"/>
    <col min="7412" max="7412" width="7.28515625" style="61" bestFit="1" customWidth="1"/>
    <col min="7413" max="7413" width="38.85546875" style="61" customWidth="1"/>
    <col min="7414" max="7666" width="18.7109375" style="61"/>
    <col min="7667" max="7667" width="18.7109375" style="61" customWidth="1"/>
    <col min="7668" max="7668" width="7.28515625" style="61" bestFit="1" customWidth="1"/>
    <col min="7669" max="7669" width="38.85546875" style="61" customWidth="1"/>
    <col min="7670" max="7922" width="18.7109375" style="61"/>
    <col min="7923" max="7923" width="18.7109375" style="61" customWidth="1"/>
    <col min="7924" max="7924" width="7.28515625" style="61" bestFit="1" customWidth="1"/>
    <col min="7925" max="7925" width="38.85546875" style="61" customWidth="1"/>
    <col min="7926" max="8178" width="18.7109375" style="61"/>
    <col min="8179" max="8179" width="18.7109375" style="61" customWidth="1"/>
    <col min="8180" max="8180" width="7.28515625" style="61" bestFit="1" customWidth="1"/>
    <col min="8181" max="8181" width="38.85546875" style="61" customWidth="1"/>
    <col min="8182" max="8434" width="18.7109375" style="61"/>
    <col min="8435" max="8435" width="18.7109375" style="61" customWidth="1"/>
    <col min="8436" max="8436" width="7.28515625" style="61" bestFit="1" customWidth="1"/>
    <col min="8437" max="8437" width="38.85546875" style="61" customWidth="1"/>
    <col min="8438" max="8690" width="18.7109375" style="61"/>
    <col min="8691" max="8691" width="18.7109375" style="61" customWidth="1"/>
    <col min="8692" max="8692" width="7.28515625" style="61" bestFit="1" customWidth="1"/>
    <col min="8693" max="8693" width="38.85546875" style="61" customWidth="1"/>
    <col min="8694" max="8946" width="18.7109375" style="61"/>
    <col min="8947" max="8947" width="18.7109375" style="61" customWidth="1"/>
    <col min="8948" max="8948" width="7.28515625" style="61" bestFit="1" customWidth="1"/>
    <col min="8949" max="8949" width="38.85546875" style="61" customWidth="1"/>
    <col min="8950" max="9202" width="18.7109375" style="61"/>
    <col min="9203" max="9203" width="18.7109375" style="61" customWidth="1"/>
    <col min="9204" max="9204" width="7.28515625" style="61" bestFit="1" customWidth="1"/>
    <col min="9205" max="9205" width="38.85546875" style="61" customWidth="1"/>
    <col min="9206" max="9458" width="18.7109375" style="61"/>
    <col min="9459" max="9459" width="18.7109375" style="61" customWidth="1"/>
    <col min="9460" max="9460" width="7.28515625" style="61" bestFit="1" customWidth="1"/>
    <col min="9461" max="9461" width="38.85546875" style="61" customWidth="1"/>
    <col min="9462" max="9714" width="18.7109375" style="61"/>
    <col min="9715" max="9715" width="18.7109375" style="61" customWidth="1"/>
    <col min="9716" max="9716" width="7.28515625" style="61" bestFit="1" customWidth="1"/>
    <col min="9717" max="9717" width="38.85546875" style="61" customWidth="1"/>
    <col min="9718" max="9970" width="18.7109375" style="61"/>
    <col min="9971" max="9971" width="18.7109375" style="61" customWidth="1"/>
    <col min="9972" max="9972" width="7.28515625" style="61" bestFit="1" customWidth="1"/>
    <col min="9973" max="9973" width="38.85546875" style="61" customWidth="1"/>
    <col min="9974" max="10226" width="18.7109375" style="61"/>
    <col min="10227" max="10227" width="18.7109375" style="61" customWidth="1"/>
    <col min="10228" max="10228" width="7.28515625" style="61" bestFit="1" customWidth="1"/>
    <col min="10229" max="10229" width="38.85546875" style="61" customWidth="1"/>
    <col min="10230" max="10482" width="18.7109375" style="61"/>
    <col min="10483" max="10483" width="18.7109375" style="61" customWidth="1"/>
    <col min="10484" max="10484" width="7.28515625" style="61" bestFit="1" customWidth="1"/>
    <col min="10485" max="10485" width="38.85546875" style="61" customWidth="1"/>
    <col min="10486" max="10738" width="18.7109375" style="61"/>
    <col min="10739" max="10739" width="18.7109375" style="61" customWidth="1"/>
    <col min="10740" max="10740" width="7.28515625" style="61" bestFit="1" customWidth="1"/>
    <col min="10741" max="10741" width="38.85546875" style="61" customWidth="1"/>
    <col min="10742" max="10994" width="18.7109375" style="61"/>
    <col min="10995" max="10995" width="18.7109375" style="61" customWidth="1"/>
    <col min="10996" max="10996" width="7.28515625" style="61" bestFit="1" customWidth="1"/>
    <col min="10997" max="10997" width="38.85546875" style="61" customWidth="1"/>
    <col min="10998" max="11250" width="18.7109375" style="61"/>
    <col min="11251" max="11251" width="18.7109375" style="61" customWidth="1"/>
    <col min="11252" max="11252" width="7.28515625" style="61" bestFit="1" customWidth="1"/>
    <col min="11253" max="11253" width="38.85546875" style="61" customWidth="1"/>
    <col min="11254" max="11506" width="18.7109375" style="61"/>
    <col min="11507" max="11507" width="18.7109375" style="61" customWidth="1"/>
    <col min="11508" max="11508" width="7.28515625" style="61" bestFit="1" customWidth="1"/>
    <col min="11509" max="11509" width="38.85546875" style="61" customWidth="1"/>
    <col min="11510" max="11762" width="18.7109375" style="61"/>
    <col min="11763" max="11763" width="18.7109375" style="61" customWidth="1"/>
    <col min="11764" max="11764" width="7.28515625" style="61" bestFit="1" customWidth="1"/>
    <col min="11765" max="11765" width="38.85546875" style="61" customWidth="1"/>
    <col min="11766" max="12018" width="18.7109375" style="61"/>
    <col min="12019" max="12019" width="18.7109375" style="61" customWidth="1"/>
    <col min="12020" max="12020" width="7.28515625" style="61" bestFit="1" customWidth="1"/>
    <col min="12021" max="12021" width="38.85546875" style="61" customWidth="1"/>
    <col min="12022" max="12274" width="18.7109375" style="61"/>
    <col min="12275" max="12275" width="18.7109375" style="61" customWidth="1"/>
    <col min="12276" max="12276" width="7.28515625" style="61" bestFit="1" customWidth="1"/>
    <col min="12277" max="12277" width="38.85546875" style="61" customWidth="1"/>
    <col min="12278" max="12530" width="18.7109375" style="61"/>
    <col min="12531" max="12531" width="18.7109375" style="61" customWidth="1"/>
    <col min="12532" max="12532" width="7.28515625" style="61" bestFit="1" customWidth="1"/>
    <col min="12533" max="12533" width="38.85546875" style="61" customWidth="1"/>
    <col min="12534" max="12786" width="18.7109375" style="61"/>
    <col min="12787" max="12787" width="18.7109375" style="61" customWidth="1"/>
    <col min="12788" max="12788" width="7.28515625" style="61" bestFit="1" customWidth="1"/>
    <col min="12789" max="12789" width="38.85546875" style="61" customWidth="1"/>
    <col min="12790" max="13042" width="18.7109375" style="61"/>
    <col min="13043" max="13043" width="18.7109375" style="61" customWidth="1"/>
    <col min="13044" max="13044" width="7.28515625" style="61" bestFit="1" customWidth="1"/>
    <col min="13045" max="13045" width="38.85546875" style="61" customWidth="1"/>
    <col min="13046" max="13298" width="18.7109375" style="61"/>
    <col min="13299" max="13299" width="18.7109375" style="61" customWidth="1"/>
    <col min="13300" max="13300" width="7.28515625" style="61" bestFit="1" customWidth="1"/>
    <col min="13301" max="13301" width="38.85546875" style="61" customWidth="1"/>
    <col min="13302" max="13554" width="18.7109375" style="61"/>
    <col min="13555" max="13555" width="18.7109375" style="61" customWidth="1"/>
    <col min="13556" max="13556" width="7.28515625" style="61" bestFit="1" customWidth="1"/>
    <col min="13557" max="13557" width="38.85546875" style="61" customWidth="1"/>
    <col min="13558" max="13810" width="18.7109375" style="61"/>
    <col min="13811" max="13811" width="18.7109375" style="61" customWidth="1"/>
    <col min="13812" max="13812" width="7.28515625" style="61" bestFit="1" customWidth="1"/>
    <col min="13813" max="13813" width="38.85546875" style="61" customWidth="1"/>
    <col min="13814" max="14066" width="18.7109375" style="61"/>
    <col min="14067" max="14067" width="18.7109375" style="61" customWidth="1"/>
    <col min="14068" max="14068" width="7.28515625" style="61" bestFit="1" customWidth="1"/>
    <col min="14069" max="14069" width="38.85546875" style="61" customWidth="1"/>
    <col min="14070" max="14322" width="18.7109375" style="61"/>
    <col min="14323" max="14323" width="18.7109375" style="61" customWidth="1"/>
    <col min="14324" max="14324" width="7.28515625" style="61" bestFit="1" customWidth="1"/>
    <col min="14325" max="14325" width="38.85546875" style="61" customWidth="1"/>
    <col min="14326" max="14578" width="18.7109375" style="61"/>
    <col min="14579" max="14579" width="18.7109375" style="61" customWidth="1"/>
    <col min="14580" max="14580" width="7.28515625" style="61" bestFit="1" customWidth="1"/>
    <col min="14581" max="14581" width="38.85546875" style="61" customWidth="1"/>
    <col min="14582" max="14834" width="18.7109375" style="61"/>
    <col min="14835" max="14835" width="18.7109375" style="61" customWidth="1"/>
    <col min="14836" max="14836" width="7.28515625" style="61" bestFit="1" customWidth="1"/>
    <col min="14837" max="14837" width="38.85546875" style="61" customWidth="1"/>
    <col min="14838" max="15090" width="18.7109375" style="61"/>
    <col min="15091" max="15091" width="18.7109375" style="61" customWidth="1"/>
    <col min="15092" max="15092" width="7.28515625" style="61" bestFit="1" customWidth="1"/>
    <col min="15093" max="15093" width="38.85546875" style="61" customWidth="1"/>
    <col min="15094" max="15346" width="18.7109375" style="61"/>
    <col min="15347" max="15347" width="18.7109375" style="61" customWidth="1"/>
    <col min="15348" max="15348" width="7.28515625" style="61" bestFit="1" customWidth="1"/>
    <col min="15349" max="15349" width="38.85546875" style="61" customWidth="1"/>
    <col min="15350" max="15602" width="18.7109375" style="61"/>
    <col min="15603" max="15603" width="18.7109375" style="61" customWidth="1"/>
    <col min="15604" max="15604" width="7.28515625" style="61" bestFit="1" customWidth="1"/>
    <col min="15605" max="15605" width="38.85546875" style="61" customWidth="1"/>
    <col min="15606" max="15858" width="18.7109375" style="61"/>
    <col min="15859" max="15859" width="18.7109375" style="61" customWidth="1"/>
    <col min="15860" max="15860" width="7.28515625" style="61" bestFit="1" customWidth="1"/>
    <col min="15861" max="15861" width="38.85546875" style="61" customWidth="1"/>
    <col min="15862" max="16114" width="18.7109375" style="61"/>
    <col min="16115" max="16115" width="18.7109375" style="61" customWidth="1"/>
    <col min="16116" max="16116" width="7.28515625" style="61" bestFit="1" customWidth="1"/>
    <col min="16117" max="16117" width="38.85546875" style="61" customWidth="1"/>
    <col min="16118" max="16384" width="18.7109375" style="61"/>
  </cols>
  <sheetData>
    <row r="3" spans="2:5" ht="15" x14ac:dyDescent="0.25">
      <c r="B3" s="68" t="s">
        <v>1025</v>
      </c>
      <c r="C3" s="68" t="s">
        <v>1026</v>
      </c>
      <c r="D3" s="67" t="s">
        <v>1027</v>
      </c>
    </row>
    <row r="4" spans="2:5" ht="15" x14ac:dyDescent="0.25">
      <c r="B4" s="150" t="s">
        <v>896</v>
      </c>
      <c r="C4" s="65" t="s">
        <v>704</v>
      </c>
      <c r="D4" s="66" t="s">
        <v>901</v>
      </c>
      <c r="E4" s="119" t="str">
        <f>CONCATENATE("INSERT INTO tiposDocumento values (", "'", TRIM(C4), "', '", TRIM(D4), "', ", "'A'", ");")</f>
        <v>INSERT INTO tiposDocumento values ('AA', 'Ingeniería / Requisiciones técnicas', 'A');</v>
      </c>
    </row>
    <row r="5" spans="2:5" ht="15" x14ac:dyDescent="0.25">
      <c r="B5" s="150"/>
      <c r="C5" s="65" t="s">
        <v>705</v>
      </c>
      <c r="D5" s="66" t="s">
        <v>972</v>
      </c>
      <c r="E5" s="119" t="str">
        <f t="shared" ref="E5:E8" si="0">CONCATENATE("INSERT INTO tiposDocumento values (", "'", TRIM(C5), "', '", TRIM(D5), "', ", "'A'", ");")</f>
        <v>INSERT INTO tiposDocumento values ('AB', 'Solicitud de orden de cambio', 'A');</v>
      </c>
    </row>
    <row r="6" spans="2:5" ht="15" x14ac:dyDescent="0.25">
      <c r="B6" s="150"/>
      <c r="C6" s="65" t="s">
        <v>706</v>
      </c>
      <c r="D6" s="66" t="s">
        <v>917</v>
      </c>
      <c r="E6" s="119" t="str">
        <f t="shared" si="0"/>
        <v>INSERT INTO tiposDocumento values ('AC', 'Requerimiento de información', 'A');</v>
      </c>
    </row>
    <row r="7" spans="2:5" ht="15" x14ac:dyDescent="0.25">
      <c r="B7" s="150"/>
      <c r="C7" s="65" t="s">
        <v>707</v>
      </c>
      <c r="D7" s="92" t="s">
        <v>1073</v>
      </c>
      <c r="E7" s="119" t="str">
        <f t="shared" si="0"/>
        <v>INSERT INTO tiposDocumento values ('AD', 'Orden de trabajo', 'A');</v>
      </c>
    </row>
    <row r="8" spans="2:5" ht="15" x14ac:dyDescent="0.25">
      <c r="B8" s="150"/>
      <c r="C8" s="65" t="s">
        <v>1074</v>
      </c>
      <c r="D8" s="92" t="s">
        <v>1036</v>
      </c>
      <c r="E8" s="119" t="str">
        <f t="shared" si="0"/>
        <v>INSERT INTO tiposDocumento values ('AE', 'Orden de compra', 'A');</v>
      </c>
    </row>
    <row r="9" spans="2:5" ht="15" x14ac:dyDescent="0.25">
      <c r="B9" s="151" t="s">
        <v>1060</v>
      </c>
      <c r="C9" s="94" t="s">
        <v>708</v>
      </c>
      <c r="D9" s="95" t="s">
        <v>1064</v>
      </c>
      <c r="E9" s="119" t="str">
        <f>CONCATENATE("INSERT INTO tiposDocumento values (", "'", TRIM(C9), "', '", TRIM(D9), "', ", "'B'", ");")</f>
        <v>INSERT INTO tiposDocumento values ('BA', 'Planos de proceso', 'B');</v>
      </c>
    </row>
    <row r="10" spans="2:5" ht="15" x14ac:dyDescent="0.25">
      <c r="B10" s="152"/>
      <c r="C10" s="94" t="s">
        <v>709</v>
      </c>
      <c r="D10" s="95" t="s">
        <v>1065</v>
      </c>
      <c r="E10" s="119" t="str">
        <f t="shared" ref="E10:E14" si="1">CONCATENATE("INSERT INTO tiposDocumento values (", "'", TRIM(C10), "', '", TRIM(D10), "', ", "'B'", ");")</f>
        <v>INSERT INTO tiposDocumento values ('BB', 'Planos de distribución / ubicación', 'B');</v>
      </c>
    </row>
    <row r="11" spans="2:5" ht="15" x14ac:dyDescent="0.25">
      <c r="B11" s="152"/>
      <c r="C11" s="94" t="s">
        <v>710</v>
      </c>
      <c r="D11" s="95" t="s">
        <v>1063</v>
      </c>
      <c r="E11" s="119" t="str">
        <f t="shared" si="1"/>
        <v>INSERT INTO tiposDocumento values ('BC', 'Plano topográfico', 'B');</v>
      </c>
    </row>
    <row r="12" spans="2:5" ht="15" x14ac:dyDescent="0.25">
      <c r="B12" s="152"/>
      <c r="C12" s="94" t="s">
        <v>711</v>
      </c>
      <c r="D12" s="95" t="s">
        <v>1075</v>
      </c>
      <c r="E12" s="119" t="str">
        <f t="shared" si="1"/>
        <v>INSERT INTO tiposDocumento values ('BD', 'Mapa/Secciones', 'B');</v>
      </c>
    </row>
    <row r="13" spans="2:5" ht="17.25" customHeight="1" x14ac:dyDescent="0.25">
      <c r="B13" s="152"/>
      <c r="C13" s="94" t="s">
        <v>712</v>
      </c>
      <c r="D13" s="95" t="s">
        <v>1067</v>
      </c>
      <c r="E13" s="119" t="str">
        <f t="shared" si="1"/>
        <v>INSERT INTO tiposDocumento values ('BE', 'Planos de fabricación / construcción', 'B');</v>
      </c>
    </row>
    <row r="14" spans="2:5" ht="15" x14ac:dyDescent="0.25">
      <c r="B14" s="153"/>
      <c r="C14" s="94" t="s">
        <v>1066</v>
      </c>
      <c r="D14" s="95" t="s">
        <v>1068</v>
      </c>
      <c r="E14" s="119" t="str">
        <f t="shared" si="1"/>
        <v>INSERT INTO tiposDocumento values ('BF', 'Esquema preliminar', 'B');</v>
      </c>
    </row>
    <row r="15" spans="2:5" ht="15" x14ac:dyDescent="0.25">
      <c r="B15" s="150" t="s">
        <v>894</v>
      </c>
      <c r="C15" s="65" t="s">
        <v>714</v>
      </c>
      <c r="D15" s="66" t="s">
        <v>902</v>
      </c>
      <c r="E15" s="119" t="str">
        <f>CONCATENATE("INSERT INTO tiposDocumento values (", "'", TRIM(C15), "', '", TRIM(D15), "', ", "'C'", ");")</f>
        <v>INSERT INTO tiposDocumento values ('CA', 'Especificaciones de Construcción', 'C');</v>
      </c>
    </row>
    <row r="16" spans="2:5" ht="15" x14ac:dyDescent="0.25">
      <c r="B16" s="150"/>
      <c r="C16" s="65" t="s">
        <v>715</v>
      </c>
      <c r="D16" s="66" t="s">
        <v>903</v>
      </c>
      <c r="E16" s="119" t="str">
        <f t="shared" ref="E16:E22" si="2">CONCATENATE("INSERT INTO tiposDocumento values (", "'", TRIM(C16), "', '", TRIM(D16), "', ", "'C'", ");")</f>
        <v>INSERT INTO tiposDocumento values ('CB', 'Especificaciones de instalación', 'C');</v>
      </c>
    </row>
    <row r="17" spans="2:5" ht="29.25" x14ac:dyDescent="0.25">
      <c r="B17" s="150"/>
      <c r="C17" s="65" t="s">
        <v>716</v>
      </c>
      <c r="D17" s="66" t="s">
        <v>1028</v>
      </c>
      <c r="E17" s="119" t="str">
        <f t="shared" si="2"/>
        <v>INSERT INTO tiposDocumento values ('CC', 'Especificaciones de Materiales/Equipos', 'C');</v>
      </c>
    </row>
    <row r="18" spans="2:5" ht="15" x14ac:dyDescent="0.25">
      <c r="B18" s="150"/>
      <c r="C18" s="65" t="s">
        <v>717</v>
      </c>
      <c r="D18" s="66" t="s">
        <v>904</v>
      </c>
      <c r="E18" s="119" t="str">
        <f t="shared" si="2"/>
        <v>INSERT INTO tiposDocumento values ('CD', 'Especificaciones estándar', 'C');</v>
      </c>
    </row>
    <row r="19" spans="2:5" ht="15" x14ac:dyDescent="0.25">
      <c r="B19" s="150"/>
      <c r="C19" s="65" t="s">
        <v>718</v>
      </c>
      <c r="D19" s="66" t="s">
        <v>1029</v>
      </c>
      <c r="E19" s="119" t="str">
        <f>CONCATENATE("INSERT INTO tiposDocumento values (", "'", TRIM(C19), "', '", TRIM(D19), "', ", "'D'", ");")</f>
        <v>INSERT INTO tiposDocumento values ('CE', 'Especificaciones técnicas', 'D');</v>
      </c>
    </row>
    <row r="20" spans="2:5" ht="15" x14ac:dyDescent="0.25">
      <c r="B20" s="150" t="s">
        <v>892</v>
      </c>
      <c r="C20" s="65" t="s">
        <v>719</v>
      </c>
      <c r="D20" s="66" t="s">
        <v>1037</v>
      </c>
      <c r="E20" s="119" t="str">
        <f>CONCATENATE("INSERT INTO tiposDocumento values (", "'", TRIM(C20), "', '", TRIM(D20), "', ", "'D'", ");")</f>
        <v>INSERT INTO tiposDocumento values ('DA', 'Parametros de diseño', 'D');</v>
      </c>
    </row>
    <row r="21" spans="2:5" ht="15" x14ac:dyDescent="0.25">
      <c r="B21" s="150"/>
      <c r="C21" s="65" t="s">
        <v>720</v>
      </c>
      <c r="D21" s="66" t="s">
        <v>905</v>
      </c>
      <c r="E21" s="119" t="str">
        <f>CONCATENATE("INSERT INTO tiposDocumento values (", "'", TRIM(C21), "', '", TRIM(D21), "', ", "'D'", ");")</f>
        <v>INSERT INTO tiposDocumento values ('DB', 'Cálculos de diseño', 'D');</v>
      </c>
    </row>
    <row r="22" spans="2:5" ht="15" x14ac:dyDescent="0.25">
      <c r="B22" s="150"/>
      <c r="C22" s="65" t="s">
        <v>721</v>
      </c>
      <c r="D22" s="66" t="s">
        <v>906</v>
      </c>
      <c r="E22" s="158" t="str">
        <f>CONCATENATE("INSERT INTO tiposDocumento values (", "'", TRIM(C22), "', '", TRIM(D22), "', ", "'D'", ");")</f>
        <v>INSERT INTO tiposDocumento values ('DC', 'Criterios de diseño', 'D');</v>
      </c>
    </row>
    <row r="23" spans="2:5" ht="24.75" customHeight="1" x14ac:dyDescent="0.25">
      <c r="B23" s="147" t="s">
        <v>893</v>
      </c>
      <c r="C23" s="65" t="s">
        <v>722</v>
      </c>
      <c r="D23" s="66" t="s">
        <v>945</v>
      </c>
      <c r="E23" s="119" t="str">
        <f>CONCATENATE("INSERT INTO tiposDocumento values (", "'", TRIM(C23), "', '", TRIM(D23), "', ", "'E'", ");")</f>
        <v>INSERT INTO tiposDocumento values ('EA', 'Especificacion oferta administrativa', 'E');</v>
      </c>
    </row>
    <row r="24" spans="2:5" ht="24.75" customHeight="1" x14ac:dyDescent="0.25">
      <c r="B24" s="148"/>
      <c r="C24" s="65" t="s">
        <v>723</v>
      </c>
      <c r="D24" s="66" t="s">
        <v>921</v>
      </c>
      <c r="E24" s="119" t="str">
        <f t="shared" ref="E24:E28" si="3">CONCATENATE("INSERT INTO tiposDocumento values (", "'", TRIM(C24), "', '", TRIM(D24), "', ", "'E'", ");")</f>
        <v>INSERT INTO tiposDocumento values ('EB', 'Especificacion oferta general', 'E');</v>
      </c>
    </row>
    <row r="25" spans="2:5" ht="24.75" customHeight="1" x14ac:dyDescent="0.25">
      <c r="B25" s="148"/>
      <c r="C25" s="65" t="s">
        <v>724</v>
      </c>
      <c r="D25" s="66" t="s">
        <v>922</v>
      </c>
      <c r="E25" s="119" t="str">
        <f t="shared" si="3"/>
        <v>INSERT INTO tiposDocumento values ('EC', 'Especificacion oferta técnica', 'E');</v>
      </c>
    </row>
    <row r="26" spans="2:5" ht="24.75" customHeight="1" x14ac:dyDescent="0.25">
      <c r="B26" s="148"/>
      <c r="C26" s="65" t="s">
        <v>725</v>
      </c>
      <c r="D26" s="66" t="s">
        <v>933</v>
      </c>
      <c r="E26" s="119" t="str">
        <f t="shared" si="3"/>
        <v>INSERT INTO tiposDocumento values ('ED', 'Evaluacion economica de la oferta', 'E');</v>
      </c>
    </row>
    <row r="27" spans="2:5" ht="24.75" customHeight="1" x14ac:dyDescent="0.25">
      <c r="B27" s="148"/>
      <c r="C27" s="65" t="s">
        <v>726</v>
      </c>
      <c r="D27" s="66" t="s">
        <v>932</v>
      </c>
      <c r="E27" s="119" t="str">
        <f t="shared" si="3"/>
        <v>INSERT INTO tiposDocumento values ('EE', 'Documento Maestro del Alcance', 'E');</v>
      </c>
    </row>
    <row r="28" spans="2:5" ht="24.75" customHeight="1" x14ac:dyDescent="0.25">
      <c r="B28" s="149"/>
      <c r="C28" s="65" t="s">
        <v>727</v>
      </c>
      <c r="D28" s="66" t="s">
        <v>934</v>
      </c>
      <c r="E28" s="119" t="str">
        <f t="shared" si="3"/>
        <v>INSERT INTO tiposDocumento values ('EF', 'Evaluacion técnica de la oferta', 'E');</v>
      </c>
    </row>
    <row r="29" spans="2:5" ht="20.25" customHeight="1" x14ac:dyDescent="0.25">
      <c r="B29" s="148" t="s">
        <v>1043</v>
      </c>
      <c r="C29" s="65" t="s">
        <v>728</v>
      </c>
      <c r="D29" s="66" t="s">
        <v>1042</v>
      </c>
      <c r="E29" s="119" t="str">
        <f>CONCATENATE("INSERT INTO tiposDocumento values (", "'", TRIM(C29), "', '", TRIM(D29), "', ", "'F'", ");")</f>
        <v>INSERT INTO tiposDocumento values ('FA', 'Carta adjudicacion', 'F');</v>
      </c>
    </row>
    <row r="30" spans="2:5" ht="15" x14ac:dyDescent="0.25">
      <c r="B30" s="148"/>
      <c r="C30" s="65" t="s">
        <v>730</v>
      </c>
      <c r="D30" s="66" t="s">
        <v>1041</v>
      </c>
      <c r="E30" s="119" t="str">
        <f t="shared" ref="E30:E32" si="4">CONCATENATE("INSERT INTO tiposDocumento values (", "'", TRIM(C30), "', '", TRIM(D30), "', ", "'F'", ");")</f>
        <v>INSERT INTO tiposDocumento values ('FB', 'Contrato', 'F');</v>
      </c>
    </row>
    <row r="31" spans="2:5" ht="15" x14ac:dyDescent="0.25">
      <c r="B31" s="148"/>
      <c r="C31" s="65" t="s">
        <v>731</v>
      </c>
      <c r="D31" s="66" t="s">
        <v>936</v>
      </c>
      <c r="E31" s="119" t="str">
        <f t="shared" si="4"/>
        <v>INSERT INTO tiposDocumento values ('FC', 'Estado de pago', 'F');</v>
      </c>
    </row>
    <row r="32" spans="2:5" ht="15" x14ac:dyDescent="0.25">
      <c r="B32" s="149"/>
      <c r="C32" s="65" t="s">
        <v>732</v>
      </c>
      <c r="D32" s="66" t="s">
        <v>1044</v>
      </c>
      <c r="E32" s="119" t="str">
        <f t="shared" si="4"/>
        <v>INSERT INTO tiposDocumento values ('FD', 'Finquito contrato', 'F');</v>
      </c>
    </row>
    <row r="33" spans="2:5" ht="15" x14ac:dyDescent="0.25">
      <c r="B33" s="150" t="s">
        <v>897</v>
      </c>
      <c r="C33" s="65" t="s">
        <v>733</v>
      </c>
      <c r="D33" s="66" t="s">
        <v>729</v>
      </c>
      <c r="E33" s="119" t="str">
        <f>CONCATENATE("INSERT INTO tiposDocumento values (", "'", TRIM(C33), "', '", TRIM(D33), "', ", "'G'", ");")</f>
        <v>INSERT INTO tiposDocumento values ('GA', 'Audio', 'G');</v>
      </c>
    </row>
    <row r="34" spans="2:5" ht="15" x14ac:dyDescent="0.25">
      <c r="B34" s="150"/>
      <c r="C34" s="65" t="s">
        <v>734</v>
      </c>
      <c r="D34" s="66" t="s">
        <v>923</v>
      </c>
      <c r="E34" s="119" t="str">
        <f t="shared" ref="E34:E41" si="5">CONCATENATE("INSERT INTO tiposDocumento values (", "'", TRIM(C34), "', '", TRIM(D34), "', ", "'G'", ");")</f>
        <v>INSERT INTO tiposDocumento values ('GB', 'Correo Electrónico', 'G');</v>
      </c>
    </row>
    <row r="35" spans="2:5" ht="15" x14ac:dyDescent="0.25">
      <c r="B35" s="150"/>
      <c r="C35" s="65" t="s">
        <v>735</v>
      </c>
      <c r="D35" s="66" t="s">
        <v>907</v>
      </c>
      <c r="E35" s="119" t="str">
        <f t="shared" si="5"/>
        <v>INSERT INTO tiposDocumento values ('GC', 'Carta', 'G');</v>
      </c>
    </row>
    <row r="36" spans="2:5" ht="15" x14ac:dyDescent="0.25">
      <c r="B36" s="150"/>
      <c r="C36" s="65" t="s">
        <v>736</v>
      </c>
      <c r="D36" s="66" t="s">
        <v>935</v>
      </c>
      <c r="E36" s="119" t="str">
        <f t="shared" si="5"/>
        <v>INSERT INTO tiposDocumento values ('GD', 'Respaldo de correspondencia', 'G');</v>
      </c>
    </row>
    <row r="37" spans="2:5" ht="15" x14ac:dyDescent="0.25">
      <c r="B37" s="150"/>
      <c r="C37" s="65" t="s">
        <v>737</v>
      </c>
      <c r="D37" s="66" t="s">
        <v>1030</v>
      </c>
      <c r="E37" s="119" t="str">
        <f t="shared" si="5"/>
        <v>INSERT INTO tiposDocumento values ('GE', 'Memorándum', 'G');</v>
      </c>
    </row>
    <row r="38" spans="2:5" ht="15" x14ac:dyDescent="0.25">
      <c r="B38" s="150"/>
      <c r="C38" s="65" t="s">
        <v>1045</v>
      </c>
      <c r="D38" s="92" t="s">
        <v>1038</v>
      </c>
      <c r="E38" s="119" t="str">
        <f t="shared" si="5"/>
        <v>INSERT INTO tiposDocumento values ('GF', 'Minutas', 'G');</v>
      </c>
    </row>
    <row r="39" spans="2:5" ht="15" x14ac:dyDescent="0.25">
      <c r="B39" s="150"/>
      <c r="C39" s="65" t="s">
        <v>1046</v>
      </c>
      <c r="D39" s="66" t="s">
        <v>908</v>
      </c>
      <c r="E39" s="119" t="str">
        <f t="shared" si="5"/>
        <v>INSERT INTO tiposDocumento values ('GG', 'Fotos', 'G');</v>
      </c>
    </row>
    <row r="40" spans="2:5" ht="15" x14ac:dyDescent="0.25">
      <c r="B40" s="150"/>
      <c r="C40" s="65" t="s">
        <v>1047</v>
      </c>
      <c r="D40" s="66" t="s">
        <v>909</v>
      </c>
      <c r="E40" s="119" t="str">
        <f t="shared" si="5"/>
        <v>INSERT INTO tiposDocumento values ('GH', 'Presentaciones', 'G');</v>
      </c>
    </row>
    <row r="41" spans="2:5" ht="15" x14ac:dyDescent="0.25">
      <c r="B41" s="150"/>
      <c r="C41" s="65" t="s">
        <v>1048</v>
      </c>
      <c r="D41" s="66" t="s">
        <v>910</v>
      </c>
      <c r="E41" s="119" t="str">
        <f t="shared" si="5"/>
        <v>INSERT INTO tiposDocumento values ('GI', 'Videos', 'G');</v>
      </c>
    </row>
    <row r="42" spans="2:5" ht="15" x14ac:dyDescent="0.25">
      <c r="B42" s="150" t="s">
        <v>899</v>
      </c>
      <c r="C42" s="65" t="s">
        <v>738</v>
      </c>
      <c r="D42" s="92" t="s">
        <v>1031</v>
      </c>
      <c r="E42" s="119" t="str">
        <f>CONCATENATE("INSERT INTO tiposDocumento values (", "'", TRIM(C42), "', '", TRIM(D42), "', ", "'F'", ");")</f>
        <v>INSERT INTO tiposDocumento values ('HA', 'Formulario', 'F');</v>
      </c>
    </row>
    <row r="43" spans="2:5" ht="15" x14ac:dyDescent="0.25">
      <c r="B43" s="150"/>
      <c r="C43" s="65" t="s">
        <v>739</v>
      </c>
      <c r="D43" s="66" t="s">
        <v>924</v>
      </c>
      <c r="E43" s="119" t="str">
        <f t="shared" ref="E43:E46" si="6">CONCATENATE("INSERT INTO tiposDocumento values (", "'", TRIM(C43), "', '", TRIM(D43), "', ", "'F'", ");")</f>
        <v>INSERT INTO tiposDocumento values ('HB', 'Instructivo', 'F');</v>
      </c>
    </row>
    <row r="44" spans="2:5" ht="15" x14ac:dyDescent="0.25">
      <c r="B44" s="150"/>
      <c r="C44" s="65" t="s">
        <v>740</v>
      </c>
      <c r="D44" s="66" t="s">
        <v>911</v>
      </c>
      <c r="E44" s="119" t="str">
        <f t="shared" si="6"/>
        <v>INSERT INTO tiposDocumento values ('HC', 'Manuales', 'F');</v>
      </c>
    </row>
    <row r="45" spans="2:5" ht="15" x14ac:dyDescent="0.25">
      <c r="B45" s="150"/>
      <c r="C45" s="65" t="s">
        <v>741</v>
      </c>
      <c r="D45" s="66" t="s">
        <v>912</v>
      </c>
      <c r="E45" s="119" t="str">
        <f t="shared" si="6"/>
        <v>INSERT INTO tiposDocumento values ('HD', 'Procedimientos', 'F');</v>
      </c>
    </row>
    <row r="46" spans="2:5" ht="15" x14ac:dyDescent="0.25">
      <c r="B46" s="150"/>
      <c r="C46" s="65" t="s">
        <v>742</v>
      </c>
      <c r="D46" s="66" t="s">
        <v>1039</v>
      </c>
      <c r="E46" s="119" t="str">
        <f t="shared" si="6"/>
        <v>INSERT INTO tiposDocumento values ('HE', 'Registros', 'F');</v>
      </c>
    </row>
    <row r="47" spans="2:5" ht="15" x14ac:dyDescent="0.25">
      <c r="B47" s="151" t="s">
        <v>900</v>
      </c>
      <c r="C47" s="65" t="s">
        <v>743</v>
      </c>
      <c r="D47" s="66" t="s">
        <v>939</v>
      </c>
      <c r="E47" s="119" t="str">
        <f>CONCATENATE("INSERT INTO tiposDocumento values (", "'", TRIM(C47), "', '", TRIM(D47), "', ", "'I'", ");")</f>
        <v>INSERT INTO tiposDocumento values ('IA', 'Informe Flash de Accidentes', 'I');</v>
      </c>
    </row>
    <row r="48" spans="2:5" ht="29.25" x14ac:dyDescent="0.25">
      <c r="B48" s="152"/>
      <c r="C48" s="65" t="s">
        <v>744</v>
      </c>
      <c r="D48" s="66" t="s">
        <v>940</v>
      </c>
      <c r="E48" s="119" t="str">
        <f t="shared" ref="E48:E58" si="7">CONCATENATE("INSERT INTO tiposDocumento values (", "'", TRIM(C48), "', '", TRIM(D48), "', ", "'I'", ");")</f>
        <v>INSERT INTO tiposDocumento values ('IB', 'Informe de Accidente / Informe de Incidente', 'I');</v>
      </c>
    </row>
    <row r="49" spans="2:5" ht="15" x14ac:dyDescent="0.25">
      <c r="B49" s="152"/>
      <c r="C49" s="65" t="s">
        <v>745</v>
      </c>
      <c r="D49" s="66" t="s">
        <v>913</v>
      </c>
      <c r="E49" s="119" t="str">
        <f t="shared" si="7"/>
        <v>INSERT INTO tiposDocumento values ('IC', 'Informe administrativo', 'I');</v>
      </c>
    </row>
    <row r="50" spans="2:5" ht="15" x14ac:dyDescent="0.25">
      <c r="B50" s="152"/>
      <c r="C50" s="65" t="s">
        <v>746</v>
      </c>
      <c r="D50" s="66" t="s">
        <v>925</v>
      </c>
      <c r="E50" s="119" t="str">
        <f t="shared" si="7"/>
        <v>INSERT INTO tiposDocumento values ('ID', 'Lista de chequeo', 'I');</v>
      </c>
    </row>
    <row r="51" spans="2:5" ht="15" x14ac:dyDescent="0.25">
      <c r="B51" s="152"/>
      <c r="C51" s="65" t="s">
        <v>944</v>
      </c>
      <c r="D51" s="66" t="s">
        <v>1033</v>
      </c>
      <c r="E51" s="119" t="str">
        <f t="shared" si="7"/>
        <v>INSERT INTO tiposDocumento values ('IE', 'Informe de control', 'I');</v>
      </c>
    </row>
    <row r="52" spans="2:5" ht="15" x14ac:dyDescent="0.25">
      <c r="B52" s="152"/>
      <c r="C52" s="65" t="s">
        <v>1049</v>
      </c>
      <c r="D52" s="66" t="s">
        <v>1034</v>
      </c>
      <c r="E52" s="119" t="str">
        <f t="shared" si="7"/>
        <v>INSERT INTO tiposDocumento values ('IF', 'Informe económico', 'I');</v>
      </c>
    </row>
    <row r="53" spans="2:5" ht="15" x14ac:dyDescent="0.25">
      <c r="B53" s="152"/>
      <c r="C53" s="65" t="s">
        <v>1050</v>
      </c>
      <c r="D53" s="66" t="s">
        <v>914</v>
      </c>
      <c r="E53" s="119" t="str">
        <f t="shared" si="7"/>
        <v>INSERT INTO tiposDocumento values ('IG', 'Lista', 'I');</v>
      </c>
    </row>
    <row r="54" spans="2:5" ht="15" x14ac:dyDescent="0.25">
      <c r="B54" s="152"/>
      <c r="C54" s="65" t="s">
        <v>1051</v>
      </c>
      <c r="D54" s="66" t="s">
        <v>1032</v>
      </c>
      <c r="E54" s="119" t="str">
        <f t="shared" si="7"/>
        <v>INSERT INTO tiposDocumento values ('IH', 'Informe de avance', 'I');</v>
      </c>
    </row>
    <row r="55" spans="2:5" ht="15" x14ac:dyDescent="0.25">
      <c r="B55" s="152"/>
      <c r="C55" s="65" t="s">
        <v>1052</v>
      </c>
      <c r="D55" s="66" t="s">
        <v>915</v>
      </c>
      <c r="E55" s="119" t="str">
        <f t="shared" si="7"/>
        <v>INSERT INTO tiposDocumento values ('II', 'Estudio', 'I');</v>
      </c>
    </row>
    <row r="56" spans="2:5" ht="15" x14ac:dyDescent="0.25">
      <c r="B56" s="152"/>
      <c r="C56" s="65" t="s">
        <v>1053</v>
      </c>
      <c r="D56" s="66" t="s">
        <v>928</v>
      </c>
      <c r="E56" s="119" t="str">
        <f t="shared" si="7"/>
        <v>INSERT INTO tiposDocumento values ('IJ', 'Programa', 'I');</v>
      </c>
    </row>
    <row r="57" spans="2:5" ht="15" x14ac:dyDescent="0.25">
      <c r="B57" s="152"/>
      <c r="C57" s="65" t="s">
        <v>1054</v>
      </c>
      <c r="D57" s="66" t="s">
        <v>1035</v>
      </c>
      <c r="E57" s="119" t="str">
        <f t="shared" si="7"/>
        <v>INSERT INTO tiposDocumento values ('IK', 'Informe técnico', 'I');</v>
      </c>
    </row>
    <row r="58" spans="2:5" ht="15" x14ac:dyDescent="0.25">
      <c r="B58" s="153"/>
      <c r="C58" s="94" t="s">
        <v>1062</v>
      </c>
      <c r="D58" s="95" t="s">
        <v>1061</v>
      </c>
      <c r="E58" s="119" t="str">
        <f t="shared" si="7"/>
        <v>INSERT INTO tiposDocumento values ('IL', 'Data Sheet', 'I');</v>
      </c>
    </row>
    <row r="59" spans="2:5" ht="15" x14ac:dyDescent="0.25">
      <c r="B59" s="147" t="s">
        <v>898</v>
      </c>
      <c r="C59" s="65" t="s">
        <v>1055</v>
      </c>
      <c r="D59" s="93" t="s">
        <v>1040</v>
      </c>
      <c r="E59" s="119" t="str">
        <f>CONCATENATE("INSERT INTO tiposDocumento values (", "'", TRIM(C59), "', '", TRIM(D59), "', ", "'J'", ");")</f>
        <v>INSERT INTO tiposDocumento values ('JA', 'Boleta', 'J');</v>
      </c>
    </row>
    <row r="60" spans="2:5" ht="15" x14ac:dyDescent="0.25">
      <c r="B60" s="148"/>
      <c r="C60" s="65" t="s">
        <v>1056</v>
      </c>
      <c r="D60" s="66" t="s">
        <v>974</v>
      </c>
      <c r="E60" s="119" t="str">
        <f t="shared" ref="E60:E61" si="8">CONCATENATE("INSERT INTO tiposDocumento values (", "'", TRIM(C60), "', '", TRIM(D60), "', ", "'J'", ");")</f>
        <v>INSERT INTO tiposDocumento values ('JB', 'Factura', 'J');</v>
      </c>
    </row>
    <row r="61" spans="2:5" ht="15" x14ac:dyDescent="0.25">
      <c r="B61" s="149"/>
      <c r="C61" s="65" t="s">
        <v>1057</v>
      </c>
      <c r="D61" s="66" t="s">
        <v>916</v>
      </c>
      <c r="E61" s="119" t="str">
        <f t="shared" si="8"/>
        <v>INSERT INTO tiposDocumento values ('JC', 'Reembolso', 'J');</v>
      </c>
    </row>
  </sheetData>
  <mergeCells count="10">
    <mergeCell ref="B59:B61"/>
    <mergeCell ref="B29:B32"/>
    <mergeCell ref="B33:B41"/>
    <mergeCell ref="B42:B46"/>
    <mergeCell ref="B4:B8"/>
    <mergeCell ref="B15:B19"/>
    <mergeCell ref="B20:B22"/>
    <mergeCell ref="B23:B28"/>
    <mergeCell ref="B47:B58"/>
    <mergeCell ref="B9:B14"/>
  </mergeCells>
  <pageMargins left="0.75" right="0.75" top="1" bottom="1" header="0" footer="0"/>
  <pageSetup scale="8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D14" sqref="D14"/>
    </sheetView>
  </sheetViews>
  <sheetFormatPr baseColWidth="10" defaultRowHeight="15" x14ac:dyDescent="0.25"/>
  <cols>
    <col min="1" max="1" width="30.28515625" customWidth="1"/>
    <col min="3" max="3" width="29.140625" bestFit="1" customWidth="1"/>
    <col min="4" max="4" width="29.140625" customWidth="1"/>
    <col min="5" max="5" width="19.5703125" customWidth="1"/>
    <col min="6" max="6" width="19.28515625" customWidth="1"/>
    <col min="7" max="7" width="6.7109375" style="61" customWidth="1"/>
    <col min="8" max="8" width="29.140625" style="61" customWidth="1"/>
  </cols>
  <sheetData>
    <row r="1" spans="1:6" x14ac:dyDescent="0.25">
      <c r="A1" s="81" t="s">
        <v>977</v>
      </c>
    </row>
    <row r="2" spans="1:6" x14ac:dyDescent="0.25">
      <c r="A2" s="81"/>
    </row>
    <row r="3" spans="1:6" ht="39" x14ac:dyDescent="0.25">
      <c r="A3" s="74" t="s">
        <v>850</v>
      </c>
      <c r="B3" s="75" t="s">
        <v>816</v>
      </c>
      <c r="C3" s="74" t="s">
        <v>851</v>
      </c>
      <c r="D3" s="74" t="s">
        <v>975</v>
      </c>
      <c r="E3" s="74" t="s">
        <v>976</v>
      </c>
      <c r="F3" s="91" t="s">
        <v>978</v>
      </c>
    </row>
    <row r="4" spans="1:6" ht="29.25" x14ac:dyDescent="0.25">
      <c r="A4" s="157" t="s">
        <v>896</v>
      </c>
      <c r="B4" s="65" t="s">
        <v>704</v>
      </c>
      <c r="C4" s="66" t="s">
        <v>901</v>
      </c>
    </row>
    <row r="5" spans="1:6" x14ac:dyDescent="0.25">
      <c r="A5" s="157"/>
      <c r="B5" s="65" t="s">
        <v>705</v>
      </c>
      <c r="C5" s="66" t="s">
        <v>972</v>
      </c>
    </row>
    <row r="6" spans="1:6" ht="29.25" x14ac:dyDescent="0.25">
      <c r="A6" s="157"/>
      <c r="B6" s="65" t="s">
        <v>706</v>
      </c>
      <c r="C6" s="66" t="s">
        <v>917</v>
      </c>
    </row>
    <row r="7" spans="1:6" x14ac:dyDescent="0.25">
      <c r="A7" s="157"/>
      <c r="B7" s="65" t="s">
        <v>707</v>
      </c>
      <c r="C7" s="92" t="s">
        <v>1036</v>
      </c>
    </row>
    <row r="8" spans="1:6" x14ac:dyDescent="0.25">
      <c r="A8" s="157" t="s">
        <v>895</v>
      </c>
      <c r="B8" s="65" t="s">
        <v>708</v>
      </c>
      <c r="C8" s="66" t="s">
        <v>918</v>
      </c>
    </row>
    <row r="9" spans="1:6" x14ac:dyDescent="0.25">
      <c r="A9" s="157"/>
      <c r="B9" s="65" t="s">
        <v>709</v>
      </c>
      <c r="C9" s="66" t="s">
        <v>973</v>
      </c>
    </row>
    <row r="10" spans="1:6" x14ac:dyDescent="0.25">
      <c r="A10" s="157"/>
      <c r="B10" s="65" t="s">
        <v>710</v>
      </c>
      <c r="C10" s="66" t="s">
        <v>919</v>
      </c>
    </row>
    <row r="11" spans="1:6" x14ac:dyDescent="0.25">
      <c r="A11" s="157"/>
      <c r="B11" s="65" t="s">
        <v>711</v>
      </c>
      <c r="C11" s="66" t="s">
        <v>920</v>
      </c>
    </row>
    <row r="12" spans="1:6" x14ac:dyDescent="0.25">
      <c r="A12" s="157"/>
      <c r="B12" s="65" t="s">
        <v>712</v>
      </c>
      <c r="C12" s="66" t="s">
        <v>713</v>
      </c>
    </row>
    <row r="13" spans="1:6" ht="29.25" x14ac:dyDescent="0.25">
      <c r="A13" s="157" t="s">
        <v>894</v>
      </c>
      <c r="B13" s="65" t="s">
        <v>714</v>
      </c>
      <c r="C13" s="66" t="s">
        <v>902</v>
      </c>
    </row>
    <row r="14" spans="1:6" ht="29.25" x14ac:dyDescent="0.25">
      <c r="A14" s="157"/>
      <c r="B14" s="65" t="s">
        <v>715</v>
      </c>
      <c r="C14" s="66" t="s">
        <v>903</v>
      </c>
    </row>
    <row r="15" spans="1:6" ht="29.25" x14ac:dyDescent="0.25">
      <c r="A15" s="157"/>
      <c r="B15" s="65" t="s">
        <v>716</v>
      </c>
      <c r="C15" s="66" t="s">
        <v>1028</v>
      </c>
    </row>
    <row r="16" spans="1:6" x14ac:dyDescent="0.25">
      <c r="A16" s="157"/>
      <c r="B16" s="65" t="s">
        <v>717</v>
      </c>
      <c r="C16" s="66" t="s">
        <v>904</v>
      </c>
    </row>
    <row r="17" spans="1:3" x14ac:dyDescent="0.25">
      <c r="A17" s="157"/>
      <c r="B17" s="65" t="s">
        <v>718</v>
      </c>
      <c r="C17" s="66" t="s">
        <v>1029</v>
      </c>
    </row>
    <row r="18" spans="1:3" x14ac:dyDescent="0.25">
      <c r="A18" s="157" t="s">
        <v>892</v>
      </c>
      <c r="B18" s="65" t="s">
        <v>719</v>
      </c>
      <c r="C18" s="66" t="s">
        <v>1037</v>
      </c>
    </row>
    <row r="19" spans="1:3" x14ac:dyDescent="0.25">
      <c r="A19" s="157"/>
      <c r="B19" s="65" t="s">
        <v>720</v>
      </c>
      <c r="C19" s="66" t="s">
        <v>905</v>
      </c>
    </row>
    <row r="20" spans="1:3" x14ac:dyDescent="0.25">
      <c r="A20" s="157"/>
      <c r="B20" s="65" t="s">
        <v>721</v>
      </c>
      <c r="C20" s="66" t="s">
        <v>906</v>
      </c>
    </row>
    <row r="21" spans="1:3" ht="29.25" x14ac:dyDescent="0.25">
      <c r="A21" s="147" t="s">
        <v>893</v>
      </c>
      <c r="B21" s="65" t="s">
        <v>722</v>
      </c>
      <c r="C21" s="66" t="s">
        <v>945</v>
      </c>
    </row>
    <row r="22" spans="1:3" x14ac:dyDescent="0.25">
      <c r="A22" s="148"/>
      <c r="B22" s="65" t="s">
        <v>723</v>
      </c>
      <c r="C22" s="66" t="s">
        <v>921</v>
      </c>
    </row>
    <row r="23" spans="1:3" x14ac:dyDescent="0.25">
      <c r="A23" s="148"/>
      <c r="B23" s="65" t="s">
        <v>724</v>
      </c>
      <c r="C23" s="66" t="s">
        <v>922</v>
      </c>
    </row>
    <row r="24" spans="1:3" ht="29.25" x14ac:dyDescent="0.25">
      <c r="A24" s="148"/>
      <c r="B24" s="65" t="s">
        <v>725</v>
      </c>
      <c r="C24" s="66" t="s">
        <v>933</v>
      </c>
    </row>
    <row r="25" spans="1:3" ht="29.25" x14ac:dyDescent="0.25">
      <c r="A25" s="148"/>
      <c r="B25" s="65" t="s">
        <v>726</v>
      </c>
      <c r="C25" s="66" t="s">
        <v>932</v>
      </c>
    </row>
    <row r="26" spans="1:3" ht="29.25" x14ac:dyDescent="0.25">
      <c r="A26" s="149"/>
      <c r="B26" s="65" t="s">
        <v>727</v>
      </c>
      <c r="C26" s="66" t="s">
        <v>934</v>
      </c>
    </row>
    <row r="27" spans="1:3" x14ac:dyDescent="0.25">
      <c r="A27" s="148" t="s">
        <v>1043</v>
      </c>
      <c r="B27" s="65" t="s">
        <v>728</v>
      </c>
      <c r="C27" s="66" t="s">
        <v>1042</v>
      </c>
    </row>
    <row r="28" spans="1:3" x14ac:dyDescent="0.25">
      <c r="A28" s="148"/>
      <c r="B28" s="65" t="s">
        <v>730</v>
      </c>
      <c r="C28" s="66" t="s">
        <v>1041</v>
      </c>
    </row>
    <row r="29" spans="1:3" x14ac:dyDescent="0.25">
      <c r="A29" s="148"/>
      <c r="B29" s="65" t="s">
        <v>731</v>
      </c>
      <c r="C29" s="66" t="s">
        <v>936</v>
      </c>
    </row>
    <row r="30" spans="1:3" x14ac:dyDescent="0.25">
      <c r="A30" s="149"/>
      <c r="B30" s="65" t="s">
        <v>732</v>
      </c>
      <c r="C30" s="66" t="s">
        <v>1044</v>
      </c>
    </row>
    <row r="31" spans="1:3" x14ac:dyDescent="0.25">
      <c r="A31" s="157" t="s">
        <v>897</v>
      </c>
      <c r="B31" s="65" t="s">
        <v>733</v>
      </c>
      <c r="C31" s="66" t="s">
        <v>729</v>
      </c>
    </row>
    <row r="32" spans="1:3" x14ac:dyDescent="0.25">
      <c r="A32" s="157"/>
      <c r="B32" s="65" t="s">
        <v>734</v>
      </c>
      <c r="C32" s="66" t="s">
        <v>923</v>
      </c>
    </row>
    <row r="33" spans="1:3" x14ac:dyDescent="0.25">
      <c r="A33" s="157"/>
      <c r="B33" s="65" t="s">
        <v>735</v>
      </c>
      <c r="C33" s="66" t="s">
        <v>907</v>
      </c>
    </row>
    <row r="34" spans="1:3" ht="29.25" x14ac:dyDescent="0.25">
      <c r="A34" s="157"/>
      <c r="B34" s="65" t="s">
        <v>736</v>
      </c>
      <c r="C34" s="66" t="s">
        <v>935</v>
      </c>
    </row>
    <row r="35" spans="1:3" x14ac:dyDescent="0.25">
      <c r="A35" s="157"/>
      <c r="B35" s="65" t="s">
        <v>737</v>
      </c>
      <c r="C35" s="66" t="s">
        <v>1030</v>
      </c>
    </row>
    <row r="36" spans="1:3" x14ac:dyDescent="0.25">
      <c r="A36" s="157"/>
      <c r="B36" s="65" t="s">
        <v>1045</v>
      </c>
      <c r="C36" s="92" t="s">
        <v>1038</v>
      </c>
    </row>
    <row r="37" spans="1:3" x14ac:dyDescent="0.25">
      <c r="A37" s="157"/>
      <c r="B37" s="65" t="s">
        <v>1046</v>
      </c>
      <c r="C37" s="66" t="s">
        <v>908</v>
      </c>
    </row>
    <row r="38" spans="1:3" x14ac:dyDescent="0.25">
      <c r="A38" s="157"/>
      <c r="B38" s="65" t="s">
        <v>1047</v>
      </c>
      <c r="C38" s="66" t="s">
        <v>909</v>
      </c>
    </row>
    <row r="39" spans="1:3" x14ac:dyDescent="0.25">
      <c r="A39" s="157"/>
      <c r="B39" s="65" t="s">
        <v>1048</v>
      </c>
      <c r="C39" s="66" t="s">
        <v>910</v>
      </c>
    </row>
    <row r="40" spans="1:3" x14ac:dyDescent="0.25">
      <c r="A40" s="157" t="s">
        <v>899</v>
      </c>
      <c r="B40" s="65" t="s">
        <v>738</v>
      </c>
      <c r="C40" s="92" t="s">
        <v>1031</v>
      </c>
    </row>
    <row r="41" spans="1:3" x14ac:dyDescent="0.25">
      <c r="A41" s="157"/>
      <c r="B41" s="65" t="s">
        <v>739</v>
      </c>
      <c r="C41" s="66" t="s">
        <v>924</v>
      </c>
    </row>
    <row r="42" spans="1:3" x14ac:dyDescent="0.25">
      <c r="A42" s="157"/>
      <c r="B42" s="65" t="s">
        <v>740</v>
      </c>
      <c r="C42" s="66" t="s">
        <v>911</v>
      </c>
    </row>
    <row r="43" spans="1:3" x14ac:dyDescent="0.25">
      <c r="A43" s="157"/>
      <c r="B43" s="65" t="s">
        <v>741</v>
      </c>
      <c r="C43" s="66" t="s">
        <v>912</v>
      </c>
    </row>
    <row r="44" spans="1:3" x14ac:dyDescent="0.25">
      <c r="A44" s="157"/>
      <c r="B44" s="65" t="s">
        <v>742</v>
      </c>
      <c r="C44" s="66" t="s">
        <v>1039</v>
      </c>
    </row>
    <row r="45" spans="1:3" x14ac:dyDescent="0.25">
      <c r="A45" s="154" t="s">
        <v>900</v>
      </c>
      <c r="B45" s="65" t="s">
        <v>743</v>
      </c>
      <c r="C45" s="66" t="s">
        <v>939</v>
      </c>
    </row>
    <row r="46" spans="1:3" ht="29.25" x14ac:dyDescent="0.25">
      <c r="A46" s="155"/>
      <c r="B46" s="65" t="s">
        <v>744</v>
      </c>
      <c r="C46" s="66" t="s">
        <v>940</v>
      </c>
    </row>
    <row r="47" spans="1:3" x14ac:dyDescent="0.25">
      <c r="A47" s="155"/>
      <c r="B47" s="65" t="s">
        <v>745</v>
      </c>
      <c r="C47" s="66" t="s">
        <v>913</v>
      </c>
    </row>
    <row r="48" spans="1:3" x14ac:dyDescent="0.25">
      <c r="A48" s="155"/>
      <c r="B48" s="65" t="s">
        <v>746</v>
      </c>
      <c r="C48" s="66" t="s">
        <v>925</v>
      </c>
    </row>
    <row r="49" spans="1:3" x14ac:dyDescent="0.25">
      <c r="A49" s="155"/>
      <c r="B49" s="65" t="s">
        <v>944</v>
      </c>
      <c r="C49" s="66" t="s">
        <v>1033</v>
      </c>
    </row>
    <row r="50" spans="1:3" x14ac:dyDescent="0.25">
      <c r="A50" s="155"/>
      <c r="B50" s="65" t="s">
        <v>1049</v>
      </c>
      <c r="C50" s="66" t="s">
        <v>1034</v>
      </c>
    </row>
    <row r="51" spans="1:3" x14ac:dyDescent="0.25">
      <c r="A51" s="155"/>
      <c r="B51" s="65" t="s">
        <v>1050</v>
      </c>
      <c r="C51" s="66" t="s">
        <v>914</v>
      </c>
    </row>
    <row r="52" spans="1:3" x14ac:dyDescent="0.25">
      <c r="A52" s="155"/>
      <c r="B52" s="65" t="s">
        <v>1051</v>
      </c>
      <c r="C52" s="66" t="s">
        <v>1032</v>
      </c>
    </row>
    <row r="53" spans="1:3" x14ac:dyDescent="0.25">
      <c r="A53" s="155"/>
      <c r="B53" s="65" t="s">
        <v>1052</v>
      </c>
      <c r="C53" s="66" t="s">
        <v>915</v>
      </c>
    </row>
    <row r="54" spans="1:3" x14ac:dyDescent="0.25">
      <c r="A54" s="155"/>
      <c r="B54" s="65" t="s">
        <v>1053</v>
      </c>
      <c r="C54" s="66" t="s">
        <v>928</v>
      </c>
    </row>
    <row r="55" spans="1:3" x14ac:dyDescent="0.25">
      <c r="A55" s="156"/>
      <c r="B55" s="65" t="s">
        <v>1054</v>
      </c>
      <c r="C55" s="66" t="s">
        <v>1035</v>
      </c>
    </row>
    <row r="56" spans="1:3" x14ac:dyDescent="0.25">
      <c r="A56" s="147" t="s">
        <v>898</v>
      </c>
      <c r="B56" s="65" t="s">
        <v>1055</v>
      </c>
      <c r="C56" s="93" t="s">
        <v>1040</v>
      </c>
    </row>
    <row r="57" spans="1:3" x14ac:dyDescent="0.25">
      <c r="A57" s="148"/>
      <c r="B57" s="65" t="s">
        <v>1056</v>
      </c>
      <c r="C57" s="66" t="s">
        <v>974</v>
      </c>
    </row>
    <row r="58" spans="1:3" x14ac:dyDescent="0.25">
      <c r="A58" s="149"/>
      <c r="B58" s="65" t="s">
        <v>1057</v>
      </c>
      <c r="C58" s="66" t="s">
        <v>916</v>
      </c>
    </row>
  </sheetData>
  <mergeCells count="10">
    <mergeCell ref="A45:A55"/>
    <mergeCell ref="A56:A58"/>
    <mergeCell ref="A4:A7"/>
    <mergeCell ref="A8:A12"/>
    <mergeCell ref="A13:A17"/>
    <mergeCell ref="A18:A20"/>
    <mergeCell ref="A21:A26"/>
    <mergeCell ref="A27:A30"/>
    <mergeCell ref="A31:A39"/>
    <mergeCell ref="A40:A4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16" sqref="B16"/>
    </sheetView>
  </sheetViews>
  <sheetFormatPr baseColWidth="10" defaultRowHeight="15" x14ac:dyDescent="0.25"/>
  <cols>
    <col min="2" max="2" width="50" customWidth="1"/>
    <col min="4" max="4" width="50" customWidth="1"/>
  </cols>
  <sheetData>
    <row r="2" spans="2:3" x14ac:dyDescent="0.25">
      <c r="B2" s="85" t="s">
        <v>946</v>
      </c>
      <c r="C2" s="105" t="s">
        <v>1211</v>
      </c>
    </row>
    <row r="4" spans="2:3" x14ac:dyDescent="0.25">
      <c r="B4" s="106" t="s">
        <v>1216</v>
      </c>
    </row>
    <row r="5" spans="2:3" x14ac:dyDescent="0.25">
      <c r="B5" s="105" t="s">
        <v>1214</v>
      </c>
    </row>
    <row r="6" spans="2:3" x14ac:dyDescent="0.25">
      <c r="B6" s="105" t="s">
        <v>1215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B5" sqref="B5:B7"/>
    </sheetView>
  </sheetViews>
  <sheetFormatPr baseColWidth="10" defaultRowHeight="15" x14ac:dyDescent="0.25"/>
  <cols>
    <col min="2" max="2" width="22.85546875" customWidth="1"/>
  </cols>
  <sheetData>
    <row r="2" spans="2:2" x14ac:dyDescent="0.25">
      <c r="B2" s="85" t="s">
        <v>747</v>
      </c>
    </row>
    <row r="3" spans="2:2" x14ac:dyDescent="0.25">
      <c r="B3" s="79" t="s">
        <v>1218</v>
      </c>
    </row>
    <row r="5" spans="2:2" x14ac:dyDescent="0.25">
      <c r="B5" t="s">
        <v>1219</v>
      </c>
    </row>
    <row r="6" spans="2:2" x14ac:dyDescent="0.25">
      <c r="B6" t="s">
        <v>1220</v>
      </c>
    </row>
    <row r="7" spans="2:2" x14ac:dyDescent="0.25">
      <c r="B7" t="s">
        <v>1221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G24" sqref="G24"/>
    </sheetView>
  </sheetViews>
  <sheetFormatPr baseColWidth="10" defaultRowHeight="15" x14ac:dyDescent="0.25"/>
  <cols>
    <col min="2" max="2" width="23.28515625" customWidth="1"/>
  </cols>
  <sheetData>
    <row r="1" spans="1:2" x14ac:dyDescent="0.25">
      <c r="B1" s="81" t="s">
        <v>960</v>
      </c>
    </row>
    <row r="2" spans="1:2" x14ac:dyDescent="0.25">
      <c r="B2" s="79" t="s">
        <v>956</v>
      </c>
    </row>
    <row r="3" spans="1:2" x14ac:dyDescent="0.25">
      <c r="B3" s="79" t="s">
        <v>958</v>
      </c>
    </row>
    <row r="4" spans="1:2" x14ac:dyDescent="0.25">
      <c r="B4" s="79" t="s">
        <v>959</v>
      </c>
    </row>
    <row r="5" spans="1:2" x14ac:dyDescent="0.25">
      <c r="B5" s="79" t="s">
        <v>957</v>
      </c>
    </row>
    <row r="6" spans="1:2" x14ac:dyDescent="0.25">
      <c r="B6" s="79"/>
    </row>
    <row r="9" spans="1:2" x14ac:dyDescent="0.25">
      <c r="B9" s="81" t="s">
        <v>961</v>
      </c>
    </row>
    <row r="10" spans="1:2" x14ac:dyDescent="0.25">
      <c r="A10" s="79" t="s">
        <v>89</v>
      </c>
      <c r="B10" s="79" t="s">
        <v>963</v>
      </c>
    </row>
    <row r="11" spans="1:2" x14ac:dyDescent="0.25">
      <c r="A11" s="79" t="s">
        <v>1058</v>
      </c>
      <c r="B11" s="79" t="s">
        <v>962</v>
      </c>
    </row>
    <row r="12" spans="1:2" x14ac:dyDescent="0.25">
      <c r="A12" s="79" t="s">
        <v>1059</v>
      </c>
      <c r="B12" s="79" t="s">
        <v>964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Configuracion</vt:lpstr>
      <vt:lpstr>WBS (2)</vt:lpstr>
      <vt:lpstr>EDT_BioLantanidos</vt:lpstr>
      <vt:lpstr>Disciplina</vt:lpstr>
      <vt:lpstr>Tipo Documento</vt:lpstr>
      <vt:lpstr>Matriz responsabilidad</vt:lpstr>
      <vt:lpstr>Correlativo</vt:lpstr>
      <vt:lpstr>Versionado</vt:lpstr>
      <vt:lpstr>Estado documento</vt:lpstr>
      <vt:lpstr>EDT_BioLantanidos!Área_de_impresión</vt:lpstr>
      <vt:lpstr>'WBS (2)'!Área_de_impresión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Conejero</dc:creator>
  <cp:lastModifiedBy>Dell</cp:lastModifiedBy>
  <dcterms:created xsi:type="dcterms:W3CDTF">2014-08-12T16:17:40Z</dcterms:created>
  <dcterms:modified xsi:type="dcterms:W3CDTF">2014-09-23T05:01:16Z</dcterms:modified>
</cp:coreProperties>
</file>