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isse.lemunao\Desktop\Mis Compartidos Denisse\REM 2026\PEDRO DE VALDIVIA\ENERO\"/>
    </mc:Choice>
  </mc:AlternateContent>
  <xr:revisionPtr revIDLastSave="0" documentId="13_ncr:1_{B76ABBF2-69BF-4F78-8520-17DD313D79E0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82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B50" i="22" s="1"/>
  <c r="CC50" i="22"/>
  <c r="F160" i="27"/>
  <c r="D180" i="37"/>
  <c r="C180" i="37"/>
  <c r="B180" i="37" s="1"/>
  <c r="BS50" i="22" l="1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O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P12" i="38" l="1"/>
  <c r="CQ12" i="38"/>
  <c r="CR12" i="38"/>
  <c r="CS12" i="38"/>
  <c r="CT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2" i="38" s="1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S55" i="38" l="1"/>
  <c r="S56" i="38"/>
  <c r="S53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80" i="37" l="1"/>
  <c r="C19" i="37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O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O104" i="37" s="1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D47" i="37" s="1"/>
  <c r="CL49" i="37"/>
  <c r="C57" i="37"/>
  <c r="CE57" i="37" s="1"/>
  <c r="CB60" i="37"/>
  <c r="CK61" i="37"/>
  <c r="C67" i="37"/>
  <c r="C70" i="37"/>
  <c r="CA70" i="37" s="1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E27" i="37" s="1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B175" i="37"/>
  <c r="B181" i="37" s="1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S46" i="38" l="1"/>
  <c r="S14" i="38"/>
  <c r="S33" i="38"/>
  <c r="S44" i="38"/>
  <c r="S40" i="38"/>
  <c r="CO103" i="37"/>
  <c r="CN103" i="37"/>
  <c r="CA47" i="37"/>
  <c r="CN47" i="37"/>
  <c r="CE53" i="37"/>
  <c r="CP47" i="37"/>
  <c r="CN27" i="37"/>
  <c r="CP27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AV23" i="37" s="1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AV31" i="37" s="1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AV30" i="37" s="1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AV34" i="37" s="1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T100" i="37" l="1"/>
  <c r="AT99" i="37"/>
  <c r="AT105" i="37"/>
  <c r="AT104" i="37"/>
  <c r="AV57" i="37"/>
  <c r="AV74" i="37"/>
  <c r="AV82" i="37"/>
  <c r="AV85" i="37"/>
  <c r="AV64" i="37"/>
  <c r="AV48" i="37"/>
  <c r="AV16" i="37"/>
  <c r="AV38" i="37"/>
  <c r="AV45" i="37"/>
  <c r="AV41" i="37"/>
  <c r="AV20" i="37"/>
  <c r="AV26" i="37"/>
  <c r="AV27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B35" i="48" l="1"/>
  <c r="CM35" i="48" s="1"/>
  <c r="CB35" i="48" s="1"/>
  <c r="CA60" i="48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65" i="48" l="1"/>
  <c r="I57" i="48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253" i="34"/>
  <c r="C110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F39" i="32" s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C39" i="32"/>
  <c r="CB38" i="32"/>
  <c r="CB37" i="32"/>
  <c r="CC37" i="32"/>
  <c r="CG39" i="32" l="1"/>
  <c r="CD39" i="32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AI12" i="33" s="1"/>
  <c r="CB12" i="33"/>
  <c r="AI23" i="32"/>
  <c r="AI11" i="32"/>
  <c r="CV44" i="32"/>
  <c r="CB44" i="32"/>
  <c r="CA44" i="32"/>
  <c r="CA17" i="33"/>
  <c r="AI17" i="33" s="1"/>
  <c r="CB17" i="33"/>
  <c r="B11" i="33"/>
  <c r="CA14" i="33"/>
  <c r="AI14" i="33" s="1"/>
  <c r="CB14" i="33"/>
  <c r="AI13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46" i="31"/>
  <c r="AJ51" i="31"/>
  <c r="AJ49" i="31"/>
  <c r="AJ47" i="31"/>
  <c r="AJ50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68" i="24" l="1"/>
  <c r="AT389" i="29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0" i="32" l="1"/>
  <c r="AQ54" i="32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U176" i="28" l="1"/>
  <c r="BP179" i="28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E14" i="18" s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R38" i="41" s="1"/>
  <c r="CB38" i="41"/>
  <c r="CA40" i="41"/>
  <c r="CB40" i="41"/>
  <c r="CA44" i="41"/>
  <c r="CB44" i="41"/>
  <c r="CA48" i="41"/>
  <c r="CB48" i="41"/>
  <c r="CB61" i="41"/>
  <c r="CA61" i="4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61" i="41" l="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AD148" i="34" s="1"/>
  <c r="CL148" i="34"/>
  <c r="CL140" i="34"/>
  <c r="CA140" i="34"/>
  <c r="CK140" i="34"/>
  <c r="CB140" i="34"/>
  <c r="CA29" i="33"/>
  <c r="AI29" i="33" s="1"/>
  <c r="CB29" i="33"/>
  <c r="CK125" i="34"/>
  <c r="CL125" i="34"/>
  <c r="CB139" i="34"/>
  <c r="CK139" i="34"/>
  <c r="CA139" i="34"/>
  <c r="AD139" i="34" s="1"/>
  <c r="CL139" i="34"/>
  <c r="CA30" i="33"/>
  <c r="AI30" i="33" s="1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37" i="34" l="1"/>
  <c r="AD133" i="34"/>
  <c r="S48" i="34"/>
  <c r="T36" i="34"/>
  <c r="T34" i="34"/>
  <c r="T22" i="34"/>
  <c r="T24" i="34"/>
  <c r="T39" i="34"/>
  <c r="T27" i="34"/>
  <c r="T41" i="34"/>
  <c r="T28" i="34"/>
  <c r="AI25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40" i="31" l="1"/>
  <c r="AJ34" i="31"/>
  <c r="AJ27" i="31"/>
  <c r="AJ43" i="31"/>
  <c r="AJ45" i="31"/>
  <c r="AJ42" i="31"/>
  <c r="AJ33" i="31"/>
  <c r="AJ30" i="31"/>
  <c r="AJ35" i="31"/>
  <c r="AJ31" i="31"/>
  <c r="AJ41" i="31"/>
  <c r="AJ29" i="31"/>
  <c r="AJ39" i="31"/>
  <c r="AJ44" i="31"/>
  <c r="AJ36" i="31"/>
  <c r="AJ38" i="31"/>
  <c r="AJ23" i="31"/>
  <c r="AJ26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4" i="28" l="1"/>
  <c r="AT25" i="28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B40" i="19"/>
  <c r="CC40" i="19"/>
  <c r="CA40" i="19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2" i="19" l="1"/>
  <c r="AS48" i="19"/>
  <c r="AS49" i="19"/>
  <c r="AS53" i="19"/>
  <c r="AS50" i="19"/>
  <c r="AS47" i="19"/>
  <c r="AS40" i="19"/>
  <c r="AS35" i="19"/>
  <c r="AS31" i="19"/>
  <c r="AS38" i="19"/>
  <c r="AS39" i="19"/>
  <c r="AS36" i="19"/>
  <c r="AS32" i="19"/>
  <c r="AS33" i="19"/>
  <c r="AS30" i="19"/>
  <c r="AR19" i="19"/>
  <c r="AR21" i="19"/>
  <c r="AR20" i="19"/>
  <c r="AR22" i="19"/>
  <c r="AR18" i="19"/>
  <c r="AR17" i="19"/>
  <c r="AR14" i="19"/>
  <c r="AR15" i="19"/>
  <c r="A215" i="19"/>
  <c r="E19" i="18" s="1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<sst xmlns="http://schemas.openxmlformats.org/spreadsheetml/2006/main" count="15284" uniqueCount="4455">
  <si>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</si>
  <si>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</si>
  <si>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</si>
  <si>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</si>
  <si>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</si>
  <si>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</si>
  <si>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</si>
  <si>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</si>
  <si>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</si>
  <si>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</si>
  <si>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</si>
  <si>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</si>
  <si>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</si>
  <si>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</si>
  <si>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</si>
  <si>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</si>
  <si>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</si>
  <si>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</si>
  <si>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</si>
  <si>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</si>
  <si>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</si>
  <si>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</si>
  <si>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</si>
  <si>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</si>
  <si>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</si>
  <si>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</si>
  <si>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</si>
  <si>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</si>
  <si>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</si>
  <si>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</si>
  <si>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</si>
  <si>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</si>
  <si>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</si>
  <si>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</si>
  <si>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</si>
  <si>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</si>
  <si>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</si>
  <si>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</si>
  <si>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</si>
  <si>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</si>
  <si>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</si>
  <si>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</si>
  <si>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</si>
  <si>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</si>
  <si>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</si>
  <si>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</si>
  <si>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</si>
  <si>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</si>
  <si>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</si>
  <si>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</si>
  <si>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</si>
  <si>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</si>
  <si>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</si>
  <si>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</si>
  <si>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</si>
  <si>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</si>
  <si>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</si>
  <si>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</si>
  <si>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</si>
  <si>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</si>
  <si>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</si>
  <si>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</si>
  <si>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</si>
  <si>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</si>
  <si>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</si>
  <si>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</si>
  <si>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</si>
  <si>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</si>
  <si>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</si>
  <si>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</si>
  <si>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</si>
  <si>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</si>
  <si>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</si>
  <si>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</si>
  <si>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</si>
  <si>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</si>
  <si>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</si>
  <si>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</si>
  <si>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</si>
  <si>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</si>
  <si>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</si>
  <si>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</si>
  <si>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</si>
  <si>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</si>
  <si>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</si>
  <si>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</si>
  <si>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</si>
  <si>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</si>
  <si>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</si>
  <si>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</si>
  <si>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</si>
  <si>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</si>
  <si>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</si>
  <si>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</si>
  <si>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</si>
  <si>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</si>
  <si>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</si>
  <si>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</si>
  <si>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</si>
  <si>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</si>
  <si>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</si>
  <si>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</si>
  <si>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</si>
  <si>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</si>
  <si>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</si>
  <si>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</si>
  <si>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</si>
  <si>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</si>
  <si>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</si>
  <si>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</si>
  <si>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</si>
  <si>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</si>
  <si>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</si>
  <si>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</si>
  <si>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</si>
  <si>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</si>
  <si>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</si>
  <si>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</si>
  <si>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</si>
  <si>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</si>
  <si>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</si>
  <si>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</si>
  <si>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</si>
  <si>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</si>
  <si>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</si>
  <si>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</si>
  <si>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</si>
  <si>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</si>
  <si>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</si>
  <si>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</si>
  <si>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</si>
  <si>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</si>
  <si>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</si>
  <si>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</si>
  <si>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</si>
  <si>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</si>
  <si>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</si>
  <si>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</si>
  <si>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</si>
  <si>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</si>
  <si>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</si>
  <si>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</si>
  <si>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</si>
  <si>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</si>
  <si>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</si>
  <si>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</si>
  <si>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</si>
  <si>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</si>
  <si>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</si>
  <si>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</si>
  <si>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</si>
  <si>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</si>
  <si>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</si>
  <si>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</si>
  <si>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</si>
  <si>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</si>
  <si>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</si>
  <si>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</si>
  <si>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</si>
  <si>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</si>
  <si>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</si>
  <si>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</si>
  <si>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</si>
  <si>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</si>
  <si>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</si>
  <si>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</si>
  <si>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</si>
  <si>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</si>
  <si>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</si>
  <si>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</si>
  <si>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</si>
  <si>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</si>
  <si>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</si>
  <si>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</si>
  <si>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</si>
  <si>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</si>
  <si>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</si>
  <si>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</si>
  <si>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</si>
  <si>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</si>
  <si>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</si>
  <si>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</si>
  <si>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</si>
  <si>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</si>
  <si>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</si>
  <si>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</si>
  <si>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</si>
  <si>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</si>
  <si>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</si>
  <si>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</si>
  <si>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</si>
  <si>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</si>
  <si>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</si>
  <si>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</si>
  <si>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</si>
  <si>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</si>
  <si>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</si>
  <si>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</si>
  <si>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</si>
  <si>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</si>
  <si>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</si>
  <si>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</si>
  <si>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</si>
  <si>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</si>
  <si>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</si>
  <si>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</si>
  <si>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</si>
  <si>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</si>
  <si>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</si>
  <si>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</si>
  <si>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</si>
  <si>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</si>
  <si>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</si>
  <si>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</si>
  <si>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</si>
  <si>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</si>
  <si>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</si>
  <si>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</si>
  <si>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</si>
  <si>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</si>
  <si>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</si>
  <si>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</si>
  <si>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</si>
  <si>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</si>
  <si>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</si>
  <si>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</si>
  <si>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</si>
  <si>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</si>
  <si>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</si>
  <si>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</si>
  <si>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</si>
  <si>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</si>
  <si>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</si>
  <si>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</si>
  <si>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</si>
  <si>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</si>
  <si>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</si>
  <si>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</si>
  <si>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</si>
  <si>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</si>
  <si>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</si>
  <si>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</si>
  <si>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</si>
  <si>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</si>
  <si>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</si>
  <si>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</si>
  <si>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</si>
  <si>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</si>
  <si>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</si>
  <si>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</si>
  <si>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</si>
  <si>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</si>
  <si>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</si>
  <si>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</si>
  <si>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</si>
  <si>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</si>
  <si>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</si>
  <si>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</si>
  <si>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</si>
  <si>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</si>
  <si>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</si>
  <si>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</si>
  <si>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</si>
  <si>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</si>
  <si>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</si>
  <si>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</si>
  <si>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</si>
  <si>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</si>
  <si>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</si>
  <si>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</si>
  <si>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</si>
  <si>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</si>
  <si>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</si>
  <si>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</si>
  <si>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</si>
  <si>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</si>
  <si>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</si>
  <si>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</si>
  <si>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</si>
  <si>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</si>
  <si>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</si>
  <si>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</si>
  <si>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</si>
  <si>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</si>
  <si>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</si>
  <si>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</si>
  <si>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</si>
  <si>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</si>
  <si>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</si>
  <si>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</si>
  <si>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</si>
  <si>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</si>
  <si>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</si>
  <si>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</si>
  <si>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</si>
  <si>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</si>
  <si>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</si>
  <si>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</si>
  <si>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</si>
  <si>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</si>
  <si>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</si>
  <si>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</si>
  <si>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</si>
  <si>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</si>
  <si>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</si>
  <si>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</si>
  <si>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</si>
  <si>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</si>
  <si>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</si>
  <si>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</si>
  <si>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</si>
  <si>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</si>
  <si>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</si>
  <si>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</si>
  <si>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</si>
  <si>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</si>
  <si>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</si>
  <si>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</si>
  <si>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</si>
  <si>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</si>
  <si>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</si>
  <si>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</si>
  <si>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</si>
  <si>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</si>
  <si>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</si>
  <si>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</si>
  <si>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</si>
  <si>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</si>
  <si>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</si>
  <si>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</si>
  <si>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</si>
  <si>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</si>
  <si>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</si>
  <si>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</si>
  <si>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</si>
  <si>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</si>
  <si>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</si>
  <si>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</si>
  <si>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</si>
  <si>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</si>
  <si>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</si>
  <si>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</si>
  <si>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</si>
  <si>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</si>
  <si>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</si>
  <si>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</si>
  <si>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</si>
  <si>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</si>
  <si>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</si>
  <si>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</si>
  <si>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</si>
  <si>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</si>
  <si>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</si>
  <si>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</si>
  <si>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</si>
  <si>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</si>
  <si>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</si>
  <si>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</si>
  <si>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</si>
  <si>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</si>
  <si>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</si>
  <si>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</si>
  <si>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</si>
  <si>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</si>
  <si>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</si>
  <si>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</si>
  <si>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</si>
  <si>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</si>
  <si>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</si>
  <si>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</si>
  <si>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</si>
  <si>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</si>
  <si>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</si>
  <si>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</si>
  <si>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</si>
  <si>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</si>
  <si>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</si>
  <si>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</si>
  <si>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</si>
  <si>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</si>
  <si>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</si>
  <si>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</si>
  <si>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</si>
  <si>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</si>
  <si>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</si>
  <si>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</si>
  <si>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</si>
  <si>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</si>
  <si>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</si>
  <si>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</si>
  <si>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</si>
  <si>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</si>
  <si>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</si>
  <si>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</si>
  <si>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</si>
  <si>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</si>
  <si>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</si>
  <si>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</si>
  <si>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</si>
  <si>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</si>
  <si>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</si>
  <si>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</si>
  <si>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</si>
  <si>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</si>
  <si>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</si>
  <si>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</si>
  <si>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</si>
  <si>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</si>
  <si>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</si>
  <si>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</si>
  <si>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</si>
  <si>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</si>
  <si>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</si>
  <si>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</si>
  <si>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</si>
  <si>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</si>
  <si>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</si>
  <si>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</si>
  <si>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</si>
  <si>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</si>
  <si>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</si>
  <si>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</si>
  <si>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</si>
  <si>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</si>
  <si>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</si>
  <si>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</si>
  <si>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</si>
  <si>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</si>
  <si>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</si>
  <si>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</si>
  <si>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</si>
  <si>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</si>
  <si>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</si>
  <si>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</si>
  <si>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</si>
  <si>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</si>
  <si>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</si>
  <si>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</si>
  <si>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</si>
  <si>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</si>
  <si>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</si>
  <si>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</si>
  <si>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</si>
  <si>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</si>
  <si>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</si>
  <si>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</si>
  <si>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</si>
  <si>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</si>
  <si>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</si>
  <si>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</si>
  <si>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</si>
  <si>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</si>
  <si>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</si>
  <si>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</si>
  <si>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</si>
  <si>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</si>
  <si>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</si>
  <si>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</si>
  <si>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</si>
  <si>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</si>
  <si>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</si>
  <si>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</si>
  <si>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</si>
  <si>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</si>
  <si>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</si>
  <si>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</si>
  <si>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</si>
  <si>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</si>
  <si>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</si>
  <si>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</si>
  <si>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</si>
  <si>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</si>
  <si>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</si>
  <si>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</si>
  <si>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</si>
  <si>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</si>
  <si>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</si>
  <si>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</si>
  <si>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</si>
  <si>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</si>
  <si>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</si>
  <si>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</si>
  <si>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</si>
  <si>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</si>
  <si>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</si>
  <si>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</si>
  <si>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</si>
  <si>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</si>
  <si>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</si>
  <si>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</si>
  <si>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</si>
  <si>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</si>
  <si>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</si>
  <si>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</si>
  <si>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</si>
  <si>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</si>
  <si>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</si>
  <si>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</si>
  <si>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</si>
  <si>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</si>
  <si>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</si>
  <si>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</si>
  <si>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</si>
  <si>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</si>
  <si>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</si>
  <si>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</si>
  <si>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</si>
  <si>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</si>
  <si>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</si>
  <si>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</si>
  <si>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</si>
  <si>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</si>
  <si>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</si>
  <si>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</si>
  <si>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</si>
  <si>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</si>
  <si>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</si>
  <si>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</si>
  <si>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</si>
  <si>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</si>
  <si>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</si>
  <si>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</si>
  <si>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</si>
  <si>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</si>
  <si>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</si>
  <si>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</si>
  <si>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</si>
  <si>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</si>
  <si>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</si>
  <si>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</si>
  <si>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</si>
  <si>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</si>
  <si>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</si>
  <si>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</si>
  <si>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</si>
  <si>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</si>
  <si>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</si>
  <si>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</si>
  <si>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</si>
  <si>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</si>
  <si>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</si>
  <si>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</si>
  <si>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</si>
  <si>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</si>
  <si>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</si>
  <si>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</si>
  <si>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</si>
  <si>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</si>
  <si>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</si>
  <si>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</si>
  <si>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</si>
  <si>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</si>
  <si>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</si>
  <si>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</si>
  <si>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</si>
  <si>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</si>
  <si>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</si>
  <si>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</si>
  <si>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</si>
  <si>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</si>
  <si>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</si>
  <si>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</si>
  <si>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</si>
  <si>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</si>
  <si>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</si>
  <si>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</si>
  <si>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</si>
  <si>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</si>
  <si>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</si>
  <si>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</si>
  <si>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</si>
  <si>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</si>
  <si>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</si>
  <si>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</si>
  <si>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</si>
  <si>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</si>
  <si>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</si>
  <si>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</si>
  <si>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</si>
  <si>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</si>
  <si>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</si>
  <si>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</si>
  <si>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</si>
  <si>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</si>
  <si>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</si>
  <si>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</si>
  <si>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</si>
  <si>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</si>
  <si>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</si>
  <si>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</si>
  <si>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</si>
  <si>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</si>
  <si>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</si>
  <si>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</si>
  <si>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</si>
  <si>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</si>
  <si>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</si>
  <si>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</si>
  <si>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</si>
  <si>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</si>
  <si>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</si>
  <si>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</si>
  <si>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</si>
  <si>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</si>
  <si>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</si>
  <si>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</si>
  <si>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</si>
  <si>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</si>
  <si>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</si>
  <si>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</si>
  <si>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</si>
  <si>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</si>
  <si>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</si>
  <si>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</si>
  <si>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</si>
  <si>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</si>
  <si>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</si>
  <si>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</si>
  <si>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</si>
  <si>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</si>
  <si>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</si>
  <si>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</si>
  <si>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</si>
  <si>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</si>
  <si>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</si>
  <si>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</si>
  <si>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</si>
  <si>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</si>
  <si>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</si>
  <si>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</si>
  <si>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</si>
  <si>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</si>
  <si>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</si>
  <si>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</si>
  <si>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</si>
  <si>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</si>
  <si>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</si>
  <si>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</si>
  <si>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</si>
  <si>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</si>
  <si>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</si>
  <si>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</si>
  <si>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</si>
  <si>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</si>
  <si>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</si>
  <si>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</si>
  <si>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</si>
  <si>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</si>
  <si>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</si>
  <si>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</si>
  <si>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</si>
  <si>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</si>
  <si>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</si>
  <si>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</si>
  <si>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</si>
  <si>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</si>
  <si>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</si>
  <si>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</si>
  <si>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</si>
  <si>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</si>
  <si>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</si>
  <si>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</si>
  <si>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</si>
  <si>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</si>
  <si>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</si>
  <si>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</si>
  <si>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</si>
  <si>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</si>
  <si>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</si>
  <si>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</si>
  <si>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</si>
  <si>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</si>
  <si>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</si>
  <si>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</si>
  <si>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</si>
  <si>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</si>
  <si>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</si>
  <si>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</si>
  <si>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</si>
  <si>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</si>
  <si>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</si>
  <si>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</si>
  <si>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</si>
  <si>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</si>
  <si>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</si>
  <si>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</si>
  <si>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</si>
  <si>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</si>
  <si>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</si>
  <si>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</si>
  <si>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</si>
  <si>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</si>
  <si>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</si>
  <si>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</si>
  <si>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</si>
  <si>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</si>
  <si>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</si>
  <si>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</si>
  <si>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</si>
  <si>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</si>
  <si>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</si>
  <si>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</si>
  <si>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</si>
  <si>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</si>
  <si>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</si>
  <si>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</si>
  <si>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</si>
  <si>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</si>
  <si>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</si>
  <si>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</si>
  <si>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</si>
  <si>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</si>
  <si>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</si>
  <si>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</si>
  <si>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</si>
  <si>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</si>
  <si>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</si>
  <si>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</si>
  <si>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</si>
  <si>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</si>
  <si>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</si>
  <si>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</si>
  <si>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</si>
  <si>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</si>
  <si>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</si>
  <si>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</si>
  <si>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</si>
  <si>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</si>
  <si>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</si>
  <si>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</si>
  <si>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</si>
  <si>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</si>
  <si>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</si>
  <si>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</si>
  <si>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</si>
  <si>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</si>
  <si>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</si>
  <si>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</si>
  <si>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</si>
  <si>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</si>
  <si>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</si>
  <si>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</si>
  <si>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</si>
  <si>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</si>
  <si>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</si>
  <si>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</si>
  <si>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</si>
  <si>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</si>
  <si>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</si>
  <si>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</si>
  <si>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</si>
  <si>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</si>
  <si>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</si>
  <si>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</si>
  <si>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</si>
  <si>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</si>
  <si>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</si>
  <si>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</si>
  <si>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</si>
  <si>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</si>
  <si>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</si>
  <si>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</si>
  <si>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</si>
  <si>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</si>
  <si>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</si>
  <si>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</si>
  <si>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</si>
  <si>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</si>
  <si>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</si>
  <si>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</si>
  <si>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</si>
  <si>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</si>
  <si>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</si>
  <si>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</si>
  <si>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</si>
  <si>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</si>
  <si>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</si>
  <si>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</si>
  <si>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</si>
  <si>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</si>
  <si>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</si>
  <si>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</si>
  <si>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</si>
  <si>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</si>
  <si>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</si>
  <si>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</si>
  <si>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</si>
  <si>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</si>
  <si>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</si>
  <si>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</si>
  <si>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</si>
  <si>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</si>
  <si>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</si>
  <si>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</si>
  <si>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</si>
  <si>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</si>
  <si>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</si>
  <si>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</si>
  <si>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</si>
  <si>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</si>
  <si>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</si>
  <si>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</si>
  <si>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</si>
  <si>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</si>
  <si>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</si>
  <si>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</si>
  <si>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</si>
  <si>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</si>
  <si>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</si>
  <si>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</si>
  <si>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</si>
  <si>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</si>
  <si>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</si>
  <si>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</si>
  <si>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</si>
  <si>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</si>
  <si>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</si>
  <si>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</si>
  <si>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</si>
  <si>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</si>
  <si>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</si>
  <si>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</si>
  <si>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</si>
  <si>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</si>
  <si>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</si>
  <si>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</si>
  <si>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</si>
  <si>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</si>
  <si>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</si>
  <si>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</si>
  <si>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</si>
  <si>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</si>
  <si>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</si>
  <si>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</si>
  <si>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</si>
  <si>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</si>
  <si>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</si>
  <si>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</si>
  <si>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</si>
  <si>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</si>
  <si>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</si>
  <si>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</si>
  <si>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</si>
  <si>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</si>
  <si>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</si>
  <si>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</si>
  <si>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</si>
  <si>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</si>
  <si>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</si>
  <si>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</si>
  <si>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</si>
  <si>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</si>
  <si>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</si>
  <si>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</si>
  <si>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</si>
  <si>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</si>
  <si>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</si>
  <si>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</si>
  <si>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</si>
  <si>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</si>
  <si>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</si>
  <si>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</si>
  <si>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</si>
  <si>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</si>
  <si>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</si>
  <si>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</si>
  <si>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</si>
  <si>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</si>
  <si>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</si>
  <si>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</si>
  <si>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</si>
  <si>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</si>
  <si>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</si>
  <si>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</si>
  <si>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</si>
  <si>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</si>
  <si>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</si>
  <si>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</si>
  <si>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</si>
  <si>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</si>
  <si>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</si>
  <si>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</si>
  <si>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</si>
  <si>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</si>
  <si>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</si>
  <si>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</si>
  <si>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</si>
  <si>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</si>
  <si>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</si>
  <si>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</si>
  <si>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</si>
  <si>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</si>
  <si>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</si>
  <si>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</si>
  <si>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</si>
  <si>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</si>
  <si>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</si>
  <si>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</si>
  <si>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</si>
  <si>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</si>
  <si>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</si>
  <si>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</si>
  <si>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</si>
  <si>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</si>
  <si>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</si>
  <si>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</si>
  <si>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</si>
  <si>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</si>
  <si>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</si>
  <si>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</si>
  <si>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</si>
  <si>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</si>
  <si>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</si>
  <si>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</si>
  <si>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</si>
  <si>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</si>
  <si>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</si>
  <si>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</si>
  <si>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</si>
  <si>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</si>
  <si>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</si>
  <si>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</si>
  <si>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</si>
  <si>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</si>
  <si>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</si>
  <si>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</si>
  <si>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</si>
  <si>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</si>
  <si>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</si>
  <si>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</si>
  <si>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</si>
  <si>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</si>
  <si>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</si>
  <si>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</si>
  <si>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</si>
  <si>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</si>
  <si>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</si>
  <si>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</si>
  <si>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</si>
  <si>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</si>
  <si>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</si>
  <si>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</si>
  <si>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</si>
  <si>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</si>
  <si>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</si>
  <si>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</si>
  <si>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</si>
  <si>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</si>
  <si>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</si>
  <si>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</si>
  <si>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</si>
  <si>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</si>
  <si>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</si>
  <si>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</si>
  <si>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</si>
  <si>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</si>
  <si>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</si>
  <si>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</si>
  <si>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</si>
  <si>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</si>
  <si>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</si>
  <si>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</si>
  <si>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</si>
  <si>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</si>
  <si>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</si>
  <si>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</si>
  <si>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</si>
  <si>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</si>
  <si>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</si>
  <si>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</si>
  <si>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</si>
  <si>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</si>
  <si>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</si>
  <si>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</si>
  <si>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</si>
  <si>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</si>
  <si>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</si>
  <si>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</si>
  <si>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</si>
  <si>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</si>
  <si>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</si>
  <si>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</si>
  <si>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</si>
  <si>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</si>
  <si>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</si>
  <si>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</si>
  <si>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</si>
  <si>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</si>
  <si>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</si>
  <si>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</si>
  <si>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</si>
  <si>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</si>
  <si>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</si>
  <si>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</si>
  <si>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</si>
  <si>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</si>
  <si>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</si>
  <si>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</si>
  <si>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</si>
  <si>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</si>
  <si>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</si>
  <si>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</si>
  <si>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</si>
  <si>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</si>
  <si>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</si>
  <si>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</si>
  <si>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</si>
  <si>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</si>
  <si>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</si>
  <si>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</si>
  <si>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</si>
  <si>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</si>
  <si>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</si>
  <si>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</si>
  <si>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</si>
  <si>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</si>
  <si>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</si>
  <si>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</si>
  <si>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</si>
  <si>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</si>
  <si>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</si>
  <si>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</si>
  <si>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</si>
  <si>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</si>
  <si>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</si>
  <si>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</si>
  <si>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</si>
  <si>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</si>
  <si>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</si>
  <si>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</si>
  <si>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</si>
  <si>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</si>
  <si>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</si>
  <si>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</si>
  <si>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</si>
  <si>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</si>
  <si>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</si>
  <si>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</si>
  <si>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</si>
  <si>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</si>
  <si>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</si>
  <si>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</si>
  <si>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</si>
  <si>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</si>
  <si>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</si>
  <si>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</si>
  <si>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</si>
  <si>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</si>
  <si>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</si>
  <si>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</si>
  <si>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</si>
  <si>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</si>
  <si>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</si>
  <si>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</si>
  <si>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</si>
  <si>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</si>
  <si>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</si>
  <si>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</si>
  <si>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</si>
  <si>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</si>
  <si>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</si>
  <si>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</si>
  <si>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</si>
  <si>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</si>
  <si>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</si>
  <si>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</si>
  <si>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</si>
  <si>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</si>
  <si>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</si>
  <si>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</si>
  <si>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</si>
  <si>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</si>
  <si>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</si>
  <si>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</si>
  <si>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</si>
  <si>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</si>
  <si>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</si>
  <si>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</si>
  <si>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</si>
  <si>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</si>
  <si>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</si>
  <si>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</si>
  <si>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</si>
  <si>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</si>
  <si>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</si>
  <si>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</si>
  <si>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</si>
  <si>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</si>
  <si>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</si>
  <si>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</si>
  <si>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</si>
  <si>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</si>
  <si>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</si>
  <si>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</si>
  <si>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</si>
  <si>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</si>
  <si>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</si>
  <si>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</si>
  <si>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</si>
  <si>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</si>
  <si>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</si>
  <si>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</si>
  <si>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</si>
  <si>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</si>
  <si>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</si>
  <si>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</si>
  <si>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</si>
  <si>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</si>
  <si>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</si>
  <si>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</si>
  <si>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</si>
  <si>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</si>
  <si>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</si>
  <si>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</si>
  <si>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</si>
  <si>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</si>
  <si>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</si>
  <si>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</si>
  <si>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</si>
  <si>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</si>
  <si>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</si>
  <si>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</si>
  <si>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</si>
  <si>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</si>
  <si>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</si>
  <si>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</si>
  <si>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</si>
  <si>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</si>
  <si>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</si>
  <si>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</si>
  <si>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</si>
  <si>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</si>
  <si>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</si>
  <si>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</si>
  <si>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</si>
  <si>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</si>
  <si>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</si>
  <si>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</si>
  <si>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</si>
  <si>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</si>
  <si>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</si>
  <si>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</si>
  <si>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</si>
  <si>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</si>
  <si>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</si>
  <si>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</si>
  <si>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</si>
  <si>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</si>
  <si>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</si>
  <si>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</si>
  <si>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</si>
  <si>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</si>
  <si>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</si>
  <si>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</si>
  <si>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</si>
  <si>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</si>
  <si>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</si>
  <si>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</si>
  <si>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</si>
  <si>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</si>
  <si>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</si>
  <si>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</si>
  <si>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</si>
  <si>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</si>
  <si>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</si>
  <si>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</si>
  <si>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</si>
  <si>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</si>
  <si>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</si>
  <si>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</si>
  <si>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</si>
  <si>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</si>
  <si>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</si>
  <si>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</si>
  <si>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</si>
  <si>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</si>
  <si>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</si>
  <si>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</si>
  <si>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</si>
  <si>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</si>
  <si>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</si>
  <si>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</si>
  <si>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</si>
  <si>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</si>
  <si>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</si>
  <si>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</si>
  <si>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</si>
  <si>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</si>
  <si>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</si>
  <si>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</si>
  <si>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</si>
  <si>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</si>
  <si>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</si>
  <si>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</si>
  <si>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</si>
  <si>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</si>
  <si>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</si>
  <si>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</si>
  <si>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</si>
  <si>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</si>
  <si>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</si>
  <si>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</si>
  <si>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</si>
  <si>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</si>
  <si>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</si>
  <si>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</si>
  <si>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</si>
  <si>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</si>
  <si>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</si>
  <si>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</si>
  <si>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</si>
  <si>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</si>
  <si>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</si>
  <si>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</si>
  <si>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</si>
  <si>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</si>
  <si>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</si>
  <si>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</si>
  <si>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</si>
  <si>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</si>
  <si>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</si>
  <si>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</si>
  <si>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</si>
  <si>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</si>
  <si>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</si>
  <si>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</si>
  <si>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</si>
  <si>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</si>
  <si>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</si>
  <si>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</si>
  <si>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</si>
  <si>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</si>
  <si>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</si>
  <si>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</si>
  <si>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</si>
  <si>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</si>
  <si>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</si>
  <si>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</si>
  <si>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</si>
  <si>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</si>
  <si>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</si>
  <si>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</si>
  <si>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</si>
  <si>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</si>
  <si>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</si>
  <si>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</si>
  <si>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</si>
  <si>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</si>
  <si>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</si>
  <si>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</si>
  <si>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</si>
  <si>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</si>
  <si>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</si>
  <si>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</si>
  <si>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</si>
  <si>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</si>
  <si>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</si>
  <si>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</si>
  <si>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</si>
  <si>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</si>
  <si>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</si>
  <si>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</si>
  <si>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</si>
  <si>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</si>
  <si>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</si>
  <si>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</si>
  <si>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</si>
  <si>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</si>
  <si>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</si>
  <si>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</si>
  <si>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</si>
  <si>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</si>
  <si>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</si>
  <si>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</si>
  <si>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</si>
  <si>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</si>
  <si>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</si>
  <si>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</si>
  <si>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</si>
  <si>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</si>
  <si>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</si>
  <si>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</si>
  <si>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</si>
  <si>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</si>
  <si>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</si>
  <si>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</si>
  <si>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</si>
  <si>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</si>
  <si>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</si>
  <si>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</si>
  <si>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</si>
  <si>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</si>
  <si>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</si>
  <si>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</si>
  <si>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</si>
  <si>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</si>
  <si>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</si>
  <si>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</si>
  <si>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</si>
  <si>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</si>
  <si>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</si>
  <si>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</si>
  <si>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</si>
  <si>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</si>
  <si>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</si>
  <si>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</si>
  <si>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</si>
  <si>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</si>
  <si>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</si>
  <si>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</si>
  <si>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</si>
  <si>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</si>
  <si>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</si>
  <si>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</si>
  <si>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</si>
  <si>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</si>
  <si>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</si>
  <si>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</si>
  <si>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</si>
  <si>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</si>
  <si>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</si>
  <si>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</si>
  <si>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</si>
  <si>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</si>
  <si>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</si>
  <si>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</si>
  <si>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</si>
  <si>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</si>
  <si>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</si>
  <si>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</si>
  <si>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</si>
  <si>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</si>
  <si>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</si>
  <si>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</si>
  <si>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</si>
  <si>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</si>
  <si>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</si>
  <si>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</si>
  <si>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</si>
  <si>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</si>
  <si>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</si>
  <si>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</si>
  <si>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</si>
  <si>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</si>
  <si>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</si>
  <si>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</si>
  <si>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</si>
  <si>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</si>
  <si>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</si>
  <si>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</si>
  <si>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</si>
  <si>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</si>
  <si>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</si>
  <si>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</si>
  <si>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</si>
  <si>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</si>
  <si>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</si>
  <si>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</si>
  <si>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</si>
  <si>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</si>
  <si>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</si>
  <si>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</si>
  <si>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</si>
  <si>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</si>
  <si>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</si>
  <si>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</si>
  <si>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</si>
  <si>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</si>
  <si>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</si>
  <si>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</si>
  <si>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</si>
  <si>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</si>
  <si>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</si>
  <si>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</si>
  <si>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</si>
  <si>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</si>
  <si>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</si>
  <si>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</si>
  <si>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</si>
  <si>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</si>
  <si>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</si>
  <si>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</si>
  <si>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</si>
  <si>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</si>
  <si>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</si>
  <si>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</si>
  <si>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</si>
  <si>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</si>
  <si>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</si>
  <si>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</si>
  <si>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</si>
  <si>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</si>
  <si>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</si>
  <si>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</si>
  <si>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</si>
  <si>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</si>
  <si>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</si>
  <si>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</si>
  <si>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</si>
  <si>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</si>
  <si>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</si>
  <si>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</si>
  <si>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</si>
  <si>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</si>
  <si>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</si>
  <si>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</si>
  <si>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</si>
  <si>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</si>
  <si>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</si>
  <si>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</si>
  <si>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</si>
  <si>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</si>
  <si>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</si>
  <si>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</si>
  <si>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</si>
  <si>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</si>
  <si>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</si>
  <si>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</si>
  <si>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</si>
  <si>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</si>
  <si>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</si>
  <si>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</si>
  <si>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</si>
  <si>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</si>
  <si>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</si>
  <si>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</si>
  <si>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</si>
  <si>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</si>
  <si>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</si>
  <si>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</si>
  <si>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</si>
  <si>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</si>
  <si>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</si>
  <si>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</si>
  <si>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</si>
  <si>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</si>
  <si>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</si>
  <si>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</si>
  <si>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</si>
  <si>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</si>
  <si>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</si>
  <si>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</si>
  <si>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</si>
  <si>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</si>
  <si>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</si>
  <si>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</si>
  <si>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</si>
  <si>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</si>
  <si>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</si>
  <si>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</si>
  <si>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</si>
  <si>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</si>
  <si>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</si>
  <si>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</si>
  <si>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</si>
  <si>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</si>
  <si>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</si>
  <si>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</si>
  <si>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</si>
  <si>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</si>
  <si>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</si>
  <si>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</si>
  <si>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</si>
  <si>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</si>
  <si>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</si>
  <si>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</si>
  <si>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</si>
  <si>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</si>
  <si>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</si>
  <si>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</si>
  <si>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</si>
  <si>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</si>
  <si>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</si>
  <si>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</si>
  <si>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</si>
  <si>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</si>
  <si>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</si>
  <si>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</si>
  <si>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</si>
  <si>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</si>
  <si>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</si>
  <si>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</si>
  <si>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</si>
  <si>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</si>
  <si>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</si>
  <si>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</si>
  <si>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</si>
  <si>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</si>
  <si>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</si>
  <si>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</si>
  <si>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</si>
  <si>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</si>
  <si>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</si>
  <si>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</si>
  <si>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</si>
  <si>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</si>
  <si>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</si>
  <si>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</si>
  <si>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</si>
  <si>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</si>
  <si>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</si>
  <si>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</si>
  <si>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</si>
  <si>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</si>
  <si>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</si>
  <si>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</si>
  <si>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</si>
  <si>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</si>
  <si>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</si>
  <si>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</si>
  <si>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</si>
  <si>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</si>
  <si>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</si>
  <si>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</si>
  <si>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</si>
  <si>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</si>
  <si>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</si>
  <si>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</si>
  <si>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</si>
  <si>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</si>
  <si>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</si>
  <si>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</si>
  <si>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</si>
  <si>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</si>
  <si>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</si>
  <si>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</si>
  <si>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</si>
  <si>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</si>
  <si>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</si>
  <si>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</si>
  <si>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</si>
  <si>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</si>
  <si>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</si>
  <si>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</si>
  <si>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</si>
  <si>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</si>
  <si>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</si>
  <si>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</si>
  <si>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</si>
  <si>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</si>
  <si>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</si>
  <si>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</si>
  <si>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</si>
  <si>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</si>
  <si>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</si>
  <si>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</si>
  <si>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</si>
  <si>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</si>
  <si>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</si>
  <si>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</si>
  <si>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</si>
  <si>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</si>
  <si>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</si>
  <si>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</si>
  <si>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</si>
  <si>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</si>
  <si>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</si>
  <si>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</si>
  <si>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</si>
  <si>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</si>
  <si>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</si>
  <si>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</si>
  <si>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</si>
  <si>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</si>
  <si>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</si>
  <si>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</si>
  <si>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</si>
  <si>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</si>
  <si>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</si>
  <si>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</si>
  <si>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</si>
  <si>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</si>
  <si>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</si>
  <si>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</si>
  <si>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</si>
  <si>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</si>
  <si>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</si>
  <si>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</si>
  <si>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</si>
  <si>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</si>
  <si>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</si>
  <si>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</si>
  <si>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</si>
  <si>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</si>
  <si>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</si>
  <si>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</si>
  <si>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</si>
  <si>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</si>
  <si>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</si>
  <si>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</si>
  <si>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</si>
  <si>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</si>
  <si>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</si>
  <si>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</si>
  <si>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</si>
  <si>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</si>
  <si>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</si>
  <si>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</si>
  <si>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</si>
  <si>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</si>
  <si>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</si>
  <si>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</si>
  <si>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</si>
  <si>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</si>
  <si>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</si>
  <si>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</si>
  <si>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</si>
  <si>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</si>
  <si>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</si>
  <si>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</si>
  <si>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</si>
  <si>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</si>
  <si>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</si>
  <si>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</si>
  <si>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</si>
  <si>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</si>
  <si>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</si>
  <si>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</si>
  <si>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</si>
  <si>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</si>
  <si>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</si>
  <si>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</si>
  <si>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</si>
  <si>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</si>
  <si>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</si>
  <si>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</si>
  <si>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</si>
  <si>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</si>
  <si>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</si>
  <si>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</si>
  <si>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</si>
  <si>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</si>
  <si>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</si>
  <si>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</si>
  <si>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</si>
  <si>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</si>
  <si>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</si>
  <si>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</si>
  <si>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</si>
  <si>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</si>
  <si>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</si>
  <si>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</si>
  <si>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</si>
  <si>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</si>
  <si>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</si>
  <si>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</si>
  <si>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</si>
  <si>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</si>
  <si>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</si>
  <si>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</si>
  <si>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</si>
  <si>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</si>
  <si>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</si>
  <si>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</si>
  <si>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</si>
  <si>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</si>
  <si>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</si>
  <si>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</si>
  <si>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</si>
  <si>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</si>
  <si>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</si>
  <si>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</si>
  <si>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</si>
  <si>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</si>
  <si>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</si>
  <si>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</si>
  <si>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</si>
  <si>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</si>
  <si>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</si>
  <si>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</si>
  <si>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</si>
  <si>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</si>
  <si>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</si>
  <si>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</si>
  <si>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</si>
  <si>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</si>
  <si>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</si>
  <si>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</si>
  <si>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</si>
  <si>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</si>
  <si>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</si>
  <si>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</si>
  <si>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</si>
  <si>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</si>
  <si>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</si>
  <si>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</si>
  <si>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</si>
  <si>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</si>
  <si>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</si>
  <si>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</si>
  <si>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</si>
  <si>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</si>
  <si>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</si>
  <si>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</si>
  <si>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</si>
  <si>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</si>
  <si>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</si>
  <si>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</si>
  <si>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</si>
  <si>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</si>
  <si>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</si>
  <si>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</si>
  <si>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</si>
  <si>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</si>
  <si>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</si>
  <si>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</si>
  <si>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</si>
  <si>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</si>
  <si>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</si>
  <si>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</si>
  <si>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</si>
  <si>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</si>
  <si>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</si>
  <si>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</si>
  <si>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</si>
  <si>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</si>
  <si>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</si>
  <si>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</si>
  <si>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</si>
  <si>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</si>
  <si>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</si>
  <si>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</si>
  <si>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</si>
  <si>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</si>
  <si>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</si>
  <si>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</si>
  <si>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</si>
  <si>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</si>
  <si>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</si>
  <si>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</si>
  <si>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</si>
  <si>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</si>
  <si>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</si>
  <si>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</si>
  <si>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</si>
  <si>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</si>
  <si>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</si>
  <si>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</si>
  <si>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</si>
  <si>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</si>
  <si>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</si>
  <si>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</si>
  <si>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</si>
  <si>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</si>
  <si>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</si>
  <si>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</si>
  <si>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</si>
  <si>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</si>
  <si>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</si>
  <si>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</si>
  <si>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</si>
  <si>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</si>
  <si>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</si>
  <si>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</si>
  <si>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</si>
  <si>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</si>
  <si>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</si>
  <si>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</si>
  <si>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</si>
  <si>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</si>
  <si>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</si>
  <si>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</si>
  <si>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</si>
  <si>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</si>
  <si>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</si>
  <si>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</si>
  <si>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</si>
  <si>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</si>
  <si>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</si>
  <si>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</si>
  <si>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</si>
  <si>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</si>
  <si>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</si>
  <si>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</si>
  <si>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</si>
  <si>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</si>
  <si>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</si>
  <si>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</si>
  <si>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</si>
  <si>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</si>
  <si>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</si>
  <si>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</si>
  <si>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</si>
  <si>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</si>
  <si>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</si>
  <si>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</si>
  <si>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</si>
  <si>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</si>
  <si>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</si>
  <si>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</si>
  <si>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</si>
  <si>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</si>
  <si>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</si>
  <si>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</si>
  <si>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</si>
  <si>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</si>
  <si>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</si>
  <si>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</si>
  <si>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</si>
  <si>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</si>
  <si>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</si>
  <si>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</si>
  <si>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</si>
  <si>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</si>
  <si>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</si>
  <si>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</si>
  <si>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</si>
  <si>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</si>
  <si>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</si>
  <si>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</si>
  <si>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</si>
  <si>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</si>
  <si>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</si>
  <si>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</si>
  <si>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</si>
  <si>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</si>
  <si>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</si>
  <si>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</si>
  <si>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</si>
  <si>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</si>
  <si>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</si>
  <si>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</si>
  <si>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</si>
  <si>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</si>
  <si>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</si>
  <si>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</si>
  <si>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</si>
  <si>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</si>
  <si>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</si>
  <si>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</si>
  <si>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</si>
  <si>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</si>
  <si>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</si>
  <si>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</si>
  <si>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</si>
  <si>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</si>
  <si>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</si>
  <si>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</si>
  <si>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</si>
  <si>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</si>
  <si>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</si>
  <si>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</si>
  <si>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</si>
  <si>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</si>
  <si>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</si>
  <si>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</si>
  <si>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</si>
  <si>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</si>
  <si>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</si>
  <si>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</si>
  <si>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</si>
  <si>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</si>
  <si>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</si>
  <si>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</si>
  <si>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</si>
  <si>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</si>
  <si>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</si>
  <si>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</si>
  <si>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</si>
  <si>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</si>
  <si>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</si>
  <si>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</si>
  <si>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</si>
  <si>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</si>
  <si>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</si>
  <si>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</si>
  <si>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</si>
  <si>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</si>
  <si>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</si>
  <si>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</si>
  <si>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</si>
  <si>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</si>
  <si>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</si>
  <si>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</si>
  <si>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</si>
  <si>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</si>
  <si>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</si>
  <si>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</si>
  <si>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</si>
  <si>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</si>
  <si>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</si>
  <si>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</si>
  <si>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</si>
  <si>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</si>
  <si>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</si>
  <si>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</si>
  <si>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</si>
  <si>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</si>
  <si>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</si>
  <si>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</si>
  <si>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</si>
  <si>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</si>
  <si>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</si>
  <si>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</si>
  <si>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</si>
  <si>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</si>
  <si>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</si>
  <si>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</si>
  <si>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</si>
  <si>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</si>
  <si>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</si>
  <si>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</si>
  <si>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</si>
  <si>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</si>
  <si>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</si>
  <si>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</si>
  <si>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</si>
  <si>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</si>
  <si>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</si>
  <si>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</si>
  <si>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</si>
  <si>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</si>
  <si>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</si>
  <si>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</si>
  <si>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</si>
  <si>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</si>
  <si>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</si>
  <si>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</si>
  <si>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</si>
  <si>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</si>
  <si>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</si>
  <si>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</si>
  <si>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</si>
  <si>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</si>
  <si>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</si>
  <si>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</si>
  <si>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</si>
  <si>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</si>
  <si>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</si>
  <si>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</si>
  <si>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</si>
  <si>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</si>
  <si>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</si>
  <si>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</si>
  <si>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</si>
  <si>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</si>
  <si>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</si>
  <si>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</si>
  <si>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</si>
  <si>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</si>
  <si>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</si>
  <si>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</si>
  <si>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</si>
  <si>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</si>
  <si>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</si>
  <si>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</si>
  <si>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</si>
  <si>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</si>
  <si>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</si>
  <si>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</si>
  <si>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</si>
  <si>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</si>
  <si>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</si>
  <si>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</si>
  <si>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</si>
  <si>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</si>
  <si>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</si>
  <si>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</si>
  <si>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</si>
  <si>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</si>
  <si>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</si>
  <si>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</si>
  <si>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</si>
  <si>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</si>
  <si>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</si>
  <si>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</si>
  <si>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</si>
  <si>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</si>
  <si>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</si>
  <si>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</si>
  <si>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</si>
  <si>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</si>
  <si>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</si>
  <si>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</si>
  <si>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</si>
  <si>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</si>
  <si>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</si>
  <si>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</si>
  <si>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</si>
  <si>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</si>
  <si>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</si>
  <si>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</si>
  <si>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</si>
  <si>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</si>
  <si>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</si>
  <si>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</si>
  <si>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</si>
  <si>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</si>
  <si>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</si>
  <si>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</si>
  <si>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</si>
  <si>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</si>
  <si>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</si>
  <si>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</si>
  <si>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</si>
  <si>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</si>
  <si>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</si>
  <si>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</si>
  <si>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</si>
  <si>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</si>
  <si>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</si>
  <si>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</si>
  <si>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</si>
  <si>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</si>
  <si>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</si>
  <si>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</si>
  <si>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</si>
  <si>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</si>
  <si>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</si>
  <si>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</si>
  <si>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</si>
  <si>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</si>
  <si>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</si>
  <si>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</si>
  <si>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</si>
  <si>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</si>
  <si>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</si>
  <si>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</si>
  <si>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</si>
  <si>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</si>
  <si>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</si>
  <si>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</si>
  <si>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</si>
  <si>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</si>
  <si>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</si>
  <si>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</si>
  <si>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</si>
  <si>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</si>
  <si>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</si>
  <si>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</si>
  <si>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</si>
  <si>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</si>
  <si>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</si>
  <si>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</si>
  <si>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</si>
  <si>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</si>
  <si>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</si>
  <si>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</si>
  <si>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</si>
  <si>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</si>
  <si>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</si>
  <si>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</si>
  <si>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</si>
  <si>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</si>
  <si>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</si>
  <si>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</si>
  <si>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</si>
  <si>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</si>
  <si>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</si>
  <si>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</si>
  <si>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</si>
  <si>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</si>
  <si>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</si>
  <si>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</si>
  <si>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</si>
  <si>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</si>
  <si>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</si>
  <si>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</si>
  <si>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</si>
  <si>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</si>
  <si>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</si>
  <si>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</si>
  <si>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</si>
  <si>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</si>
  <si>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</si>
  <si>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</si>
  <si>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</si>
  <si>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</si>
  <si>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</si>
  <si>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</si>
  <si>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</si>
  <si>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</si>
  <si>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</si>
  <si>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</si>
  <si>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</si>
  <si>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</si>
  <si>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</si>
  <si>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</si>
  <si>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</si>
  <si>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</si>
  <si>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</si>
  <si>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</si>
  <si>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</si>
  <si>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</si>
  <si>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</si>
  <si>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</si>
  <si>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</si>
  <si>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</si>
  <si>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</si>
  <si>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</si>
  <si>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</si>
  <si>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</si>
  <si>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</si>
  <si>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</si>
  <si>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</si>
  <si>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</si>
  <si>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</si>
  <si>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</si>
  <si>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</si>
  <si>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</si>
  <si>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</si>
  <si>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</si>
  <si>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</si>
  <si>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</si>
  <si>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</si>
  <si>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</si>
  <si>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</si>
  <si>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</si>
  <si>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</si>
  <si>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</si>
  <si>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</si>
  <si>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</si>
  <si>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</si>
  <si>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</si>
  <si>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</si>
  <si>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</si>
  <si>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</si>
  <si>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</si>
  <si>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</si>
  <si>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</si>
  <si>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</si>
  <si>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</si>
  <si>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</si>
  <si>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</si>
  <si>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</si>
  <si>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</si>
  <si>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</si>
  <si>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</si>
  <si>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</si>
  <si>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</si>
  <si>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</si>
  <si>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</si>
  <si>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</si>
  <si>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</si>
  <si>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</si>
  <si>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</si>
  <si>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</si>
  <si>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</si>
  <si>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</si>
  <si>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</si>
  <si>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</si>
  <si>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</si>
  <si>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</si>
  <si>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</si>
  <si>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</si>
  <si>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</si>
  <si>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</si>
  <si>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</si>
  <si>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</si>
  <si>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</si>
  <si>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</si>
  <si>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</si>
  <si>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</si>
  <si>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</si>
  <si>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</si>
  <si>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</si>
  <si>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</si>
  <si>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</si>
  <si>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</si>
  <si>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</si>
  <si>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</si>
  <si>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</si>
  <si>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</si>
  <si>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</si>
  <si>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</si>
  <si>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</si>
  <si>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</si>
  <si>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</si>
  <si>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</si>
  <si>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</si>
  <si>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</si>
  <si>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</si>
  <si>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</si>
  <si>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</si>
  <si>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</si>
  <si>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</si>
  <si>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</si>
  <si>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</si>
  <si>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</si>
  <si>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</si>
  <si>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</si>
  <si>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</si>
  <si>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</si>
  <si>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</si>
  <si>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</si>
  <si>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</si>
  <si>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</si>
  <si>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</si>
  <si>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</si>
  <si>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</si>
  <si>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</si>
  <si>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</si>
  <si>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</si>
  <si>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</si>
  <si>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</si>
  <si>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</si>
  <si>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</si>
  <si>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</si>
  <si>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</si>
  <si>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</si>
  <si>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</si>
  <si>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</si>
  <si>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</si>
  <si>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</si>
  <si>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</si>
  <si>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</si>
  <si>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</si>
  <si>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</si>
  <si>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</si>
  <si>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</si>
  <si>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</si>
  <si>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</si>
  <si>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</si>
  <si>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</si>
  <si>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</si>
  <si>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</si>
  <si>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</si>
  <si>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</si>
  <si>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</si>
  <si>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</si>
  <si>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</si>
  <si>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</si>
  <si>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</si>
  <si>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</si>
  <si>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</si>
  <si>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</si>
  <si>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</si>
  <si>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</si>
  <si>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</si>
  <si>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</si>
  <si>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</si>
  <si>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</si>
  <si>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</si>
  <si>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</si>
  <si>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</si>
  <si>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</si>
  <si>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</si>
  <si>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</si>
  <si>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</si>
  <si>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</si>
  <si>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</si>
  <si>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</si>
  <si>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</si>
  <si>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</si>
  <si>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</si>
  <si>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</si>
  <si>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</si>
  <si>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</si>
  <si>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</si>
  <si>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</si>
  <si>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</si>
  <si>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</si>
  <si>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</si>
  <si>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</si>
  <si>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</si>
  <si>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</si>
  <si>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</si>
  <si>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</si>
  <si>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</si>
  <si>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</si>
  <si>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</si>
  <si>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</si>
  <si>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</si>
  <si>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</si>
  <si>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</si>
  <si>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</si>
  <si>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</si>
  <si>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</si>
  <si>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</si>
  <si>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</si>
  <si>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</si>
  <si>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</si>
  <si>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</si>
  <si>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</si>
  <si>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</si>
  <si>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</si>
  <si>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</si>
  <si>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</si>
  <si>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</si>
  <si>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</si>
  <si>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</si>
  <si>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</si>
  <si>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</si>
  <si>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</si>
  <si>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</si>
  <si>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</si>
  <si>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</si>
  <si>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</si>
  <si>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</si>
  <si>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</si>
  <si>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</si>
  <si>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</si>
  <si>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</si>
  <si>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</si>
  <si>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</si>
  <si>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</si>
  <si>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</si>
  <si>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</si>
  <si>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</si>
  <si>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</si>
  <si>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</si>
  <si>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</si>
  <si>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</si>
  <si>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</si>
  <si>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</si>
  <si>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</si>
  <si>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</si>
  <si>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</si>
  <si>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</si>
  <si>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</si>
  <si>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</si>
  <si>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</si>
  <si>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</si>
  <si>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</si>
  <si>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</si>
  <si>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</si>
  <si>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</si>
  <si>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</si>
  <si>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</si>
  <si>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</si>
  <si>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</si>
  <si>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</si>
  <si>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</si>
  <si>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</si>
  <si>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</si>
  <si>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</si>
  <si>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</si>
  <si>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</si>
  <si>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</si>
  <si>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</si>
  <si>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</si>
  <si>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</si>
  <si>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</si>
  <si>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</si>
  <si>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</si>
  <si>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</si>
  <si>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</si>
  <si>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</si>
  <si>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</si>
  <si>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</si>
  <si>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</si>
  <si>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</si>
  <si>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</si>
  <si>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</si>
  <si>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</si>
  <si>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</si>
  <si>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</si>
  <si>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</si>
  <si>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</si>
  <si>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</si>
  <si>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</si>
  <si>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</si>
  <si>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</si>
  <si>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</si>
  <si>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</si>
  <si>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</si>
  <si>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</si>
  <si>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</si>
  <si>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</si>
  <si>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</si>
  <si>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</si>
  <si>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</si>
  <si>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</si>
  <si>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</si>
  <si>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</si>
  <si>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</si>
  <si>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</si>
  <si>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</si>
  <si>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</si>
  <si>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</si>
  <si>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</si>
  <si>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</si>
  <si>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</si>
  <si>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</si>
  <si>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</si>
  <si>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</si>
  <si>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</si>
  <si>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</si>
  <si>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</si>
  <si>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</si>
  <si>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</si>
  <si>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</si>
  <si>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</si>
  <si>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</si>
  <si>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</si>
  <si>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</si>
  <si>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</si>
  <si>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</si>
  <si>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</si>
  <si>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</si>
  <si>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</si>
  <si>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</si>
  <si>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</si>
  <si>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</si>
  <si>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</si>
  <si>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</si>
  <si>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</si>
  <si>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</si>
  <si>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</si>
  <si>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</si>
  <si>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</si>
  <si>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</si>
  <si>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</si>
  <si>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</si>
  <si>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</si>
  <si>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</si>
  <si>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</si>
  <si>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</si>
  <si>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</si>
  <si>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</si>
  <si>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</si>
  <si>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</si>
  <si>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</si>
  <si>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</si>
  <si>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</si>
  <si>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</si>
  <si>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</si>
  <si>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</si>
  <si>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</si>
  <si>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</si>
  <si>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</si>
  <si>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</si>
  <si>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</si>
  <si>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</si>
  <si>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</si>
  <si>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</si>
  <si>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</si>
  <si>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</si>
  <si>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</si>
  <si>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</si>
  <si>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</si>
  <si>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</si>
  <si>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</si>
  <si>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</si>
  <si>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</si>
  <si>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</si>
  <si>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</si>
  <si>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</si>
  <si>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</si>
  <si>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</si>
  <si>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</si>
  <si>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</si>
  <si>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</si>
  <si>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</si>
  <si>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</si>
  <si>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</si>
  <si>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</si>
  <si>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</si>
  <si>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</si>
  <si>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</si>
  <si>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</si>
  <si>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</si>
  <si>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</si>
  <si>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</si>
  <si>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</si>
  <si>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</si>
  <si>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</si>
  <si>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</si>
  <si>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</si>
  <si>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</si>
  <si>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</si>
  <si>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</si>
  <si>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</si>
  <si>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</si>
  <si>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</si>
  <si>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</si>
  <si>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</si>
  <si>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</si>
  <si>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</si>
  <si>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</si>
  <si>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</si>
  <si>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</si>
  <si>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</si>
  <si>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</si>
  <si>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</si>
  <si>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</si>
  <si>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</si>
  <si>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</si>
  <si>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</si>
  <si>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</si>
  <si>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</si>
  <si>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</si>
  <si>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</si>
  <si>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</si>
  <si>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</si>
  <si>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</si>
  <si>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</si>
  <si>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</si>
  <si>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</si>
  <si>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</si>
  <si>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</si>
  <si>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</si>
  <si>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</si>
  <si>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</si>
  <si>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</si>
  <si>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</si>
  <si>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</si>
  <si>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</si>
  <si>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</si>
  <si>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</si>
  <si>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</si>
  <si>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</si>
  <si>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</si>
  <si>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</si>
  <si>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</si>
  <si>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</si>
  <si>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</si>
  <si>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</si>
  <si>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</si>
  <si>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</si>
  <si>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</si>
  <si>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</si>
  <si>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</si>
  <si>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</si>
  <si>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</si>
  <si>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</si>
  <si>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</si>
  <si>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</si>
  <si>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</si>
  <si>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</si>
  <si>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</si>
  <si>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</si>
  <si>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</si>
  <si>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</si>
  <si>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</si>
  <si>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</si>
  <si>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</si>
  <si>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</si>
  <si>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</si>
  <si>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</si>
  <si>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</si>
  <si>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</si>
  <si>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</si>
  <si>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</si>
  <si>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</si>
  <si>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</si>
  <si>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</si>
  <si>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</si>
  <si>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</si>
  <si>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</si>
  <si>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</si>
  <si>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</si>
  <si>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</si>
  <si>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</si>
  <si>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</si>
  <si>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</si>
  <si>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</si>
  <si>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</si>
  <si>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</si>
  <si>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</si>
  <si>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</si>
  <si>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</si>
  <si>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</si>
  <si>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</si>
  <si>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</si>
  <si>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</si>
  <si>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</si>
  <si>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</si>
  <si>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</si>
  <si>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</si>
  <si>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</si>
  <si>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</si>
  <si>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</si>
  <si>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</si>
  <si>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</si>
  <si>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</si>
  <si>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</si>
  <si>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</si>
  <si>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</si>
  <si>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</si>
  <si>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</si>
  <si>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</si>
  <si>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</si>
  <si>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</si>
  <si>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</si>
  <si>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</si>
  <si>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</si>
  <si>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</si>
  <si>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</si>
  <si>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</si>
  <si>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</si>
  <si>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</si>
  <si>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</si>
  <si>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</si>
  <si>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</si>
  <si>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</si>
  <si>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</si>
  <si>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</si>
  <si>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</si>
  <si>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</si>
  <si>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</si>
  <si>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</si>
  <si>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</si>
  <si>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</si>
  <si>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</si>
  <si>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</si>
  <si>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</si>
  <si>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</si>
  <si>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</si>
  <si>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</si>
  <si>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</si>
  <si>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</si>
  <si>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</si>
  <si>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</si>
  <si>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</si>
  <si>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</si>
  <si>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</si>
  <si>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</si>
  <si>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</si>
  <si>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</si>
  <si>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</si>
  <si>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</si>
  <si>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</si>
  <si>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</si>
  <si>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</si>
  <si>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</si>
  <si>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</si>
  <si>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</si>
  <si>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</si>
  <si>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</si>
  <si>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</si>
  <si>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</si>
  <si>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</si>
  <si>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</si>
  <si>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</si>
  <si>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</si>
  <si>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</si>
  <si>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</si>
  <si>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</si>
  <si>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</si>
  <si>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</si>
  <si>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</si>
  <si>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</si>
  <si>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</si>
  <si>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</si>
  <si>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</si>
  <si>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</si>
  <si>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</si>
  <si>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</si>
  <si>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</si>
  <si>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</si>
  <si>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</si>
  <si>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</si>
  <si>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</si>
  <si>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</si>
  <si>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</si>
  <si>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</si>
  <si>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</si>
  <si>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</si>
  <si>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</si>
  <si>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</si>
  <si>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</si>
  <si>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</si>
  <si>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</si>
  <si>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</si>
  <si>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</si>
  <si>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</si>
  <si>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</si>
  <si>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</si>
  <si>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</si>
  <si>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</si>
  <si>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</si>
  <si>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</si>
  <si>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</si>
  <si>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</si>
  <si>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</si>
  <si>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</si>
  <si>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</si>
  <si>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</si>
  <si>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</si>
  <si>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</si>
  <si>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</si>
  <si>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</si>
  <si>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</si>
  <si>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</si>
  <si>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</si>
  <si>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</si>
  <si>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</si>
  <si>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</si>
  <si>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</si>
  <si>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</si>
  <si>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</si>
  <si>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</si>
  <si>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</si>
  <si>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</si>
  <si>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</si>
  <si>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</si>
  <si>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</si>
  <si>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</si>
  <si>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</si>
  <si>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</si>
  <si>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</si>
  <si>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</si>
  <si>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</si>
  <si>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</si>
  <si>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</si>
  <si>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</si>
  <si>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</si>
  <si>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</si>
  <si>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</si>
  <si>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</si>
  <si>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</si>
  <si>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</si>
  <si>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</si>
  <si>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</si>
  <si>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</si>
  <si>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</si>
  <si>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</si>
  <si>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</si>
  <si>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</si>
  <si>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</si>
  <si>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</si>
  <si>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</si>
  <si>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</si>
  <si>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</si>
  <si>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</si>
  <si>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</si>
  <si>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</si>
  <si>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</si>
  <si>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</si>
  <si>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</si>
  <si>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</si>
  <si>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</si>
  <si>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</si>
  <si>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</si>
  <si>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</si>
  <si>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</si>
  <si>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</si>
  <si>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</si>
  <si>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</si>
  <si>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</si>
  <si>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</si>
  <si>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</si>
  <si>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</si>
  <si>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</si>
  <si>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</si>
  <si>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</si>
  <si>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</si>
  <si>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</si>
  <si>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</si>
  <si>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</si>
  <si>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</si>
  <si>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</si>
  <si>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</si>
  <si>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</si>
  <si>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</si>
  <si>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</si>
  <si>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</si>
  <si>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</si>
  <si>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</si>
  <si>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</si>
  <si>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</si>
  <si>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</si>
  <si>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</si>
  <si>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</si>
  <si>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</si>
  <si>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</si>
  <si>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</si>
  <si>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</si>
  <si>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</si>
  <si>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</si>
  <si>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</si>
  <si>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</si>
  <si>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</si>
  <si>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</si>
  <si>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</si>
  <si>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</si>
  <si>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</si>
  <si>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</si>
  <si>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</si>
  <si>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</si>
  <si>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</si>
  <si>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</si>
  <si>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</si>
  <si>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</si>
  <si>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</si>
  <si>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</si>
  <si>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</si>
  <si>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</si>
  <si>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</si>
  <si>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</si>
  <si>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</si>
  <si>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</si>
  <si>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</si>
  <si>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</si>
  <si>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</si>
  <si>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</si>
  <si>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</si>
  <si>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</si>
  <si>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</si>
  <si>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</si>
  <si>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</si>
  <si>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</si>
  <si>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</si>
  <si>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</si>
  <si>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</si>
  <si>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</si>
  <si>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</si>
  <si>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</si>
  <si>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</si>
  <si>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</si>
  <si>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</si>
  <si>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</si>
  <si>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</si>
  <si>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</si>
  <si>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</si>
  <si>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</si>
  <si>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</si>
  <si>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</si>
  <si>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</si>
  <si>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</si>
  <si>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</si>
  <si>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</si>
  <si>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</si>
  <si>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</si>
  <si>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</si>
  <si>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</si>
  <si>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</si>
  <si>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</si>
  <si>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</si>
  <si>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</si>
  <si>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</si>
  <si>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</si>
  <si>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</si>
  <si>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</si>
  <si>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</si>
  <si>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</si>
  <si>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</si>
  <si>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</si>
  <si>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</si>
  <si>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</si>
  <si>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</si>
  <si>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</si>
  <si>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</si>
  <si>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</si>
  <si>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</si>
  <si>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</si>
  <si>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</si>
  <si>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</si>
  <si>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</si>
  <si>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</si>
  <si>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</si>
  <si>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</si>
  <si>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</si>
  <si>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</si>
  <si>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</si>
  <si>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</si>
  <si>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</si>
  <si>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</si>
  <si>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</si>
  <si>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</si>
  <si>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</si>
  <si>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</si>
  <si>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</si>
  <si>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</si>
  <si>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</si>
  <si>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</si>
  <si>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</si>
  <si>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</si>
  <si>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</si>
  <si>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</si>
  <si>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</si>
  <si>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</si>
  <si>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</si>
  <si>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</si>
  <si>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</si>
  <si>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</si>
  <si>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</si>
  <si>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</si>
  <si>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</si>
  <si>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</si>
  <si>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</si>
  <si>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</si>
  <si>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</si>
  <si>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</si>
  <si>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</si>
  <si>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</si>
  <si>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</si>
  <si>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</si>
  <si>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</si>
  <si>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</si>
  <si>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</si>
  <si>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</si>
  <si>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</si>
  <si>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</si>
  <si>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</si>
  <si>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</si>
  <si>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</si>
  <si>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</si>
  <si>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</si>
  <si>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</si>
  <si>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</si>
  <si>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</si>
  <si>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</si>
  <si>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</si>
  <si>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</si>
  <si>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</si>
  <si>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</si>
  <si>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</si>
  <si>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</si>
  <si>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</si>
  <si>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</si>
  <si>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</si>
  <si>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</si>
  <si>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</si>
  <si>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</si>
  <si>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</si>
  <si>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</si>
  <si>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</si>
  <si>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</si>
  <si>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</si>
  <si>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</si>
  <si>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</si>
  <si>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</si>
  <si>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</si>
  <si>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</si>
  <si>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</si>
  <si>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</si>
  <si>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</si>
  <si>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</si>
  <si>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</si>
  <si>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</si>
  <si>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</si>
  <si>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</si>
  <si>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</si>
  <si>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</si>
  <si>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</si>
  <si>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</si>
  <si>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</si>
  <si>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</si>
  <si>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</si>
  <si>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</si>
  <si>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</si>
  <si>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</si>
  <si>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</si>
  <si>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</si>
  <si>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</si>
  <si>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</si>
  <si>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</si>
  <si>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</si>
  <si>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</si>
  <si>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</si>
  <si>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</si>
  <si>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</si>
  <si>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</si>
  <si>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</si>
  <si>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</si>
  <si>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</si>
  <si>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</si>
  <si>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</si>
  <si>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</si>
  <si>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</si>
  <si>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</si>
  <si>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</si>
  <si>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</si>
  <si>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</si>
  <si>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</si>
  <si>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</si>
  <si>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</si>
  <si>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</si>
  <si>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</si>
  <si>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</si>
  <si>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</si>
  <si>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</si>
  <si>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</si>
  <si>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</si>
  <si>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</si>
  <si>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</si>
  <si>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</si>
  <si>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</si>
  <si>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</si>
  <si>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</si>
  <si>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</si>
  <si>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</si>
  <si>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</si>
  <si>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</si>
  <si>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</si>
  <si>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</si>
  <si>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</si>
  <si>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</si>
  <si>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</si>
  <si>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</si>
  <si>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</si>
  <si>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</si>
  <si>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</si>
  <si>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</si>
  <si>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</si>
  <si>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</si>
  <si>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</si>
  <si>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</si>
  <si>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</si>
  <si>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</si>
  <si>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</si>
  <si>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</si>
  <si>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</si>
  <si>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</si>
  <si>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</si>
  <si>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</si>
  <si>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</si>
  <si>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</si>
  <si>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</si>
  <si>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</si>
  <si>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</si>
  <si>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</si>
  <si>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</si>
  <si>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</si>
  <si>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</si>
  <si>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</si>
  <si>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</si>
  <si>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</si>
  <si>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</si>
  <si>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</si>
  <si>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</si>
  <si>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</si>
  <si>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</si>
  <si>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</si>
  <si>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</si>
  <si>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</si>
  <si>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</si>
  <si>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</si>
  <si>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</si>
  <si>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</si>
  <si>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</si>
  <si>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</si>
  <si>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</si>
  <si>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</si>
  <si>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</si>
  <si>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</si>
  <si>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</si>
  <si>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</si>
  <si>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</si>
  <si>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</si>
  <si>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</si>
  <si>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</si>
  <si>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</si>
  <si>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</si>
  <si>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</si>
  <si>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</si>
  <si>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</si>
  <si>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</si>
  <si>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</si>
  <si>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</si>
  <si>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</si>
  <si>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</si>
  <si>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</si>
  <si>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</si>
  <si>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</si>
  <si>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</si>
  <si>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</si>
  <si>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</si>
  <si>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</si>
  <si>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</si>
  <si>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</si>
  <si>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</si>
  <si>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</si>
  <si>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</si>
  <si>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</si>
  <si>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</si>
  <si>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</si>
  <si>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</si>
  <si>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</si>
  <si>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</si>
  <si>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</si>
  <si>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</si>
  <si>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</si>
  <si>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</si>
  <si>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</si>
  <si>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</si>
  <si>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</si>
  <si>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</si>
  <si>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</si>
  <si>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</si>
  <si>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</si>
  <si>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</si>
  <si>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</si>
  <si>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</si>
  <si>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</si>
  <si>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</si>
  <si>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</si>
  <si>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</si>
  <si>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</si>
  <si>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</si>
  <si>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</si>
  <si>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</si>
  <si>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</si>
  <si>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</si>
  <si>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</si>
  <si>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</si>
  <si>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</si>
  <si>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</si>
  <si>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</si>
  <si>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</si>
  <si>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</si>
  <si>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</si>
  <si>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</si>
  <si>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</si>
  <si>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</si>
  <si>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</si>
  <si>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</si>
  <si>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</si>
  <si>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</si>
  <si>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</si>
  <si>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</si>
  <si>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</si>
  <si>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</si>
  <si>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</si>
  <si>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</si>
  <si>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</si>
  <si>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</si>
  <si>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</si>
  <si>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</si>
  <si>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</si>
  <si>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</si>
  <si>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</si>
  <si>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</si>
  <si>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</si>
  <si>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</si>
  <si>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</si>
  <si>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</si>
  <si>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</si>
  <si>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</si>
  <si>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</si>
  <si>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</si>
  <si>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</si>
  <si>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</si>
  <si>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</si>
  <si>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</si>
  <si>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</si>
  <si>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</si>
  <si>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</si>
  <si>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</si>
  <si>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</si>
  <si>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</si>
  <si>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</si>
  <si>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</si>
  <si>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</si>
  <si>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</si>
  <si>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</si>
  <si>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</si>
  <si>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</si>
  <si>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</si>
  <si>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</si>
  <si>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</si>
  <si>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</si>
  <si>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</si>
  <si>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</si>
  <si>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</si>
  <si>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</si>
  <si>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</si>
  <si>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</si>
  <si>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</si>
  <si>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</si>
  <si>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</si>
  <si>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</si>
  <si>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</si>
  <si>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</si>
  <si>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</si>
  <si>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</si>
  <si>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</si>
  <si>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</si>
  <si>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</si>
  <si>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</si>
  <si>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</si>
  <si>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</si>
  <si>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</si>
  <si>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</si>
  <si>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</si>
  <si>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</si>
  <si>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</si>
  <si>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</si>
  <si>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</si>
  <si>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</si>
  <si>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</si>
  <si>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</si>
  <si>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</si>
  <si>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</si>
  <si>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</si>
  <si>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</si>
  <si>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</si>
  <si>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</si>
  <si>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</si>
  <si>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</si>
  <si>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</si>
  <si>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</si>
  <si>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</si>
  <si>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</si>
  <si>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</si>
  <si>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</si>
  <si>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</si>
  <si>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</si>
  <si>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</si>
  <si>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</si>
  <si>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</si>
  <si>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</si>
  <si>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</si>
  <si>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</si>
  <si>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</si>
  <si>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</si>
  <si>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</si>
  <si>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</si>
  <si>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</si>
  <si>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</si>
  <si>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</si>
  <si>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</si>
  <si>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</si>
  <si>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</si>
  <si>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</si>
  <si>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</si>
  <si>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</si>
  <si>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</si>
  <si>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</si>
  <si>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</si>
  <si>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</si>
  <si>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</si>
  <si>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</si>
  <si>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</si>
  <si>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</si>
  <si>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</si>
  <si>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</si>
  <si>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</si>
  <si>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</si>
  <si>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</si>
  <si>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</si>
  <si>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</si>
  <si>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</si>
  <si>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</si>
  <si>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</si>
  <si>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</si>
  <si>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</si>
  <si>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</si>
  <si>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</si>
  <si>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</si>
  <si>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</si>
  <si>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</si>
  <si>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</si>
  <si>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</si>
  <si>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</si>
  <si>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</si>
  <si>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</si>
  <si>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</si>
  <si>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</si>
  <si>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</si>
  <si>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</si>
  <si>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</si>
  <si>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</si>
  <si>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</si>
  <si>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</si>
  <si>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</si>
  <si>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</si>
  <si>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</si>
  <si>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</si>
  <si>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</si>
  <si>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</si>
  <si>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</si>
  <si>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</si>
  <si>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</si>
  <si>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</si>
  <si>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</si>
  <si>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</si>
  <si>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</si>
  <si>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</si>
  <si>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</si>
  <si>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</si>
  <si>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</si>
  <si>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</si>
  <si>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</si>
  <si>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</si>
  <si>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</si>
  <si>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</si>
  <si>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</si>
  <si>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</si>
  <si>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</si>
  <si>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</si>
  <si>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</si>
  <si>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</si>
  <si>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</si>
  <si>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</si>
  <si>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</si>
  <si>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</si>
  <si>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</si>
  <si>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</si>
  <si>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</si>
  <si>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</si>
  <si>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</si>
  <si>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</si>
  <si>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</si>
  <si>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</si>
  <si>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</si>
  <si>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</si>
  <si>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</si>
  <si>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</si>
  <si>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</si>
  <si>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</si>
  <si>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</si>
  <si>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</si>
  <si>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</si>
  <si>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</si>
  <si>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</si>
  <si>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</si>
  <si>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</si>
  <si>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</si>
  <si>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</si>
  <si>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</si>
  <si>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</si>
  <si>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</si>
  <si>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</si>
  <si>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</si>
  <si>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</si>
  <si>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</si>
  <si>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</si>
  <si>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</si>
  <si>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</si>
  <si>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</si>
  <si>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</si>
  <si>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</si>
  <si>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</si>
  <si>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</si>
  <si>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</si>
  <si>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</si>
  <si>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</si>
  <si>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</si>
  <si>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</si>
  <si>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</si>
  <si>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</si>
  <si>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</si>
  <si>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</si>
  <si>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</si>
  <si>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</si>
  <si>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</si>
  <si>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</si>
  <si>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</si>
  <si>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</si>
  <si>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</si>
  <si>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</si>
  <si>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</si>
  <si>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</si>
  <si>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</si>
  <si>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</si>
  <si>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</si>
  <si>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</si>
  <si>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</si>
  <si>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</si>
  <si>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</si>
  <si>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</si>
  <si>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</si>
  <si>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</si>
  <si>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</si>
  <si>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</si>
  <si>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</si>
  <si>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</si>
  <si>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</si>
  <si>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</si>
  <si>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</si>
  <si>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</si>
  <si>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</si>
  <si>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</si>
  <si>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</si>
  <si>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</si>
  <si>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</si>
  <si>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</si>
  <si>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</si>
  <si>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</si>
  <si>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</si>
  <si>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</si>
  <si>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</si>
  <si>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</si>
  <si>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</si>
  <si>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</si>
  <si>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</si>
  <si>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</si>
  <si>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</si>
  <si>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</si>
  <si>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</si>
  <si>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</si>
  <si>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</si>
  <si>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</si>
  <si>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</si>
  <si>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</si>
  <si>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</si>
  <si>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</si>
  <si>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</si>
  <si>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</si>
  <si>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</si>
  <si>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</si>
  <si>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</si>
  <si>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</si>
  <si>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</si>
  <si>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</si>
  <si>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</si>
  <si>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</si>
  <si>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</si>
  <si>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</si>
  <si>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</si>
  <si>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</si>
  <si>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</si>
  <si>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</si>
  <si>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</si>
  <si>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</si>
  <si>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</si>
  <si>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</si>
  <si>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</si>
  <si>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</si>
  <si>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</si>
  <si>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</si>
  <si>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</si>
  <si>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</si>
  <si>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</si>
  <si>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</si>
  <si>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</si>
  <si>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</si>
  <si>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</si>
  <si>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</si>
  <si>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</si>
  <si>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</si>
  <si>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</si>
  <si>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</si>
  <si>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</si>
  <si>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</si>
  <si>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</si>
  <si>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</si>
  <si>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</si>
  <si>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</si>
  <si>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</si>
  <si>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</si>
  <si>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</si>
  <si>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</si>
  <si>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</si>
  <si>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</si>
  <si>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</si>
  <si>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</si>
  <si>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</si>
  <si>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</si>
  <si>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</si>
  <si>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</si>
  <si>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</si>
  <si>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</si>
  <si>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</si>
  <si>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</si>
  <si>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</si>
  <si>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</si>
  <si>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</si>
  <si>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</si>
  <si>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</si>
  <si>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</si>
  <si>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</si>
  <si>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</si>
  <si>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</si>
  <si>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</si>
  <si>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</si>
  <si>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</si>
  <si>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</si>
  <si>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</si>
  <si>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</si>
  <si>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</si>
  <si>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</si>
  <si>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</si>
  <si>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</si>
  <si>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</si>
  <si>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</si>
  <si>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</si>
  <si>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</si>
  <si>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</si>
  <si>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</si>
  <si>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</si>
  <si>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</si>
  <si>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</si>
  <si>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</si>
  <si>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</si>
  <si>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</si>
  <si>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</si>
  <si>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</si>
  <si>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</si>
  <si>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</si>
  <si>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</si>
  <si>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</si>
  <si>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</si>
  <si>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</si>
  <si>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</si>
  <si>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</si>
  <si>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</si>
  <si>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</si>
  <si>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</si>
  <si>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</si>
  <si>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</si>
  <si>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</si>
  <si>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</si>
  <si>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</si>
  <si>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</si>
  <si>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</si>
  <si>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</si>
  <si>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</si>
  <si>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</si>
  <si>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</si>
  <si>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</si>
  <si>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</si>
  <si>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</si>
  <si>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</si>
  <si>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</si>
  <si>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</si>
  <si>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</si>
  <si>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</si>
  <si>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</si>
  <si>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</si>
  <si>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</si>
  <si>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</si>
  <si>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</si>
  <si>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</si>
  <si>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</si>
  <si>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</si>
  <si>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</si>
  <si>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</si>
  <si>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</si>
  <si>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</si>
  <si>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</si>
  <si>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</si>
  <si>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</si>
  <si>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</si>
  <si>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</si>
  <si>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</si>
  <si>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</si>
  <si>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</si>
  <si>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</si>
  <si>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</si>
  <si>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</si>
  <si>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</si>
  <si>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</si>
  <si>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</si>
  <si>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</si>
  <si>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</si>
  <si>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</si>
  <si>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</si>
  <si>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</si>
  <si>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</si>
  <si>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</si>
  <si>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</si>
  <si>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</si>
  <si>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</si>
  <si>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</si>
  <si>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</si>
  <si>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</si>
  <si>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</si>
  <si>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</si>
  <si>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</si>
  <si>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</si>
  <si>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</si>
  <si>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</si>
  <si>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</si>
  <si>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</si>
  <si>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</si>
  <si>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</si>
  <si>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</si>
  <si>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</si>
  <si>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</si>
  <si>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</si>
  <si>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</si>
  <si>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</si>
  <si>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</si>
  <si>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</si>
  <si>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</si>
  <si>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</si>
  <si>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</si>
  <si>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</si>
  <si>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</si>
  <si>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</si>
  <si>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</si>
  <si>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</si>
  <si>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</si>
  <si>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</si>
  <si>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</si>
  <si>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</si>
  <si>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</si>
  <si>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</si>
  <si>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</si>
  <si>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</si>
  <si>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</si>
  <si>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</si>
  <si>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</si>
  <si>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</si>
  <si>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</si>
  <si>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</si>
  <si>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</si>
  <si>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</si>
  <si>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</si>
  <si>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</si>
  <si>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</si>
  <si>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</si>
  <si>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</si>
  <si>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</si>
  <si>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</si>
  <si>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</si>
  <si>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</si>
  <si>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</si>
  <si>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</si>
  <si>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</si>
  <si>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</si>
  <si>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</si>
  <si>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</si>
  <si>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</si>
  <si>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</si>
  <si>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</si>
  <si>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</si>
  <si>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</si>
  <si>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</si>
  <si>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</si>
  <si>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</si>
  <si>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</si>
  <si>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</si>
  <si>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</si>
  <si>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</si>
  <si>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</si>
  <si>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</si>
  <si>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</si>
  <si>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</si>
  <si>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</si>
  <si>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</si>
  <si>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</si>
  <si>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</si>
  <si>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</si>
  <si>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</si>
  <si>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</si>
  <si>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</si>
  <si>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</si>
  <si>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</si>
  <si>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</si>
  <si>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</si>
  <si>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</si>
  <si>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</si>
  <si>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</si>
  <si>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</si>
  <si>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</si>
  <si>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</si>
  <si>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</si>
  <si>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</si>
  <si>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</si>
  <si>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</si>
  <si>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</si>
  <si>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</si>
  <si>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</si>
  <si>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</si>
  <si>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</si>
  <si>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</si>
  <si>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</si>
  <si>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</si>
  <si>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</si>
  <si>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</si>
  <si>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</si>
  <si>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</si>
  <si>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</si>
  <si>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</si>
  <si>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</si>
  <si>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</si>
  <si>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</si>
  <si>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</si>
  <si>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</si>
  <si>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</si>
  <si>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</si>
  <si>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</si>
  <si>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</si>
  <si>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</si>
  <si>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</si>
  <si>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</si>
  <si>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</si>
  <si>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</si>
  <si>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</si>
  <si>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</si>
  <si>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</si>
  <si>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</si>
  <si>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</si>
  <si>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</si>
  <si>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</si>
  <si>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</si>
  <si>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</si>
  <si>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</si>
  <si>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</si>
  <si>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</si>
  <si>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</si>
  <si>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</si>
  <si>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</si>
  <si>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</si>
  <si>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</si>
  <si>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</si>
  <si>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</si>
  <si>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</si>
  <si>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</si>
  <si>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</si>
  <si>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</si>
  <si>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</si>
  <si>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</si>
  <si>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</si>
  <si>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</si>
  <si>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</si>
  <si>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</si>
  <si>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</si>
  <si>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</si>
  <si>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</si>
  <si>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</si>
  <si>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</si>
  <si>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</si>
  <si>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</si>
  <si>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</si>
  <si>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</si>
  <si>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</si>
  <si>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</si>
  <si>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</si>
  <si>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</si>
  <si>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</si>
  <si>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</si>
  <si>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</si>
  <si>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</si>
  <si>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</si>
  <si>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</si>
  <si>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</si>
  <si>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</si>
  <si>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</si>
  <si>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</si>
  <si>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</si>
  <si>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</si>
  <si>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</si>
  <si>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</si>
  <si>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</si>
  <si>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</si>
  <si>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</si>
  <si>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</si>
  <si>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</si>
  <si>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</si>
  <si>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</si>
  <si>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</si>
  <si>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</si>
  <si>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</si>
  <si>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</si>
  <si>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</si>
  <si>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</si>
  <si>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</si>
  <si>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</si>
  <si>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</si>
  <si>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</si>
  <si>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</si>
  <si>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</si>
  <si>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</si>
  <si>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</si>
  <si>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</si>
  <si>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</si>
  <si>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</si>
  <si>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</si>
  <si>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</si>
  <si>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</si>
  <si>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</si>
  <si>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</si>
  <si>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</si>
  <si>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</si>
  <si>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</si>
  <si>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</si>
  <si>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</si>
  <si>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</si>
  <si>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</si>
  <si>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</si>
  <si>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</si>
  <si>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</si>
  <si>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</si>
  <si>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</si>
  <si>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</si>
  <si>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</si>
  <si>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</si>
  <si>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</si>
  <si>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</si>
  <si>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</si>
  <si>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</si>
  <si>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</si>
  <si>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</si>
  <si>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</si>
  <si>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</si>
  <si>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</si>
  <si>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</si>
  <si>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</si>
  <si>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</si>
  <si>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</si>
  <si>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</si>
  <si>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</si>
  <si>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</si>
  <si>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</si>
  <si>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</si>
  <si>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</si>
  <si>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</si>
  <si>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</si>
  <si>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</si>
  <si>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</si>
  <si>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</si>
  <si>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</si>
  <si>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</si>
  <si>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</si>
  <si>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</si>
  <si>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</si>
  <si>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</si>
  <si>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</si>
  <si>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</si>
  <si>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</si>
  <si>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</si>
  <si>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</si>
  <si>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</si>
  <si>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</si>
  <si>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</si>
  <si>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</si>
  <si>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</si>
  <si>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</si>
  <si>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</si>
  <si>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</si>
  <si>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</si>
  <si>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</si>
  <si>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</si>
  <si>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</si>
  <si>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</si>
  <si>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</si>
  <si>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</si>
  <si>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</si>
  <si>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</si>
  <si>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</si>
  <si>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</si>
  <si>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</si>
  <si>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</si>
  <si>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</si>
  <si>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</si>
  <si>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</si>
  <si>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</si>
  <si>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</si>
  <si>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</si>
  <si>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</si>
  <si>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</si>
  <si>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</si>
  <si>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</si>
  <si>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</si>
  <si>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</si>
  <si>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</si>
  <si>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</si>
  <si>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</si>
  <si>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</si>
  <si>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</si>
  <si>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</si>
  <si>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</si>
  <si>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</si>
  <si>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</si>
  <si>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</si>
  <si>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</si>
  <si>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</si>
  <si>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</si>
  <si>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</si>
  <si>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</si>
  <si>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</si>
  <si>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</si>
  <si>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</si>
  <si>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</si>
  <si>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</si>
  <si>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</si>
  <si>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</si>
  <si>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</si>
  <si>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</si>
  <si>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</si>
  <si>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</si>
  <si>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</si>
  <si>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</si>
  <si>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</si>
  <si>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</si>
  <si>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</si>
  <si>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</si>
  <si>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</si>
  <si>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</si>
  <si>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</si>
  <si>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</si>
  <si>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</si>
  <si>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</si>
  <si>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</si>
  <si>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</si>
  <si>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</si>
  <si>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</si>
  <si>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</si>
  <si>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</si>
  <si>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</si>
  <si>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</si>
  <si>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</si>
  <si>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</si>
  <si>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</si>
  <si>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</si>
  <si>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</si>
  <si>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</si>
  <si>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</si>
  <si>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</si>
  <si>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</si>
  <si>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</si>
  <si>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</si>
  <si>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</si>
  <si>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</si>
  <si>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</si>
  <si>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</si>
  <si>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</si>
  <si>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</si>
  <si>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</si>
  <si>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</si>
  <si>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</si>
  <si>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</si>
  <si>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</si>
  <si>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</si>
  <si>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</si>
  <si>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</si>
  <si>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</si>
  <si>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</si>
  <si>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</si>
  <si>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</si>
  <si>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</si>
  <si>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</si>
  <si>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</si>
  <si>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</si>
  <si>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</si>
  <si>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</si>
  <si>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</si>
  <si>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</si>
  <si>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</si>
  <si>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</si>
  <si>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</si>
  <si>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</si>
  <si>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</si>
  <si>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</si>
  <si>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</si>
  <si>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</si>
  <si>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</si>
  <si>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</si>
  <si>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</si>
  <si>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</si>
  <si>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</si>
  <si>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</si>
  <si>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</si>
  <si>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</si>
  <si>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</si>
  <si>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</si>
  <si>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</si>
  <si>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</si>
  <si>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</si>
  <si>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</si>
  <si>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</si>
  <si>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</si>
  <si>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</si>
  <si>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</si>
  <si>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</si>
  <si>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</si>
  <si>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</si>
  <si>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</si>
  <si>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</si>
  <si>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</si>
  <si>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</si>
  <si>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</si>
  <si>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</si>
  <si>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</si>
  <si>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</si>
  <si>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</si>
  <si>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</si>
  <si>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</si>
  <si>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</si>
  <si>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</si>
  <si>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</si>
  <si>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</si>
  <si>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</si>
  <si>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</si>
  <si>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</si>
  <si>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</si>
  <si>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</si>
  <si>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</si>
  <si>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</si>
  <si>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</si>
  <si>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</si>
  <si>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</si>
  <si>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</si>
  <si>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</si>
  <si>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</si>
  <si>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</si>
  <si>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</si>
  <si>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</si>
  <si>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</si>
  <si>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</si>
  <si>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</si>
  <si>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</si>
  <si>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</si>
  <si>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</si>
  <si>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</si>
  <si>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</si>
  <si>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</si>
  <si>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</si>
  <si>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</si>
  <si>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</si>
  <si>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</si>
  <si>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</si>
  <si>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</si>
  <si>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</si>
  <si>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</si>
  <si>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</si>
  <si>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</si>
  <si>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</si>
  <si>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</si>
  <si>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</si>
  <si>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</si>
  <si>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</si>
  <si>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</si>
  <si>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</si>
  <si>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</si>
  <si>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</si>
  <si>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</si>
  <si>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</si>
  <si>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</si>
  <si>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</si>
  <si>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</si>
  <si>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</si>
  <si>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</si>
  <si>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</si>
  <si>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</si>
  <si>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</si>
  <si>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</si>
  <si>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</si>
  <si>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</si>
  <si>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</si>
  <si>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</si>
  <si>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</si>
  <si>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</si>
  <si>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</si>
  <si>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</si>
  <si>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</si>
  <si>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</si>
  <si>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</si>
  <si>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</si>
  <si>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</si>
  <si>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</si>
  <si>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</si>
  <si>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</si>
  <si>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</si>
  <si>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</si>
  <si>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</si>
  <si>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</si>
  <si>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</si>
  <si>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</si>
  <si>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</si>
  <si>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</si>
  <si>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</si>
  <si>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</si>
  <si>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</si>
  <si>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</si>
  <si>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</si>
  <si>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</si>
  <si>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</si>
  <si>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</si>
  <si>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</si>
  <si>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</si>
  <si>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</si>
  <si>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</si>
  <si>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</si>
  <si>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</si>
  <si>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</si>
  <si>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</si>
  <si>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</si>
  <si>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</si>
  <si>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</si>
  <si>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</si>
  <si>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</si>
  <si>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</si>
  <si>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</si>
  <si>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</si>
  <si>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</si>
  <si>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</si>
  <si>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</si>
  <si>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</si>
  <si>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</si>
  <si>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</si>
  <si>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</si>
  <si>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</si>
  <si>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</si>
  <si>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</si>
  <si>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</si>
  <si>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</si>
  <si>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</si>
  <si>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</si>
  <si>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</si>
  <si>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</si>
  <si>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</si>
  <si>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</si>
  <si>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</si>
  <si>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</si>
  <si>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</si>
  <si>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</si>
  <si>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</si>
  <si>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</si>
  <si>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</si>
  <si>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</si>
  <si>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</si>
  <si>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</si>
  <si>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</si>
  <si>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</si>
  <si>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</si>
  <si>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</si>
  <si>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</si>
  <si>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</si>
  <si>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</si>
  <si>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</si>
  <si>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</si>
  <si>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</si>
  <si>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</si>
  <si>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</si>
  <si>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</si>
  <si>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</si>
  <si>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</si>
  <si>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</si>
  <si>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</si>
  <si>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</si>
  <si>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</si>
  <si>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</si>
  <si>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</si>
  <si>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</si>
  <si>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</si>
  <si>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</si>
  <si>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</si>
  <si>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</si>
  <si>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</si>
  <si>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</si>
  <si>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</si>
  <si>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</si>
  <si>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</si>
  <si>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</si>
  <si>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</si>
  <si>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</si>
  <si>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</si>
  <si>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</si>
  <si>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</si>
  <si>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</si>
  <si>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</si>
  <si>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</si>
  <si>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</si>
  <si>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</si>
  <si>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</si>
  <si>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</si>
  <si>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</si>
  <si>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</si>
  <si>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</si>
  <si>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</si>
  <si>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</si>
  <si>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</si>
  <si>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</si>
  <si>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</si>
  <si>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</si>
  <si>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</si>
  <si>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</si>
  <si>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</si>
  <si>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</si>
  <si>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</si>
  <si>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</si>
  <si>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</si>
  <si>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</si>
  <si>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</si>
  <si>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</si>
  <si>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</si>
  <si>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</si>
  <si>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</si>
  <si>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</si>
  <si>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</si>
  <si>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</si>
  <si>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</si>
  <si>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</si>
  <si>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</si>
  <si>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</si>
  <si>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</si>
  <si>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</si>
  <si>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</si>
  <si>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</si>
  <si>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</si>
  <si>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</si>
  <si>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</si>
  <si>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</si>
  <si>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</si>
  <si>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</si>
  <si>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</si>
  <si>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</si>
  <si>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</si>
  <si>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</si>
  <si>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</si>
  <si>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</si>
  <si>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</si>
  <si>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</si>
  <si>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</si>
  <si>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</si>
  <si>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</si>
  <si>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</si>
  <si>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</si>
  <si>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</si>
  <si>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</si>
  <si>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</si>
  <si>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</si>
  <si>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</si>
  <si>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</si>
  <si>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</si>
  <si>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</si>
  <si>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</si>
  <si>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</si>
  <si>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</si>
  <si>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</si>
  <si>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</si>
  <si>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</si>
  <si>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</si>
  <si>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</si>
  <si>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</si>
  <si>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</si>
  <si>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</si>
  <si>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</si>
  <si>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</si>
  <si>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</si>
  <si>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</si>
  <si>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</si>
  <si>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</si>
  <si>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</si>
  <si>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</si>
  <si>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</si>
  <si>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</si>
  <si>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</si>
  <si>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</si>
  <si>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</si>
  <si>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</si>
  <si>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</si>
  <si>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</si>
  <si>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</si>
  <si>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</si>
  <si>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</si>
  <si>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</si>
  <si>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</si>
  <si>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</si>
  <si>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</si>
  <si>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</si>
  <si>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</si>
  <si>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</si>
  <si>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</si>
  <si>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</si>
  <si>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</si>
  <si>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</si>
  <si>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</si>
  <si>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</si>
  <si>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</si>
  <si>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</si>
  <si>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</si>
  <si>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</si>
  <si>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</si>
  <si>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</si>
  <si>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</si>
  <si>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</si>
  <si>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</si>
  <si>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</si>
  <si>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</si>
  <si>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</si>
  <si>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</si>
  <si>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</si>
  <si>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</si>
  <si>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</si>
  <si>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</si>
  <si>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</si>
  <si>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</si>
  <si>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</si>
  <si>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</si>
  <si>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</si>
  <si>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</si>
  <si>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</si>
  <si>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</si>
  <si>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</si>
  <si>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</si>
  <si>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</si>
  <si>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</si>
  <si>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</si>
  <si>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</si>
  <si>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</si>
  <si>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</si>
  <si>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</si>
  <si>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</si>
  <si>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</si>
  <si>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</si>
  <si>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</si>
  <si>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</si>
  <si>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</si>
  <si>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</si>
  <si>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</si>
  <si>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</si>
  <si>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</si>
  <si>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</si>
  <si>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</si>
  <si>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</si>
  <si>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</si>
  <si>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</si>
  <si>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</si>
  <si>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</si>
  <si>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</si>
  <si>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</si>
  <si>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</si>
  <si>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</si>
  <si>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</si>
  <si>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</si>
  <si>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</si>
  <si>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</si>
  <si>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</si>
  <si>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</si>
  <si>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</si>
  <si>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</si>
  <si>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</si>
  <si>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</si>
  <si>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</si>
  <si>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</si>
  <si>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</si>
  <si>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</si>
  <si>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</si>
  <si>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</si>
  <si>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</si>
  <si>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</si>
  <si>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</si>
  <si>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</si>
  <si>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</si>
  <si>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</si>
  <si>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</si>
  <si>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</si>
  <si>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</si>
  <si>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</si>
  <si>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</si>
  <si>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</si>
  <si>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</si>
  <si>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</si>
  <si>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</si>
  <si>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</si>
  <si>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</si>
  <si>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</si>
  <si>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</si>
  <si>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</si>
  <si>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</si>
  <si>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</si>
  <si>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</si>
  <si>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</si>
  <si>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</si>
  <si>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</si>
  <si>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</si>
  <si>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</si>
  <si>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</si>
  <si>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</si>
  <si>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</si>
  <si>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</si>
  <si>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</si>
  <si>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</si>
  <si>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</si>
  <si>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</si>
  <si>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</si>
  <si>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</si>
  <si>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</si>
  <si>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</si>
  <si>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</si>
  <si>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</si>
  <si>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</si>
  <si>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</si>
  <si>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</si>
  <si>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</si>
  <si>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</si>
  <si>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</si>
  <si>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</si>
  <si>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</si>
  <si>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</si>
  <si>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</si>
  <si>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</si>
  <si>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</si>
  <si>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</si>
  <si>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</si>
  <si>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</si>
  <si>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</si>
  <si>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</si>
  <si>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</si>
  <si>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</si>
  <si>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</si>
  <si>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</si>
  <si>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</si>
  <si>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</si>
  <si>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</si>
  <si>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</si>
  <si>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</si>
  <si>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</si>
  <si>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</si>
  <si>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</si>
  <si>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</si>
  <si>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</si>
  <si>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</si>
  <si>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</si>
  <si>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</si>
  <si>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</si>
  <si>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</si>
  <si>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</si>
  <si>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</si>
  <si>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</si>
  <si>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</si>
  <si>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</si>
  <si>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</si>
  <si>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</si>
  <si>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</si>
  <si>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</si>
  <si>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</si>
  <si>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</si>
  <si>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</si>
  <si>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</si>
  <si>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</si>
  <si>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</si>
  <si>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</si>
  <si>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</si>
  <si>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</si>
  <si>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</si>
  <si>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</si>
  <si>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</si>
  <si>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</si>
  <si>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</si>
  <si>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</si>
  <si>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</si>
  <si>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</si>
  <si>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</si>
  <si>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</si>
  <si>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</si>
  <si>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</si>
  <si>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</si>
  <si>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</si>
  <si>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</si>
  <si>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</si>
  <si>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</si>
  <si>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</si>
  <si>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</si>
  <si>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</si>
  <si>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</si>
  <si>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</si>
  <si>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</si>
  <si>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</si>
  <si>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</si>
  <si>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</si>
  <si>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</si>
  <si>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</si>
  <si>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</si>
  <si>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</si>
  <si>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</si>
  <si>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</si>
  <si>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</si>
  <si>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</si>
  <si>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</si>
  <si>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</si>
  <si>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</si>
  <si>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</si>
  <si>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</si>
  <si>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</si>
  <si>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</si>
  <si>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</si>
  <si>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</si>
  <si>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</si>
  <si>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</si>
  <si>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</si>
  <si>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</si>
  <si>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Temuco</t>
  </si>
  <si>
    <t>Centro de Salud Familiar Pedro de Valdivia</t>
  </si>
  <si>
    <t>KATHERINE FUENTES ASTUDILLO</t>
  </si>
  <si>
    <t>0</t>
  </si>
  <si>
    <t>OLIVER MORALES ROJO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</si>
</sst>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1" fontId="14" fillId="0" borderId="433" xfId="39" applyNumberFormat="1" applyFont="1" applyBorder="1" applyAlignment="1" applyProtection="1">
      <alignment horizontal="left" wrapText="1"/>
    </xf>
    <xf numFmtId="1" fontId="14" fillId="0" borderId="472" xfId="39" applyNumberFormat="1" applyFont="1" applyBorder="1" applyAlignment="1" applyProtection="1">
      <alignment horizontal="left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3" borderId="439" xfId="0" applyNumberFormat="1" applyFont="1" applyFill="1" applyBorder="1" applyAlignment="1">
      <alignment horizontal="left"/>
    </xf>
    <xf numFmtId="1" fontId="14" fillId="3" borderId="472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0" fontId="5" fillId="0" borderId="515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515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1385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1354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/>
    <xf numFmtId="1" fontId="3" fillId="0" borderId="717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281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0" fontId="3" fillId="0" borderId="683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30" xfId="0" applyNumberFormat="1" applyFont="1" applyBorder="1"/>
    <xf numFmtId="1" fontId="2" fillId="0" borderId="729" xfId="0" applyNumberFormat="1" applyFont="1" applyBorder="1"/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9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6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0" borderId="888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92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355" xfId="0" applyNumberFormat="1" applyFont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2" fillId="3" borderId="866" xfId="0" applyNumberFormat="1" applyFont="1" applyFill="1" applyBorder="1" applyAlignment="1">
      <alignment horizontal="left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1" fontId="2" fillId="3" borderId="783" xfId="0" applyNumberFormat="1" applyFont="1" applyFill="1" applyBorder="1" applyAlignment="1">
      <alignment horizontal="left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2" fillId="0" borderId="783" xfId="0" applyFont="1" applyBorder="1" applyAlignment="1">
      <alignment horizontal="left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865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14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/>
    </xf>
    <xf numFmtId="1" fontId="3" fillId="0" borderId="1092" xfId="0" applyNumberFormat="1" applyFont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3" fillId="0" borderId="1426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0" borderId="1021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49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335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1107" xfId="0" applyNumberFormat="1" applyFont="1" applyBorder="1" applyAlignment="1">
      <alignment horizontal="left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14" fillId="3" borderId="783" xfId="0" applyNumberFormat="1" applyFont="1" applyFill="1" applyBorder="1" applyAlignment="1">
      <alignment horizontal="left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14" fillId="0" borderId="1014" xfId="0" applyFont="1" applyBorder="1" applyAlignment="1">
      <alignment horizontal="left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02" xfId="0" applyFont="1" applyBorder="1" applyAlignment="1">
      <alignment horizontal="left" vertical="center"/>
    </xf>
    <xf numFmtId="0" fontId="5" fillId="0" borderId="102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31" xfId="0" applyNumberFormat="1" applyFont="1" applyBorder="1" applyAlignment="1">
      <alignment horizontal="center" vertical="center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1232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0" fontId="2" fillId="0" borderId="1240" xfId="0" applyFont="1" applyBorder="1" applyAlignment="1">
      <alignment horizontal="left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195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0" fontId="2" fillId="0" borderId="1288" xfId="0" applyFont="1" applyBorder="1" applyAlignment="1">
      <alignment horizontal="left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195" xfId="20" applyFont="1" applyBorder="1" applyAlignment="1">
      <alignment horizontal="left" vertical="center" wrapText="1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60" xfId="0" applyNumberFormat="1" applyFont="1" applyBorder="1" applyAlignment="1">
      <alignment horizontal="center" vertical="center"/>
    </xf>
    <xf numFmtId="0" fontId="2" fillId="0" borderId="1240" xfId="20" applyFont="1" applyBorder="1" applyAlignment="1">
      <alignment horizontal="left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0" fontId="2" fillId="0" borderId="850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0" fontId="2" fillId="0" borderId="123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290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5" borderId="1223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89" xfId="0" applyFont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abSelected="1" topLeftCell="B1" workbookViewId="0">
      <selection activeCell="C10" sqref="C10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22" t="s">
        <v>0</v>
      </c>
      <c r="B1" s="7123"/>
      <c r="C1" s="7124" t="s">
        <v>1</v>
      </c>
      <c r="D1" s="7125"/>
      <c r="E1" s="7125"/>
      <c r="F1" s="7125"/>
      <c r="G1" s="7125"/>
      <c r="H1" s="7126"/>
    </row>
    <row r="2" spans="1:24" ht="21.75" customHeight="1" x14ac:dyDescent="0.2">
      <c r="A2" s="1435" t="s">
        <v>2</v>
      </c>
      <c r="B2" s="1436" t="s">
        <v>4450</v>
      </c>
      <c r="C2" s="1437">
        <v>0</v>
      </c>
      <c r="D2" s="1438">
        <v>9</v>
      </c>
      <c r="E2" s="1438">
        <v>1</v>
      </c>
      <c r="F2" s="1438">
        <v>0</v>
      </c>
      <c r="G2" s="1439">
        <v>1</v>
      </c>
      <c r="H2" s="144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441" t="s">
        <v>3</v>
      </c>
      <c r="B3" s="1442" t="s">
        <v>4451</v>
      </c>
      <c r="C3" s="1437">
        <v>1</v>
      </c>
      <c r="D3" s="1438">
        <v>2</v>
      </c>
      <c r="E3" s="1438">
        <v>1</v>
      </c>
      <c r="F3" s="1438">
        <v>3</v>
      </c>
      <c r="G3" s="1438">
        <v>4</v>
      </c>
      <c r="H3" s="1439">
        <v>7</v>
      </c>
      <c r="I3" s="74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 t="s">
        <v>7</v>
      </c>
      <c r="C6" s="5530" t="str">
        <f>IF(X10&lt;&gt;"",IF(LEN(X10)&lt;2,"0",LEFT(X10,1)),"")</f>
        <v>0</v>
      </c>
      <c r="D6" s="5531" t="str">
        <f>IF(X10&lt;&gt;"",RIGHT(X10,1),"")</f>
        <v>1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127" t="s">
        <v>4449</v>
      </c>
      <c r="B9" s="7128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ENERO</v>
      </c>
      <c r="X10" s="65">
        <f>IFERROR(VLOOKUP(W10,$W$11:$X$22,2,FALSE),"")</f>
        <v>1</v>
      </c>
    </row>
    <row r="11" spans="1:24" ht="27" customHeight="1" x14ac:dyDescent="0.2">
      <c r="A11" s="1449" t="s">
        <v>6</v>
      </c>
      <c r="B11" s="1450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 t="s">
        <v>4454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129" t="s">
        <v>13</v>
      </c>
      <c r="B15" s="71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11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12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12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121347</v>
      </c>
      <c r="X24" s="65" t="str">
        <f>IF(W24&lt;&gt;"",CONCATENATE("{""EstablecimientoCodigo"":""",W24,"""}"),"")</f>
        <v>{"EstablecimientoCodigo":"121347"}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%7B%22EstablecimientoCodigo%22%3A%22121347%22%7D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"121347"}, "include_total": true, "limit": 1, "records_format": "objects", "resource_id": "2c44d782-3365-44e3-aefb-2c8b8363a1bc", "total_estimation_threshold": null, "records": [{"_id":915,"EstablecimientoCodigo":"121347","EstablecimientoGlosa":"Centro de Salud Familiar Pedro de Valdivia","EstablecimientoCodigoAntiguo":"21-347","EstablecimientoCodigoMadreAntiguo":null,"EstablecimientoCodigoMadreNuevo":null,"RegionCodigo":"9","RegionGlosa":"Región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de Salud Familiar (CESFAM)","AmbitoFuncionamiento":"Establecimiento de Salud","Certificacion":"Centro de Salud Familiar","DependenciaAdministrativa":"Municipal","NivelAtencionEstabglosa":"Primario","ComunaCodigo":"9101","ComunaGlosa":"Temuco","TipoViaGlosa":"Calle","Numero":"910","NombreVia":"Chivilcán","TelefonoMovil_TelefonoFijo":"452348388","FechaInicioFuncionamientoEstab":"01-01-2008","TieneServicioUrgencia":"NO","TipoUrgencia":"No Aplica","ClasificacionTipoSapu":"No Aplica","Latitud":"-38.71363","Longitud":"-72.62011","TipoSistemaSaludGlosa":"Público","EstadoFuncionamiento":"Vigente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"/api/3/action/datastore_search?resource_id=2c44d782-3365-44e3-aefb-2c8b8363a1bc&amp;limit=1&amp;filters=%7B%22EstablecimientoCodigo%22%3A%22121347%22%7D", "next": "/api/3/action/datastore_search?resource_id=2c44d782-3365-44e3-aefb-2c8b8363a1bc&amp;limit=1&amp;filters=%7B%22EstablecimientoCodigo%22%3A%22121347%22%7D&amp;offset=1"},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Centro de Salud Familiar Pedro de Valdivia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C173" zoomScaleNormal="100" workbookViewId="0">
      <selection activeCell="I189" sqref="I189:I199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Temuco (09101)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11" x14ac:dyDescent="0.25">
      <c r="A4" s="5551" t="str">
        <f>CONCATENATE("MES: ",NOMBRE!B6, " (",NOMBRE!C6,NOMBRE!D6,")")</f>
        <v>MES: ENERO (01)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230" t="s">
        <v>24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  <c r="M6" s="7230"/>
      <c r="N6" s="7230"/>
      <c r="O6" s="7230"/>
      <c r="P6" s="7230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156" t="s">
        <v>25</v>
      </c>
      <c r="B8" s="7156"/>
      <c r="C8" s="7156"/>
      <c r="D8" s="7156"/>
      <c r="E8" s="7156"/>
      <c r="F8" s="7156"/>
      <c r="G8" s="7156"/>
      <c r="H8" s="7156"/>
      <c r="I8" s="7156"/>
      <c r="J8" s="7156"/>
      <c r="K8" s="7156"/>
      <c r="L8" s="7156"/>
      <c r="M8" s="7156"/>
      <c r="N8" s="7156"/>
      <c r="O8" s="7156"/>
      <c r="P8" s="7156"/>
      <c r="Q8" s="7156"/>
      <c r="R8" s="7156"/>
      <c r="S8" s="7156"/>
      <c r="T8" s="7156"/>
      <c r="U8" s="7156"/>
      <c r="V8" s="7156"/>
      <c r="W8" s="7156"/>
      <c r="X8" s="7156"/>
      <c r="Y8" s="7156"/>
      <c r="Z8" s="7232"/>
      <c r="AA8" s="7232"/>
      <c r="AB8" s="7156"/>
      <c r="AC8" s="7156"/>
      <c r="AD8" s="7156"/>
      <c r="AE8" s="7156"/>
      <c r="AF8" s="7156"/>
      <c r="AG8" s="7156"/>
      <c r="AH8" s="7156"/>
    </row>
    <row r="9" spans="1:111" ht="15" customHeight="1" x14ac:dyDescent="0.25">
      <c r="A9" s="7187" t="s">
        <v>26</v>
      </c>
      <c r="B9" s="7187" t="s">
        <v>27</v>
      </c>
      <c r="C9" s="7164" t="s">
        <v>28</v>
      </c>
      <c r="D9" s="7214" t="s">
        <v>29</v>
      </c>
      <c r="E9" s="7218"/>
      <c r="F9" s="7218"/>
      <c r="G9" s="7218"/>
      <c r="H9" s="7218"/>
      <c r="I9" s="7218"/>
      <c r="J9" s="7218"/>
      <c r="K9" s="7218"/>
      <c r="L9" s="7218"/>
      <c r="M9" s="7218"/>
      <c r="N9" s="7218"/>
      <c r="O9" s="7218"/>
      <c r="P9" s="7218"/>
      <c r="Q9" s="7218"/>
      <c r="R9" s="7218"/>
      <c r="S9" s="7218"/>
      <c r="T9" s="7219"/>
      <c r="U9" s="7218" t="s">
        <v>30</v>
      </c>
      <c r="V9" s="7219"/>
      <c r="W9" s="7240" t="s">
        <v>31</v>
      </c>
      <c r="X9" s="7222" t="s">
        <v>32</v>
      </c>
      <c r="Y9" s="7224" t="s">
        <v>33</v>
      </c>
      <c r="Z9" s="7226" t="s">
        <v>34</v>
      </c>
      <c r="AA9" s="7237" t="s">
        <v>35</v>
      </c>
      <c r="AB9" s="7228" t="s">
        <v>36</v>
      </c>
      <c r="AC9" s="7239" t="s">
        <v>37</v>
      </c>
      <c r="AD9" s="7233" t="s">
        <v>38</v>
      </c>
      <c r="AE9" s="7235" t="s">
        <v>39</v>
      </c>
      <c r="AF9" s="7191"/>
      <c r="AG9" s="7217"/>
      <c r="AH9" s="7164" t="s">
        <v>40</v>
      </c>
    </row>
    <row r="10" spans="1:111" ht="57.75" customHeight="1" x14ac:dyDescent="0.25">
      <c r="A10" s="7189"/>
      <c r="B10" s="7189"/>
      <c r="C10" s="7166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241"/>
      <c r="X10" s="7223"/>
      <c r="Y10" s="7225"/>
      <c r="Z10" s="7227"/>
      <c r="AA10" s="7238"/>
      <c r="AB10" s="7229"/>
      <c r="AC10" s="7166"/>
      <c r="AD10" s="7234"/>
      <c r="AE10" s="5561" t="s">
        <v>60</v>
      </c>
      <c r="AF10" s="1524" t="s">
        <v>61</v>
      </c>
      <c r="AG10" s="5562" t="s">
        <v>62</v>
      </c>
      <c r="AH10" s="7166"/>
    </row>
    <row r="11" spans="1:111" ht="15" customHeight="1" x14ac:dyDescent="0.25">
      <c r="A11" s="7208" t="s">
        <v>63</v>
      </c>
      <c r="B11" s="1721" t="s">
        <v>64</v>
      </c>
      <c r="C11" s="5563">
        <f>SUM(F11:N11)</f>
        <v>0</v>
      </c>
      <c r="D11" s="1912"/>
      <c r="E11" s="1910"/>
      <c r="F11" s="954">
        <v>0</v>
      </c>
      <c r="G11" s="954">
        <v>0</v>
      </c>
      <c r="H11" s="954">
        <v>0</v>
      </c>
      <c r="I11" s="954">
        <v>0</v>
      </c>
      <c r="J11" s="954">
        <v>0</v>
      </c>
      <c r="K11" s="954">
        <v>0</v>
      </c>
      <c r="L11" s="954">
        <v>0</v>
      </c>
      <c r="M11" s="954">
        <v>0</v>
      </c>
      <c r="N11" s="954">
        <v>0</v>
      </c>
      <c r="O11" s="5564"/>
      <c r="P11" s="5565"/>
      <c r="Q11" s="5346"/>
      <c r="R11" s="5346"/>
      <c r="S11" s="5346"/>
      <c r="T11" s="5566"/>
      <c r="U11" s="1613">
        <v>0</v>
      </c>
      <c r="V11" s="1905">
        <v>0</v>
      </c>
      <c r="W11" s="5567">
        <v>0</v>
      </c>
      <c r="X11" s="5346"/>
      <c r="Y11" s="5568">
        <v>0</v>
      </c>
      <c r="Z11" s="5569">
        <v>0</v>
      </c>
      <c r="AA11" s="5570">
        <v>0</v>
      </c>
      <c r="AB11" s="1077">
        <v>0</v>
      </c>
      <c r="AC11" s="5571">
        <v>0</v>
      </c>
      <c r="AD11" s="5572">
        <v>0</v>
      </c>
      <c r="AE11" s="1511">
        <v>0</v>
      </c>
      <c r="AF11" s="5573">
        <v>0</v>
      </c>
      <c r="AG11" s="5574">
        <v>0</v>
      </c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236"/>
      <c r="B12" s="1648" t="s">
        <v>65</v>
      </c>
      <c r="C12" s="5580">
        <f t="shared" ref="C12:C21" si="8">SUM(F12:N12)</f>
        <v>4</v>
      </c>
      <c r="D12" s="1622"/>
      <c r="E12" s="5581"/>
      <c r="F12" s="1625">
        <v>0</v>
      </c>
      <c r="G12" s="1625">
        <v>0</v>
      </c>
      <c r="H12" s="1625">
        <v>0</v>
      </c>
      <c r="I12" s="1625">
        <v>1</v>
      </c>
      <c r="J12" s="1625">
        <v>2</v>
      </c>
      <c r="K12" s="1625">
        <v>1</v>
      </c>
      <c r="L12" s="1625">
        <v>0</v>
      </c>
      <c r="M12" s="1625">
        <v>0</v>
      </c>
      <c r="N12" s="1625">
        <v>0</v>
      </c>
      <c r="O12" s="5582"/>
      <c r="P12" s="1623"/>
      <c r="Q12" s="1623"/>
      <c r="R12" s="1623"/>
      <c r="S12" s="1623"/>
      <c r="T12" s="1660"/>
      <c r="U12" s="1627">
        <v>0</v>
      </c>
      <c r="V12" s="1642">
        <v>4</v>
      </c>
      <c r="W12" s="1553">
        <v>1</v>
      </c>
      <c r="X12" s="1623"/>
      <c r="Y12" s="1552">
        <v>0</v>
      </c>
      <c r="Z12" s="5583">
        <v>0</v>
      </c>
      <c r="AA12" s="5584">
        <v>0</v>
      </c>
      <c r="AB12" s="1733">
        <v>2</v>
      </c>
      <c r="AC12" s="5585">
        <v>0</v>
      </c>
      <c r="AD12" s="1520">
        <v>0</v>
      </c>
      <c r="AE12" s="1519">
        <v>0</v>
      </c>
      <c r="AF12" s="961">
        <v>0</v>
      </c>
      <c r="AG12" s="1520">
        <v>0</v>
      </c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208" t="s">
        <v>66</v>
      </c>
      <c r="B13" s="1721" t="s">
        <v>64</v>
      </c>
      <c r="C13" s="5587">
        <f t="shared" si="8"/>
        <v>0</v>
      </c>
      <c r="D13" s="5588"/>
      <c r="E13" s="5589"/>
      <c r="F13" s="954">
        <v>0</v>
      </c>
      <c r="G13" s="954">
        <v>0</v>
      </c>
      <c r="H13" s="954">
        <v>0</v>
      </c>
      <c r="I13" s="954">
        <v>0</v>
      </c>
      <c r="J13" s="954">
        <v>0</v>
      </c>
      <c r="K13" s="954">
        <v>0</v>
      </c>
      <c r="L13" s="954">
        <v>0</v>
      </c>
      <c r="M13" s="954">
        <v>0</v>
      </c>
      <c r="N13" s="5573">
        <v>0</v>
      </c>
      <c r="O13" s="5565"/>
      <c r="P13" s="5346"/>
      <c r="Q13" s="5346"/>
      <c r="R13" s="5346"/>
      <c r="S13" s="5346"/>
      <c r="T13" s="956"/>
      <c r="U13" s="5589"/>
      <c r="V13" s="1634">
        <v>0</v>
      </c>
      <c r="W13" s="5567">
        <v>0</v>
      </c>
      <c r="X13" s="955"/>
      <c r="Y13" s="5590"/>
      <c r="Z13" s="5569">
        <v>0</v>
      </c>
      <c r="AA13" s="5570">
        <v>0</v>
      </c>
      <c r="AB13" s="5591">
        <v>0</v>
      </c>
      <c r="AC13" s="5592">
        <v>0</v>
      </c>
      <c r="AD13" s="5593">
        <v>0</v>
      </c>
      <c r="AE13" s="998">
        <v>0</v>
      </c>
      <c r="AF13" s="5594"/>
      <c r="AG13" s="5574">
        <v>0</v>
      </c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209"/>
      <c r="B14" s="1648" t="s">
        <v>65</v>
      </c>
      <c r="C14" s="5595">
        <f t="shared" si="8"/>
        <v>118</v>
      </c>
      <c r="D14" s="5596"/>
      <c r="E14" s="5597"/>
      <c r="F14" s="5598">
        <v>0</v>
      </c>
      <c r="G14" s="5598">
        <v>4</v>
      </c>
      <c r="H14" s="5598">
        <v>19</v>
      </c>
      <c r="I14" s="5598">
        <v>48</v>
      </c>
      <c r="J14" s="5598">
        <v>26</v>
      </c>
      <c r="K14" s="5598">
        <v>17</v>
      </c>
      <c r="L14" s="5598">
        <v>4</v>
      </c>
      <c r="M14" s="5598">
        <v>0</v>
      </c>
      <c r="N14" s="961">
        <v>0</v>
      </c>
      <c r="O14" s="5599"/>
      <c r="P14" s="1623"/>
      <c r="Q14" s="1623"/>
      <c r="R14" s="1623"/>
      <c r="S14" s="1623"/>
      <c r="T14" s="5600"/>
      <c r="U14" s="5601"/>
      <c r="V14" s="1642">
        <v>118</v>
      </c>
      <c r="W14" s="1553">
        <v>52</v>
      </c>
      <c r="X14" s="1623"/>
      <c r="Y14" s="5602"/>
      <c r="Z14" s="5583">
        <v>1</v>
      </c>
      <c r="AA14" s="5584">
        <v>1</v>
      </c>
      <c r="AB14" s="1733">
        <v>27</v>
      </c>
      <c r="AC14" s="5585">
        <v>11</v>
      </c>
      <c r="AD14" s="1520">
        <v>0</v>
      </c>
      <c r="AE14" s="1519">
        <v>0</v>
      </c>
      <c r="AF14" s="5603"/>
      <c r="AG14" s="1520">
        <v>0</v>
      </c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208" t="s">
        <v>67</v>
      </c>
      <c r="B15" s="1721" t="s">
        <v>64</v>
      </c>
      <c r="C15" s="5563">
        <f t="shared" si="8"/>
        <v>0</v>
      </c>
      <c r="D15" s="1912"/>
      <c r="E15" s="1910"/>
      <c r="F15" s="5573">
        <v>0</v>
      </c>
      <c r="G15" s="5573">
        <v>0</v>
      </c>
      <c r="H15" s="5573">
        <v>0</v>
      </c>
      <c r="I15" s="5573">
        <v>0</v>
      </c>
      <c r="J15" s="5573">
        <v>0</v>
      </c>
      <c r="K15" s="5573">
        <v>0</v>
      </c>
      <c r="L15" s="5573">
        <v>0</v>
      </c>
      <c r="M15" s="5573">
        <v>0</v>
      </c>
      <c r="N15" s="5573">
        <v>0</v>
      </c>
      <c r="O15" s="5565"/>
      <c r="P15" s="5346"/>
      <c r="Q15" s="5346"/>
      <c r="R15" s="5346"/>
      <c r="S15" s="5346"/>
      <c r="T15" s="1658"/>
      <c r="U15" s="1910"/>
      <c r="V15" s="1634">
        <v>0</v>
      </c>
      <c r="W15" s="5567">
        <v>0</v>
      </c>
      <c r="X15" s="5346"/>
      <c r="Y15" s="5604"/>
      <c r="Z15" s="5569">
        <v>0</v>
      </c>
      <c r="AA15" s="5570">
        <v>0</v>
      </c>
      <c r="AB15" s="5591">
        <v>0</v>
      </c>
      <c r="AC15" s="5592">
        <v>0</v>
      </c>
      <c r="AD15" s="5593">
        <v>0</v>
      </c>
      <c r="AE15" s="998">
        <v>0</v>
      </c>
      <c r="AF15" s="5594"/>
      <c r="AG15" s="5574">
        <v>0</v>
      </c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210"/>
      <c r="B16" s="1648" t="s">
        <v>65</v>
      </c>
      <c r="C16" s="5580">
        <f t="shared" si="8"/>
        <v>1</v>
      </c>
      <c r="D16" s="1622"/>
      <c r="E16" s="5581"/>
      <c r="F16" s="961">
        <v>0</v>
      </c>
      <c r="G16" s="961">
        <v>0</v>
      </c>
      <c r="H16" s="961">
        <v>1</v>
      </c>
      <c r="I16" s="961">
        <v>0</v>
      </c>
      <c r="J16" s="961">
        <v>0</v>
      </c>
      <c r="K16" s="961">
        <v>0</v>
      </c>
      <c r="L16" s="961">
        <v>0</v>
      </c>
      <c r="M16" s="961">
        <v>0</v>
      </c>
      <c r="N16" s="1625">
        <v>0</v>
      </c>
      <c r="O16" s="5582"/>
      <c r="P16" s="1623"/>
      <c r="Q16" s="1623"/>
      <c r="R16" s="1623"/>
      <c r="S16" s="1623"/>
      <c r="T16" s="1660"/>
      <c r="U16" s="5605"/>
      <c r="V16" s="1642">
        <v>1</v>
      </c>
      <c r="W16" s="1553">
        <v>1</v>
      </c>
      <c r="X16" s="1623"/>
      <c r="Y16" s="5602"/>
      <c r="Z16" s="5583">
        <v>0</v>
      </c>
      <c r="AA16" s="5584">
        <v>0</v>
      </c>
      <c r="AB16" s="1733">
        <v>0</v>
      </c>
      <c r="AC16" s="5585">
        <v>0</v>
      </c>
      <c r="AD16" s="1520">
        <v>0</v>
      </c>
      <c r="AE16" s="1519">
        <v>0</v>
      </c>
      <c r="AF16" s="5603"/>
      <c r="AG16" s="1520">
        <v>0</v>
      </c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208" t="s">
        <v>68</v>
      </c>
      <c r="B17" s="1721" t="s">
        <v>64</v>
      </c>
      <c r="C17" s="5563">
        <f t="shared" si="8"/>
        <v>0</v>
      </c>
      <c r="D17" s="1912"/>
      <c r="E17" s="1910"/>
      <c r="F17" s="954">
        <v>0</v>
      </c>
      <c r="G17" s="954">
        <v>0</v>
      </c>
      <c r="H17" s="5573">
        <v>0</v>
      </c>
      <c r="I17" s="5573">
        <v>0</v>
      </c>
      <c r="J17" s="5573">
        <v>0</v>
      </c>
      <c r="K17" s="5573">
        <v>0</v>
      </c>
      <c r="L17" s="5573">
        <v>0</v>
      </c>
      <c r="M17" s="5573">
        <v>0</v>
      </c>
      <c r="N17" s="5573">
        <v>0</v>
      </c>
      <c r="O17" s="5565"/>
      <c r="P17" s="5346"/>
      <c r="Q17" s="5346"/>
      <c r="R17" s="5346"/>
      <c r="S17" s="5346"/>
      <c r="T17" s="1658"/>
      <c r="U17" s="1910"/>
      <c r="V17" s="1905">
        <v>0</v>
      </c>
      <c r="W17" s="5567">
        <v>0</v>
      </c>
      <c r="X17" s="5346"/>
      <c r="Y17" s="5604"/>
      <c r="Z17" s="5569">
        <v>0</v>
      </c>
      <c r="AA17" s="5570">
        <v>0</v>
      </c>
      <c r="AB17" s="5591">
        <v>0</v>
      </c>
      <c r="AC17" s="5592">
        <v>0</v>
      </c>
      <c r="AD17" s="5593">
        <v>0</v>
      </c>
      <c r="AE17" s="998">
        <v>0</v>
      </c>
      <c r="AF17" s="5594"/>
      <c r="AG17" s="5574">
        <v>0</v>
      </c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210"/>
      <c r="B18" s="1648" t="s">
        <v>65</v>
      </c>
      <c r="C18" s="5580">
        <f t="shared" si="8"/>
        <v>1</v>
      </c>
      <c r="D18" s="1622"/>
      <c r="E18" s="5581"/>
      <c r="F18" s="961">
        <v>0</v>
      </c>
      <c r="G18" s="961">
        <v>0</v>
      </c>
      <c r="H18" s="961">
        <v>0</v>
      </c>
      <c r="I18" s="961">
        <v>1</v>
      </c>
      <c r="J18" s="961">
        <v>0</v>
      </c>
      <c r="K18" s="961">
        <v>0</v>
      </c>
      <c r="L18" s="961">
        <v>0</v>
      </c>
      <c r="M18" s="961">
        <v>0</v>
      </c>
      <c r="N18" s="1625">
        <v>0</v>
      </c>
      <c r="O18" s="5582"/>
      <c r="P18" s="1623"/>
      <c r="Q18" s="1623"/>
      <c r="R18" s="1623"/>
      <c r="S18" s="1623"/>
      <c r="T18" s="1660"/>
      <c r="U18" s="5581"/>
      <c r="V18" s="1642">
        <v>1</v>
      </c>
      <c r="W18" s="1553">
        <v>0</v>
      </c>
      <c r="X18" s="1623"/>
      <c r="Y18" s="5602"/>
      <c r="Z18" s="5583">
        <v>0</v>
      </c>
      <c r="AA18" s="5584">
        <v>0</v>
      </c>
      <c r="AB18" s="1733">
        <v>0</v>
      </c>
      <c r="AC18" s="5585">
        <v>0</v>
      </c>
      <c r="AD18" s="1520">
        <v>0</v>
      </c>
      <c r="AE18" s="1519">
        <v>0</v>
      </c>
      <c r="AF18" s="5603"/>
      <c r="AG18" s="1520">
        <v>0</v>
      </c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209" t="s">
        <v>69</v>
      </c>
      <c r="B19" s="1721" t="s">
        <v>64</v>
      </c>
      <c r="C19" s="5587">
        <f t="shared" si="8"/>
        <v>0</v>
      </c>
      <c r="D19" s="5588"/>
      <c r="E19" s="5589"/>
      <c r="F19" s="954">
        <v>0</v>
      </c>
      <c r="G19" s="954">
        <v>0</v>
      </c>
      <c r="H19" s="954">
        <v>0</v>
      </c>
      <c r="I19" s="954">
        <v>0</v>
      </c>
      <c r="J19" s="954">
        <v>0</v>
      </c>
      <c r="K19" s="954">
        <v>0</v>
      </c>
      <c r="L19" s="954">
        <v>0</v>
      </c>
      <c r="M19" s="954">
        <v>0</v>
      </c>
      <c r="N19" s="954">
        <v>0</v>
      </c>
      <c r="O19" s="5564"/>
      <c r="P19" s="955"/>
      <c r="Q19" s="955"/>
      <c r="R19" s="955"/>
      <c r="S19" s="955"/>
      <c r="T19" s="956"/>
      <c r="U19" s="5589"/>
      <c r="V19" s="1634">
        <v>0</v>
      </c>
      <c r="W19" s="5567">
        <v>0</v>
      </c>
      <c r="X19" s="954">
        <v>0</v>
      </c>
      <c r="Y19" s="5590"/>
      <c r="Z19" s="5569">
        <v>0</v>
      </c>
      <c r="AA19" s="5570">
        <v>0</v>
      </c>
      <c r="AB19" s="5591">
        <v>0</v>
      </c>
      <c r="AC19" s="5592">
        <v>0</v>
      </c>
      <c r="AD19" s="5593">
        <v>0</v>
      </c>
      <c r="AE19" s="998">
        <v>0</v>
      </c>
      <c r="AF19" s="5594"/>
      <c r="AG19" s="5574">
        <v>0</v>
      </c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209"/>
      <c r="B20" s="1648" t="s">
        <v>65</v>
      </c>
      <c r="C20" s="5595">
        <f t="shared" si="8"/>
        <v>15</v>
      </c>
      <c r="D20" s="5596"/>
      <c r="E20" s="5597"/>
      <c r="F20" s="5598">
        <v>0</v>
      </c>
      <c r="G20" s="5598">
        <v>0</v>
      </c>
      <c r="H20" s="5598">
        <v>1</v>
      </c>
      <c r="I20" s="5598">
        <v>8</v>
      </c>
      <c r="J20" s="5598">
        <v>3</v>
      </c>
      <c r="K20" s="5598">
        <v>3</v>
      </c>
      <c r="L20" s="5598">
        <v>0</v>
      </c>
      <c r="M20" s="5598">
        <v>0</v>
      </c>
      <c r="N20" s="1625">
        <v>0</v>
      </c>
      <c r="O20" s="5599"/>
      <c r="P20" s="1623"/>
      <c r="Q20" s="1623"/>
      <c r="R20" s="1623"/>
      <c r="S20" s="1623"/>
      <c r="T20" s="5600"/>
      <c r="U20" s="5601"/>
      <c r="V20" s="1642">
        <v>15</v>
      </c>
      <c r="W20" s="5607">
        <v>5</v>
      </c>
      <c r="X20" s="5608">
        <v>8</v>
      </c>
      <c r="Y20" s="5602"/>
      <c r="Z20" s="5583">
        <v>0</v>
      </c>
      <c r="AA20" s="5584">
        <v>0</v>
      </c>
      <c r="AB20" s="1733">
        <v>3</v>
      </c>
      <c r="AC20" s="5585">
        <v>0</v>
      </c>
      <c r="AD20" s="1520">
        <v>0</v>
      </c>
      <c r="AE20" s="1519">
        <v>0</v>
      </c>
      <c r="AF20" s="5603"/>
      <c r="AG20" s="1520">
        <v>0</v>
      </c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208" t="s">
        <v>70</v>
      </c>
      <c r="B21" s="1721" t="s">
        <v>64</v>
      </c>
      <c r="C21" s="5563">
        <f t="shared" si="8"/>
        <v>0</v>
      </c>
      <c r="D21" s="1912"/>
      <c r="E21" s="1910"/>
      <c r="F21" s="5573">
        <v>0</v>
      </c>
      <c r="G21" s="5573">
        <v>0</v>
      </c>
      <c r="H21" s="5573">
        <v>0</v>
      </c>
      <c r="I21" s="5573">
        <v>0</v>
      </c>
      <c r="J21" s="5573">
        <v>0</v>
      </c>
      <c r="K21" s="5573">
        <v>0</v>
      </c>
      <c r="L21" s="5573">
        <v>0</v>
      </c>
      <c r="M21" s="5573">
        <v>0</v>
      </c>
      <c r="N21" s="5573">
        <v>0</v>
      </c>
      <c r="O21" s="5565"/>
      <c r="P21" s="5346"/>
      <c r="Q21" s="5346"/>
      <c r="R21" s="5346"/>
      <c r="S21" s="5346"/>
      <c r="T21" s="1658"/>
      <c r="U21" s="1910"/>
      <c r="V21" s="1634">
        <v>0</v>
      </c>
      <c r="W21" s="1792">
        <v>0</v>
      </c>
      <c r="X21" s="5609">
        <v>0</v>
      </c>
      <c r="Y21" s="5590"/>
      <c r="Z21" s="5569">
        <v>0</v>
      </c>
      <c r="AA21" s="5570">
        <v>0</v>
      </c>
      <c r="AB21" s="5591">
        <v>0</v>
      </c>
      <c r="AC21" s="5592">
        <v>0</v>
      </c>
      <c r="AD21" s="5593">
        <v>0</v>
      </c>
      <c r="AE21" s="998">
        <v>0</v>
      </c>
      <c r="AF21" s="5594"/>
      <c r="AG21" s="5574">
        <v>0</v>
      </c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210"/>
      <c r="B22" s="1648" t="s">
        <v>65</v>
      </c>
      <c r="C22" s="5580">
        <f>SUM(F22:N22)</f>
        <v>3</v>
      </c>
      <c r="D22" s="1622"/>
      <c r="E22" s="5581"/>
      <c r="F22" s="961">
        <v>0</v>
      </c>
      <c r="G22" s="961">
        <v>1</v>
      </c>
      <c r="H22" s="961">
        <v>1</v>
      </c>
      <c r="I22" s="961">
        <v>0</v>
      </c>
      <c r="J22" s="961">
        <v>0</v>
      </c>
      <c r="K22" s="961">
        <v>1</v>
      </c>
      <c r="L22" s="961">
        <v>0</v>
      </c>
      <c r="M22" s="961">
        <v>0</v>
      </c>
      <c r="N22" s="961">
        <v>0</v>
      </c>
      <c r="O22" s="5599"/>
      <c r="P22" s="1623"/>
      <c r="Q22" s="1623"/>
      <c r="R22" s="1623"/>
      <c r="S22" s="1623"/>
      <c r="T22" s="1660"/>
      <c r="U22" s="5605"/>
      <c r="V22" s="1642">
        <v>3</v>
      </c>
      <c r="W22" s="1553">
        <v>1</v>
      </c>
      <c r="X22" s="1625">
        <v>0</v>
      </c>
      <c r="Y22" s="5602"/>
      <c r="Z22" s="5583">
        <v>0</v>
      </c>
      <c r="AA22" s="5584">
        <v>1</v>
      </c>
      <c r="AB22" s="1733">
        <v>1</v>
      </c>
      <c r="AC22" s="5585">
        <v>0</v>
      </c>
      <c r="AD22" s="1520">
        <v>0</v>
      </c>
      <c r="AE22" s="1519">
        <v>0</v>
      </c>
      <c r="AF22" s="5603"/>
      <c r="AG22" s="1520">
        <v>0</v>
      </c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209" t="s">
        <v>71</v>
      </c>
      <c r="B23" s="1721" t="s">
        <v>64</v>
      </c>
      <c r="C23" s="5587">
        <f>SUM(D23)</f>
        <v>0</v>
      </c>
      <c r="D23" s="1511">
        <v>0</v>
      </c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>
        <v>0</v>
      </c>
      <c r="V23" s="1634">
        <v>0</v>
      </c>
      <c r="W23" s="5610"/>
      <c r="X23" s="5598">
        <v>0</v>
      </c>
      <c r="Y23" s="5590"/>
      <c r="Z23" s="5569">
        <v>0</v>
      </c>
      <c r="AA23" s="5611">
        <v>0</v>
      </c>
      <c r="AB23" s="5591">
        <v>0</v>
      </c>
      <c r="AC23" s="5592">
        <v>0</v>
      </c>
      <c r="AD23" s="5593">
        <v>0</v>
      </c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209"/>
      <c r="B24" s="1648" t="s">
        <v>65</v>
      </c>
      <c r="C24" s="5587">
        <f>SUM(D24)</f>
        <v>0</v>
      </c>
      <c r="D24" s="1083">
        <v>0</v>
      </c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>
        <v>0</v>
      </c>
      <c r="V24" s="1642">
        <v>0</v>
      </c>
      <c r="W24" s="5613"/>
      <c r="X24" s="1625">
        <v>0</v>
      </c>
      <c r="Y24" s="5602"/>
      <c r="Z24" s="5614">
        <v>0</v>
      </c>
      <c r="AA24" s="5615">
        <v>0</v>
      </c>
      <c r="AB24" s="1733">
        <v>0</v>
      </c>
      <c r="AC24" s="5585">
        <v>0</v>
      </c>
      <c r="AD24" s="1520">
        <v>0</v>
      </c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208" t="s">
        <v>72</v>
      </c>
      <c r="B25" s="1721" t="s">
        <v>64</v>
      </c>
      <c r="C25" s="5563">
        <f>SUM(D25)</f>
        <v>0</v>
      </c>
      <c r="D25" s="942">
        <v>0</v>
      </c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>
        <v>0</v>
      </c>
      <c r="V25" s="1634">
        <v>0</v>
      </c>
      <c r="W25" s="5610"/>
      <c r="X25" s="5598">
        <v>0</v>
      </c>
      <c r="Y25" s="5590"/>
      <c r="Z25" s="5616">
        <v>0</v>
      </c>
      <c r="AA25" s="5617">
        <v>0</v>
      </c>
      <c r="AB25" s="5591">
        <v>0</v>
      </c>
      <c r="AC25" s="5592">
        <v>0</v>
      </c>
      <c r="AD25" s="5593">
        <v>0</v>
      </c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210"/>
      <c r="B26" s="1648" t="s">
        <v>65</v>
      </c>
      <c r="C26" s="5580">
        <f>SUM(D26)</f>
        <v>0</v>
      </c>
      <c r="D26" s="998">
        <v>0</v>
      </c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>
        <v>0</v>
      </c>
      <c r="V26" s="1642">
        <v>0</v>
      </c>
      <c r="W26" s="5613"/>
      <c r="X26" s="1625">
        <v>0</v>
      </c>
      <c r="Y26" s="5602"/>
      <c r="Z26" s="5619">
        <v>0</v>
      </c>
      <c r="AA26" s="5615">
        <v>0</v>
      </c>
      <c r="AB26" s="1733">
        <v>0</v>
      </c>
      <c r="AC26" s="5585">
        <v>0</v>
      </c>
      <c r="AD26" s="1520">
        <v>0</v>
      </c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231" t="s">
        <v>73</v>
      </c>
      <c r="B27" s="1721" t="s">
        <v>64</v>
      </c>
      <c r="C27" s="1721">
        <f>SUM(F27:T27)</f>
        <v>0</v>
      </c>
      <c r="D27" s="1912"/>
      <c r="E27" s="1910"/>
      <c r="F27" s="5573">
        <v>0</v>
      </c>
      <c r="G27" s="5573">
        <v>0</v>
      </c>
      <c r="H27" s="5573">
        <v>0</v>
      </c>
      <c r="I27" s="5573">
        <v>0</v>
      </c>
      <c r="J27" s="5573">
        <v>0</v>
      </c>
      <c r="K27" s="5573">
        <v>0</v>
      </c>
      <c r="L27" s="5573">
        <v>0</v>
      </c>
      <c r="M27" s="5573">
        <v>0</v>
      </c>
      <c r="N27" s="5573">
        <v>0</v>
      </c>
      <c r="O27" s="5573">
        <v>0</v>
      </c>
      <c r="P27" s="5573">
        <v>0</v>
      </c>
      <c r="Q27" s="5573">
        <v>0</v>
      </c>
      <c r="R27" s="5573">
        <v>0</v>
      </c>
      <c r="S27" s="5573">
        <v>0</v>
      </c>
      <c r="T27" s="1654">
        <v>0</v>
      </c>
      <c r="U27" s="5589"/>
      <c r="V27" s="1634">
        <v>0</v>
      </c>
      <c r="W27" s="5610"/>
      <c r="X27" s="955"/>
      <c r="Y27" s="1777">
        <v>0</v>
      </c>
      <c r="Z27" s="5569">
        <v>0</v>
      </c>
      <c r="AA27" s="5570">
        <v>0</v>
      </c>
      <c r="AB27" s="5591">
        <v>0</v>
      </c>
      <c r="AC27" s="5592">
        <v>0</v>
      </c>
      <c r="AD27" s="5593">
        <v>0</v>
      </c>
      <c r="AE27" s="998">
        <v>0</v>
      </c>
      <c r="AF27" s="5594"/>
      <c r="AG27" s="5574">
        <v>0</v>
      </c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231"/>
      <c r="B28" s="1648" t="s">
        <v>65</v>
      </c>
      <c r="C28" s="1737">
        <f>SUM(F28:T28)</f>
        <v>49</v>
      </c>
      <c r="D28" s="1622"/>
      <c r="E28" s="5581"/>
      <c r="F28" s="5598">
        <v>0</v>
      </c>
      <c r="G28" s="5598">
        <v>0</v>
      </c>
      <c r="H28" s="5598">
        <v>1</v>
      </c>
      <c r="I28" s="5598">
        <v>1</v>
      </c>
      <c r="J28" s="5598">
        <v>6</v>
      </c>
      <c r="K28" s="5598">
        <v>6</v>
      </c>
      <c r="L28" s="5598">
        <v>7</v>
      </c>
      <c r="M28" s="5598">
        <v>5</v>
      </c>
      <c r="N28" s="1625">
        <v>7</v>
      </c>
      <c r="O28" s="961">
        <v>5</v>
      </c>
      <c r="P28" s="961">
        <v>4</v>
      </c>
      <c r="Q28" s="5598">
        <v>3</v>
      </c>
      <c r="R28" s="5598">
        <v>2</v>
      </c>
      <c r="S28" s="5598">
        <v>1</v>
      </c>
      <c r="T28" s="5621">
        <v>1</v>
      </c>
      <c r="U28" s="5601"/>
      <c r="V28" s="1642">
        <v>49</v>
      </c>
      <c r="W28" s="5613"/>
      <c r="X28" s="1623"/>
      <c r="Y28" s="1552">
        <v>0</v>
      </c>
      <c r="Z28" s="5622">
        <v>0</v>
      </c>
      <c r="AA28" s="5615">
        <v>0</v>
      </c>
      <c r="AB28" s="1733">
        <v>13</v>
      </c>
      <c r="AC28" s="5585">
        <v>2</v>
      </c>
      <c r="AD28" s="1520">
        <v>1</v>
      </c>
      <c r="AE28" s="1519">
        <v>0</v>
      </c>
      <c r="AF28" s="5603"/>
      <c r="AG28" s="1520">
        <v>0</v>
      </c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208" t="s">
        <v>74</v>
      </c>
      <c r="B29" s="1721" t="s">
        <v>64</v>
      </c>
      <c r="C29" s="1766">
        <f>SUM(L29:P29)</f>
        <v>3</v>
      </c>
      <c r="D29" s="1676"/>
      <c r="E29" s="5623"/>
      <c r="F29" s="5346"/>
      <c r="G29" s="5346"/>
      <c r="H29" s="5346"/>
      <c r="I29" s="5346"/>
      <c r="J29" s="5346"/>
      <c r="K29" s="5346"/>
      <c r="L29" s="5573">
        <v>0</v>
      </c>
      <c r="M29" s="5573">
        <v>1</v>
      </c>
      <c r="N29" s="5573">
        <v>1</v>
      </c>
      <c r="O29" s="5573">
        <v>1</v>
      </c>
      <c r="P29" s="5573">
        <v>0</v>
      </c>
      <c r="Q29" s="5346"/>
      <c r="R29" s="5346"/>
      <c r="S29" s="5346"/>
      <c r="T29" s="1658"/>
      <c r="U29" s="1910"/>
      <c r="V29" s="1634">
        <v>3</v>
      </c>
      <c r="W29" s="5610"/>
      <c r="X29" s="955"/>
      <c r="Y29" s="5590"/>
      <c r="Z29" s="5624"/>
      <c r="AA29" s="5625"/>
      <c r="AB29" s="5591">
        <v>1</v>
      </c>
      <c r="AC29" s="5592">
        <v>0</v>
      </c>
      <c r="AD29" s="5593">
        <v>0</v>
      </c>
      <c r="AE29" s="998">
        <v>0</v>
      </c>
      <c r="AF29" s="5594"/>
      <c r="AG29" s="5574">
        <v>0</v>
      </c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210"/>
      <c r="B30" s="1648" t="s">
        <v>65</v>
      </c>
      <c r="C30" s="5626">
        <f>SUM(L30:P30)</f>
        <v>5</v>
      </c>
      <c r="D30" s="1622"/>
      <c r="E30" s="5581"/>
      <c r="F30" s="5627"/>
      <c r="G30" s="5627"/>
      <c r="H30" s="5627"/>
      <c r="I30" s="5627"/>
      <c r="J30" s="5627"/>
      <c r="K30" s="5627"/>
      <c r="L30" s="961">
        <v>0</v>
      </c>
      <c r="M30" s="1625">
        <v>0</v>
      </c>
      <c r="N30" s="1625">
        <v>0</v>
      </c>
      <c r="O30" s="961">
        <v>4</v>
      </c>
      <c r="P30" s="961">
        <v>1</v>
      </c>
      <c r="Q30" s="5627"/>
      <c r="R30" s="5627"/>
      <c r="S30" s="5627"/>
      <c r="T30" s="5628"/>
      <c r="U30" s="5581"/>
      <c r="V30" s="1642">
        <v>5</v>
      </c>
      <c r="W30" s="5613"/>
      <c r="X30" s="1623"/>
      <c r="Y30" s="5602"/>
      <c r="Z30" s="5629"/>
      <c r="AA30" s="5630"/>
      <c r="AB30" s="1733">
        <v>0</v>
      </c>
      <c r="AC30" s="5585">
        <v>0</v>
      </c>
      <c r="AD30" s="1520">
        <v>0</v>
      </c>
      <c r="AE30" s="1519">
        <v>0</v>
      </c>
      <c r="AF30" s="5603"/>
      <c r="AG30" s="1520">
        <v>0</v>
      </c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209" t="s">
        <v>75</v>
      </c>
      <c r="B31" s="1721" t="s">
        <v>64</v>
      </c>
      <c r="C31" s="1721">
        <f>SUM(F31:T31)</f>
        <v>0</v>
      </c>
      <c r="D31" s="1912"/>
      <c r="E31" s="1910"/>
      <c r="F31" s="954">
        <v>0</v>
      </c>
      <c r="G31" s="954">
        <v>0</v>
      </c>
      <c r="H31" s="954">
        <v>0</v>
      </c>
      <c r="I31" s="954">
        <v>0</v>
      </c>
      <c r="J31" s="954">
        <v>0</v>
      </c>
      <c r="K31" s="954">
        <v>0</v>
      </c>
      <c r="L31" s="954">
        <v>0</v>
      </c>
      <c r="M31" s="5573">
        <v>0</v>
      </c>
      <c r="N31" s="5573">
        <v>0</v>
      </c>
      <c r="O31" s="5573">
        <v>0</v>
      </c>
      <c r="P31" s="5573">
        <v>0</v>
      </c>
      <c r="Q31" s="954">
        <v>0</v>
      </c>
      <c r="R31" s="954">
        <v>0</v>
      </c>
      <c r="S31" s="954">
        <v>0</v>
      </c>
      <c r="T31" s="1654">
        <v>0</v>
      </c>
      <c r="U31" s="1635">
        <v>0</v>
      </c>
      <c r="V31" s="1634">
        <v>0</v>
      </c>
      <c r="W31" s="1792">
        <v>0</v>
      </c>
      <c r="X31" s="955"/>
      <c r="Y31" s="1777">
        <v>0</v>
      </c>
      <c r="Z31" s="5631">
        <v>0</v>
      </c>
      <c r="AA31" s="5570">
        <v>0</v>
      </c>
      <c r="AB31" s="5591">
        <v>0</v>
      </c>
      <c r="AC31" s="5592">
        <v>0</v>
      </c>
      <c r="AD31" s="5593">
        <v>0</v>
      </c>
      <c r="AE31" s="998">
        <v>0</v>
      </c>
      <c r="AF31" s="5598">
        <v>0</v>
      </c>
      <c r="AG31" s="5574">
        <v>0</v>
      </c>
      <c r="AH31" s="5592">
        <v>0</v>
      </c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210"/>
      <c r="B32" s="1648" t="s">
        <v>65</v>
      </c>
      <c r="C32" s="1648">
        <f>SUM(F32:T32)</f>
        <v>145</v>
      </c>
      <c r="D32" s="1622"/>
      <c r="E32" s="5581"/>
      <c r="F32" s="1625">
        <v>2</v>
      </c>
      <c r="G32" s="1625">
        <v>21</v>
      </c>
      <c r="H32" s="1625">
        <v>28</v>
      </c>
      <c r="I32" s="1625">
        <v>23</v>
      </c>
      <c r="J32" s="1625">
        <v>30</v>
      </c>
      <c r="K32" s="1625">
        <v>16</v>
      </c>
      <c r="L32" s="1625">
        <v>14</v>
      </c>
      <c r="M32" s="1625">
        <v>8</v>
      </c>
      <c r="N32" s="961">
        <v>3</v>
      </c>
      <c r="O32" s="961">
        <v>0</v>
      </c>
      <c r="P32" s="961">
        <v>0</v>
      </c>
      <c r="Q32" s="1625">
        <v>0</v>
      </c>
      <c r="R32" s="1625">
        <v>0</v>
      </c>
      <c r="S32" s="1625">
        <v>0</v>
      </c>
      <c r="T32" s="1626">
        <v>0</v>
      </c>
      <c r="U32" s="1627">
        <v>0</v>
      </c>
      <c r="V32" s="1642">
        <v>145</v>
      </c>
      <c r="W32" s="1553">
        <v>15</v>
      </c>
      <c r="X32" s="1623"/>
      <c r="Y32" s="1552">
        <v>0</v>
      </c>
      <c r="Z32" s="5632">
        <v>0</v>
      </c>
      <c r="AA32" s="5584">
        <v>3</v>
      </c>
      <c r="AB32" s="1733">
        <v>30</v>
      </c>
      <c r="AC32" s="5585">
        <v>3</v>
      </c>
      <c r="AD32" s="1520">
        <v>0</v>
      </c>
      <c r="AE32" s="1519">
        <v>0</v>
      </c>
      <c r="AF32" s="1625">
        <v>0</v>
      </c>
      <c r="AG32" s="1520">
        <v>0</v>
      </c>
      <c r="AH32" s="1649">
        <v>1</v>
      </c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155" t="s">
        <v>76</v>
      </c>
      <c r="B33" s="7155"/>
      <c r="C33" s="7155"/>
      <c r="D33" s="7155"/>
      <c r="E33" s="7155"/>
      <c r="F33" s="7155"/>
      <c r="G33" s="7155"/>
      <c r="H33" s="7155"/>
      <c r="I33" s="7155"/>
      <c r="J33" s="7155"/>
      <c r="K33" s="7155"/>
      <c r="L33" s="7155"/>
      <c r="M33" s="7155"/>
      <c r="N33" s="7155"/>
      <c r="O33" s="7155"/>
      <c r="P33" s="7155"/>
      <c r="Q33" s="7155"/>
      <c r="R33" s="7155"/>
      <c r="S33" s="7155"/>
      <c r="T33" s="7155"/>
      <c r="U33" s="7155"/>
      <c r="V33" s="7155"/>
      <c r="W33" s="7155"/>
      <c r="X33" s="7155"/>
      <c r="Y33" s="7155"/>
      <c r="Z33" s="7156"/>
      <c r="AA33" s="7156"/>
      <c r="AB33" s="7155"/>
      <c r="AC33" s="7155"/>
      <c r="AD33" s="7155"/>
      <c r="AE33" s="7155"/>
      <c r="AF33" s="7155"/>
      <c r="AG33" s="7155"/>
      <c r="AH33" s="7155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187" t="s">
        <v>26</v>
      </c>
      <c r="B34" s="7187" t="s">
        <v>27</v>
      </c>
      <c r="C34" s="7216" t="s">
        <v>77</v>
      </c>
      <c r="D34" s="7178"/>
      <c r="E34" s="7179"/>
      <c r="F34" s="7214" t="s">
        <v>29</v>
      </c>
      <c r="G34" s="7218"/>
      <c r="H34" s="7218"/>
      <c r="I34" s="7218"/>
      <c r="J34" s="7218"/>
      <c r="K34" s="7218"/>
      <c r="L34" s="7218"/>
      <c r="M34" s="7218"/>
      <c r="N34" s="7218"/>
      <c r="O34" s="7218"/>
      <c r="P34" s="7218"/>
      <c r="Q34" s="7218"/>
      <c r="R34" s="7218"/>
      <c r="S34" s="7218"/>
      <c r="T34" s="7218"/>
      <c r="U34" s="7218"/>
      <c r="V34" s="7218"/>
      <c r="W34" s="7218"/>
      <c r="X34" s="7218"/>
      <c r="Y34" s="7218"/>
      <c r="Z34" s="7218"/>
      <c r="AA34" s="7218"/>
      <c r="AB34" s="7218"/>
      <c r="AC34" s="7218"/>
      <c r="AD34" s="7218"/>
      <c r="AE34" s="7218"/>
      <c r="AF34" s="7218"/>
      <c r="AG34" s="7218"/>
      <c r="AH34" s="7219"/>
      <c r="AI34" s="7220" t="s">
        <v>78</v>
      </c>
      <c r="AJ34" s="7221"/>
      <c r="AK34" s="7176" t="s">
        <v>34</v>
      </c>
      <c r="AL34" s="7176" t="s">
        <v>35</v>
      </c>
      <c r="AM34" s="7176" t="s">
        <v>36</v>
      </c>
      <c r="AN34" s="7176" t="s">
        <v>37</v>
      </c>
    </row>
    <row r="35" spans="1:106" ht="31.5" x14ac:dyDescent="0.25">
      <c r="A35" s="7189"/>
      <c r="B35" s="7189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76"/>
      <c r="AL35" s="7176"/>
      <c r="AM35" s="7176"/>
      <c r="AN35" s="7176"/>
    </row>
    <row r="36" spans="1:106" ht="15" customHeight="1" x14ac:dyDescent="0.25">
      <c r="A36" s="7208" t="s">
        <v>97</v>
      </c>
      <c r="B36" s="1721" t="s">
        <v>64</v>
      </c>
      <c r="C36" s="1721">
        <f>SUM(D36:E36)</f>
        <v>39</v>
      </c>
      <c r="D36" s="5638">
        <v>19</v>
      </c>
      <c r="E36" s="5639">
        <v>20</v>
      </c>
      <c r="F36" s="5640">
        <v>1</v>
      </c>
      <c r="G36" s="5573">
        <v>15</v>
      </c>
      <c r="H36" s="5573">
        <v>9</v>
      </c>
      <c r="I36" s="5573">
        <v>11</v>
      </c>
      <c r="J36" s="5641">
        <v>1</v>
      </c>
      <c r="K36" s="5641">
        <v>0</v>
      </c>
      <c r="L36" s="5573">
        <v>0</v>
      </c>
      <c r="M36" s="5573">
        <v>0</v>
      </c>
      <c r="N36" s="5642">
        <v>0</v>
      </c>
      <c r="O36" s="5642">
        <v>0</v>
      </c>
      <c r="P36" s="5643">
        <v>0</v>
      </c>
      <c r="Q36" s="5573">
        <v>0</v>
      </c>
      <c r="R36" s="5573">
        <v>0</v>
      </c>
      <c r="S36" s="5573">
        <v>0</v>
      </c>
      <c r="T36" s="5641">
        <v>1</v>
      </c>
      <c r="U36" s="5641">
        <v>1</v>
      </c>
      <c r="V36" s="5573">
        <v>0</v>
      </c>
      <c r="W36" s="5573">
        <v>0</v>
      </c>
      <c r="X36" s="5641">
        <v>0</v>
      </c>
      <c r="Y36" s="5641">
        <v>0</v>
      </c>
      <c r="Z36" s="5643">
        <v>0</v>
      </c>
      <c r="AA36" s="5573">
        <v>0</v>
      </c>
      <c r="AB36" s="5573">
        <v>0</v>
      </c>
      <c r="AC36" s="5573">
        <v>0</v>
      </c>
      <c r="AD36" s="5641">
        <v>0</v>
      </c>
      <c r="AE36" s="5641">
        <v>0</v>
      </c>
      <c r="AF36" s="5573">
        <v>0</v>
      </c>
      <c r="AG36" s="5573">
        <v>0</v>
      </c>
      <c r="AH36" s="5644">
        <v>0</v>
      </c>
      <c r="AI36" s="5640">
        <v>9</v>
      </c>
      <c r="AJ36" s="5645">
        <v>0</v>
      </c>
      <c r="AK36" s="5646">
        <v>0</v>
      </c>
      <c r="AL36" s="5646">
        <v>1</v>
      </c>
      <c r="AM36" s="5646">
        <v>2</v>
      </c>
      <c r="AN36" s="5645">
        <v>0</v>
      </c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209"/>
      <c r="B37" s="1646" t="s">
        <v>98</v>
      </c>
      <c r="C37" s="1646">
        <f t="shared" ref="C37:C38" si="38">SUM(D37:E37)</f>
        <v>306</v>
      </c>
      <c r="D37" s="5638">
        <v>140</v>
      </c>
      <c r="E37" s="5639">
        <v>166</v>
      </c>
      <c r="F37" s="1539">
        <v>0</v>
      </c>
      <c r="G37" s="5648">
        <v>0</v>
      </c>
      <c r="H37" s="5648">
        <v>21</v>
      </c>
      <c r="I37" s="1616">
        <v>4</v>
      </c>
      <c r="J37" s="5648">
        <v>11</v>
      </c>
      <c r="K37" s="5648">
        <v>0</v>
      </c>
      <c r="L37" s="1616">
        <v>8</v>
      </c>
      <c r="M37" s="5648">
        <v>19</v>
      </c>
      <c r="N37" s="5648">
        <v>18</v>
      </c>
      <c r="O37" s="1616">
        <v>12</v>
      </c>
      <c r="P37" s="5648">
        <v>32</v>
      </c>
      <c r="Q37" s="5648">
        <v>16</v>
      </c>
      <c r="R37" s="1616">
        <v>13</v>
      </c>
      <c r="S37" s="5648">
        <v>29</v>
      </c>
      <c r="T37" s="5648">
        <v>15</v>
      </c>
      <c r="U37" s="1616">
        <v>4</v>
      </c>
      <c r="V37" s="5648">
        <v>2</v>
      </c>
      <c r="W37" s="5648">
        <v>1</v>
      </c>
      <c r="X37" s="1616">
        <v>4</v>
      </c>
      <c r="Y37" s="5648">
        <v>1</v>
      </c>
      <c r="Z37" s="5648">
        <v>3</v>
      </c>
      <c r="AA37" s="1616">
        <v>8</v>
      </c>
      <c r="AB37" s="5648">
        <v>10</v>
      </c>
      <c r="AC37" s="5648">
        <v>12</v>
      </c>
      <c r="AD37" s="1616">
        <v>11</v>
      </c>
      <c r="AE37" s="5648">
        <v>18</v>
      </c>
      <c r="AF37" s="5648">
        <v>16</v>
      </c>
      <c r="AG37" s="1616">
        <v>10</v>
      </c>
      <c r="AH37" s="5649">
        <v>8</v>
      </c>
      <c r="AI37" s="1539">
        <v>16</v>
      </c>
      <c r="AJ37" s="5650">
        <v>10</v>
      </c>
      <c r="AK37" s="5651">
        <v>0</v>
      </c>
      <c r="AL37" s="5651">
        <v>11</v>
      </c>
      <c r="AM37" s="5651">
        <v>41</v>
      </c>
      <c r="AN37" s="5650">
        <v>7</v>
      </c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209"/>
      <c r="B38" s="1646" t="s">
        <v>65</v>
      </c>
      <c r="C38" s="1737">
        <f t="shared" si="38"/>
        <v>54</v>
      </c>
      <c r="D38" s="5638">
        <v>16</v>
      </c>
      <c r="E38" s="5639">
        <v>38</v>
      </c>
      <c r="F38" s="1539">
        <v>18</v>
      </c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>
        <v>9</v>
      </c>
      <c r="U38" s="1616">
        <v>27</v>
      </c>
      <c r="V38" s="1616">
        <v>0</v>
      </c>
      <c r="W38" s="1616">
        <v>0</v>
      </c>
      <c r="X38" s="1616">
        <v>0</v>
      </c>
      <c r="Y38" s="1616">
        <v>0</v>
      </c>
      <c r="Z38" s="1616">
        <v>0</v>
      </c>
      <c r="AA38" s="1616">
        <v>0</v>
      </c>
      <c r="AB38" s="1616">
        <v>0</v>
      </c>
      <c r="AC38" s="1616">
        <v>0</v>
      </c>
      <c r="AD38" s="1616">
        <v>0</v>
      </c>
      <c r="AE38" s="1616">
        <v>0</v>
      </c>
      <c r="AF38" s="1616">
        <v>0</v>
      </c>
      <c r="AG38" s="1616">
        <v>0</v>
      </c>
      <c r="AH38" s="1620">
        <v>0</v>
      </c>
      <c r="AI38" s="1539">
        <v>4</v>
      </c>
      <c r="AJ38" s="5652"/>
      <c r="AK38" s="5651">
        <v>1</v>
      </c>
      <c r="AL38" s="5651">
        <v>6</v>
      </c>
      <c r="AM38" s="5651">
        <v>7</v>
      </c>
      <c r="AN38" s="5650">
        <v>0</v>
      </c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210"/>
      <c r="B39" s="1089" t="s">
        <v>99</v>
      </c>
      <c r="C39" s="1648">
        <f>SUM(D39:E39)</f>
        <v>0</v>
      </c>
      <c r="D39" s="5654">
        <v>0</v>
      </c>
      <c r="E39" s="5655">
        <v>0</v>
      </c>
      <c r="F39" s="5656"/>
      <c r="G39" s="5605"/>
      <c r="H39" s="5605"/>
      <c r="I39" s="5605"/>
      <c r="J39" s="5605"/>
      <c r="K39" s="5627"/>
      <c r="L39" s="5627"/>
      <c r="M39" s="5627"/>
      <c r="N39" s="5657">
        <v>0</v>
      </c>
      <c r="O39" s="1625">
        <v>0</v>
      </c>
      <c r="P39" s="5657">
        <v>0</v>
      </c>
      <c r="Q39" s="5657">
        <v>0</v>
      </c>
      <c r="R39" s="1625">
        <v>0</v>
      </c>
      <c r="S39" s="5657">
        <v>0</v>
      </c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>
        <v>0</v>
      </c>
      <c r="AK39" s="5661">
        <v>0</v>
      </c>
      <c r="AL39" s="5661">
        <v>0</v>
      </c>
      <c r="AM39" s="5661">
        <v>0</v>
      </c>
      <c r="AN39" s="5660">
        <v>0</v>
      </c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157" t="s">
        <v>100</v>
      </c>
      <c r="B40" s="7157"/>
      <c r="C40" s="7157"/>
      <c r="D40" s="7157"/>
      <c r="E40" s="7157"/>
      <c r="F40" s="7157"/>
      <c r="G40" s="7157"/>
      <c r="H40" s="7157"/>
      <c r="I40" s="7157"/>
      <c r="J40" s="7157"/>
      <c r="K40" s="7157"/>
      <c r="L40" s="7157"/>
      <c r="M40" s="7157"/>
      <c r="N40" s="7157"/>
      <c r="O40" s="7157"/>
      <c r="P40" s="7157"/>
      <c r="Q40" s="7157"/>
      <c r="R40" s="7157"/>
      <c r="S40" s="7157"/>
      <c r="T40" s="7157"/>
      <c r="U40" s="7157"/>
      <c r="V40" s="7157"/>
      <c r="W40" s="7157"/>
      <c r="X40" s="7157"/>
      <c r="Y40" s="7157"/>
      <c r="Z40" s="7157"/>
      <c r="AA40" s="7157"/>
      <c r="AB40" s="7157"/>
      <c r="AC40" s="7157"/>
      <c r="AD40" s="7157"/>
      <c r="AE40" s="7157"/>
      <c r="AF40" s="7157"/>
      <c r="AG40" s="7157"/>
      <c r="AH40" s="7157"/>
      <c r="AI40" s="7157"/>
      <c r="AJ40" s="7157"/>
      <c r="AK40" s="7157"/>
      <c r="AL40" s="7157"/>
      <c r="AM40" s="7158"/>
      <c r="AN40" s="5662"/>
      <c r="AO40" s="5663"/>
    </row>
    <row r="41" spans="1:106" ht="15" customHeight="1" x14ac:dyDescent="0.25">
      <c r="A41" s="7187" t="s">
        <v>26</v>
      </c>
      <c r="B41" s="7187" t="s">
        <v>27</v>
      </c>
      <c r="C41" s="7190" t="s">
        <v>77</v>
      </c>
      <c r="D41" s="7191"/>
      <c r="E41" s="7217"/>
      <c r="F41" s="7214" t="s">
        <v>101</v>
      </c>
      <c r="G41" s="7218"/>
      <c r="H41" s="7218"/>
      <c r="I41" s="7218"/>
      <c r="J41" s="7218"/>
      <c r="K41" s="7218"/>
      <c r="L41" s="7218"/>
      <c r="M41" s="7218"/>
      <c r="N41" s="7218"/>
      <c r="O41" s="7218"/>
      <c r="P41" s="7218"/>
      <c r="Q41" s="7218"/>
      <c r="R41" s="7218"/>
      <c r="S41" s="7218"/>
      <c r="T41" s="7218"/>
      <c r="U41" s="7218"/>
      <c r="V41" s="7218"/>
      <c r="W41" s="7218"/>
      <c r="X41" s="7218"/>
      <c r="Y41" s="7218"/>
      <c r="Z41" s="7218"/>
      <c r="AA41" s="7218"/>
      <c r="AB41" s="7218"/>
      <c r="AC41" s="7218"/>
      <c r="AD41" s="7218"/>
      <c r="AE41" s="7218"/>
      <c r="AF41" s="7218"/>
      <c r="AG41" s="7218"/>
      <c r="AH41" s="7218"/>
      <c r="AI41" s="7218"/>
      <c r="AJ41" s="7218"/>
      <c r="AK41" s="7218"/>
      <c r="AL41" s="7218"/>
      <c r="AM41" s="7218"/>
      <c r="AN41" s="7134" t="s">
        <v>36</v>
      </c>
      <c r="AO41" s="7134" t="s">
        <v>37</v>
      </c>
      <c r="AP41" s="7164" t="s">
        <v>102</v>
      </c>
    </row>
    <row r="42" spans="1:106" ht="15" customHeight="1" x14ac:dyDescent="0.25">
      <c r="A42" s="7188"/>
      <c r="B42" s="7188"/>
      <c r="C42" s="7193"/>
      <c r="D42" s="7194"/>
      <c r="E42" s="7195"/>
      <c r="F42" s="7214" t="s">
        <v>103</v>
      </c>
      <c r="G42" s="7215"/>
      <c r="H42" s="7214" t="s">
        <v>42</v>
      </c>
      <c r="I42" s="7215"/>
      <c r="J42" s="7214" t="s">
        <v>43</v>
      </c>
      <c r="K42" s="7215"/>
      <c r="L42" s="7214" t="s">
        <v>44</v>
      </c>
      <c r="M42" s="7215"/>
      <c r="N42" s="7216" t="s">
        <v>45</v>
      </c>
      <c r="O42" s="7179"/>
      <c r="P42" s="7216" t="s">
        <v>46</v>
      </c>
      <c r="Q42" s="7179"/>
      <c r="R42" s="7216" t="s">
        <v>47</v>
      </c>
      <c r="S42" s="7179"/>
      <c r="T42" s="7216" t="s">
        <v>48</v>
      </c>
      <c r="U42" s="7179"/>
      <c r="V42" s="7216" t="s">
        <v>49</v>
      </c>
      <c r="W42" s="7179"/>
      <c r="X42" s="7216" t="s">
        <v>50</v>
      </c>
      <c r="Y42" s="7179"/>
      <c r="Z42" s="7216" t="s">
        <v>51</v>
      </c>
      <c r="AA42" s="7179"/>
      <c r="AB42" s="7216" t="s">
        <v>52</v>
      </c>
      <c r="AC42" s="7179"/>
      <c r="AD42" s="7216" t="s">
        <v>53</v>
      </c>
      <c r="AE42" s="7179"/>
      <c r="AF42" s="7216" t="s">
        <v>54</v>
      </c>
      <c r="AG42" s="7179"/>
      <c r="AH42" s="7216" t="s">
        <v>55</v>
      </c>
      <c r="AI42" s="7179"/>
      <c r="AJ42" s="7216" t="s">
        <v>56</v>
      </c>
      <c r="AK42" s="7179"/>
      <c r="AL42" s="7216" t="s">
        <v>57</v>
      </c>
      <c r="AM42" s="7178"/>
      <c r="AN42" s="7134"/>
      <c r="AO42" s="7134"/>
      <c r="AP42" s="7165"/>
    </row>
    <row r="43" spans="1:106" ht="15" customHeight="1" x14ac:dyDescent="0.25">
      <c r="A43" s="7189"/>
      <c r="B43" s="7189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34"/>
      <c r="AO43" s="7134"/>
      <c r="AP43" s="7166"/>
    </row>
    <row r="44" spans="1:106" ht="15" customHeight="1" x14ac:dyDescent="0.25">
      <c r="A44" s="7208" t="s">
        <v>104</v>
      </c>
      <c r="B44" s="1721" t="s">
        <v>64</v>
      </c>
      <c r="C44" s="5665">
        <f>SUM(D44:E44)</f>
        <v>362</v>
      </c>
      <c r="D44" s="5666">
        <f>SUM(L44+N44+P44+R44+T44+V44+X44+Z44+AB44+AD44+AF44+AH44+AJ44+AL44)</f>
        <v>109</v>
      </c>
      <c r="E44" s="5667">
        <f>SUM(M44+O44+Q44+S44+U44+W44+Y44+AA44+AC44+AE44+AG44+AI44+AK44+AM44)</f>
        <v>253</v>
      </c>
      <c r="F44" s="1912"/>
      <c r="G44" s="5668"/>
      <c r="H44" s="1912"/>
      <c r="I44" s="5668"/>
      <c r="J44" s="1912"/>
      <c r="K44" s="5668"/>
      <c r="L44" s="1511">
        <v>0</v>
      </c>
      <c r="M44" s="5669">
        <v>1</v>
      </c>
      <c r="N44" s="1511">
        <v>0</v>
      </c>
      <c r="O44" s="5669">
        <v>1</v>
      </c>
      <c r="P44" s="1511">
        <v>1</v>
      </c>
      <c r="Q44" s="5669">
        <v>2</v>
      </c>
      <c r="R44" s="1511">
        <v>1</v>
      </c>
      <c r="S44" s="5669">
        <v>4</v>
      </c>
      <c r="T44" s="1511">
        <v>2</v>
      </c>
      <c r="U44" s="5669">
        <v>9</v>
      </c>
      <c r="V44" s="1511">
        <v>0</v>
      </c>
      <c r="W44" s="5669">
        <v>10</v>
      </c>
      <c r="X44" s="1511">
        <v>6</v>
      </c>
      <c r="Y44" s="5669">
        <v>15</v>
      </c>
      <c r="Z44" s="1511">
        <v>9</v>
      </c>
      <c r="AA44" s="5669">
        <v>29</v>
      </c>
      <c r="AB44" s="1511">
        <v>11</v>
      </c>
      <c r="AC44" s="5669">
        <v>37</v>
      </c>
      <c r="AD44" s="1511">
        <v>26</v>
      </c>
      <c r="AE44" s="5669">
        <v>48</v>
      </c>
      <c r="AF44" s="1511">
        <v>19</v>
      </c>
      <c r="AG44" s="5669">
        <v>44</v>
      </c>
      <c r="AH44" s="1511">
        <v>10</v>
      </c>
      <c r="AI44" s="5669">
        <v>21</v>
      </c>
      <c r="AJ44" s="1511">
        <v>12</v>
      </c>
      <c r="AK44" s="5669">
        <v>15</v>
      </c>
      <c r="AL44" s="1511">
        <v>12</v>
      </c>
      <c r="AM44" s="1654">
        <v>17</v>
      </c>
      <c r="AN44" s="5670">
        <v>71</v>
      </c>
      <c r="AO44" s="5669">
        <v>6</v>
      </c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209"/>
      <c r="B45" s="1646" t="s">
        <v>98</v>
      </c>
      <c r="C45" s="5673">
        <f t="shared" ref="C45:C66" si="45">SUM(D45:E45)</f>
        <v>152</v>
      </c>
      <c r="D45" s="5674">
        <f t="shared" ref="D45:E47" si="46">SUM(L45+N45+P45+R45+T45+V45+X45+Z45+AB45+AD45+AF45+AH45+AJ45+AL45)</f>
        <v>59</v>
      </c>
      <c r="E45" s="5675">
        <f t="shared" si="46"/>
        <v>93</v>
      </c>
      <c r="F45" s="5676"/>
      <c r="G45" s="5677"/>
      <c r="H45" s="1617"/>
      <c r="I45" s="5677"/>
      <c r="J45" s="1617"/>
      <c r="K45" s="5677"/>
      <c r="L45" s="1539">
        <v>0</v>
      </c>
      <c r="M45" s="1540">
        <v>0</v>
      </c>
      <c r="N45" s="1539">
        <v>0</v>
      </c>
      <c r="O45" s="1540">
        <v>0</v>
      </c>
      <c r="P45" s="1539">
        <v>0</v>
      </c>
      <c r="Q45" s="1540">
        <v>0</v>
      </c>
      <c r="R45" s="1539">
        <v>2</v>
      </c>
      <c r="S45" s="1540">
        <v>2</v>
      </c>
      <c r="T45" s="1539">
        <v>2</v>
      </c>
      <c r="U45" s="1540">
        <v>1</v>
      </c>
      <c r="V45" s="1539">
        <v>2</v>
      </c>
      <c r="W45" s="1540">
        <v>3</v>
      </c>
      <c r="X45" s="1539">
        <v>2</v>
      </c>
      <c r="Y45" s="1540">
        <v>6</v>
      </c>
      <c r="Z45" s="1539">
        <v>3</v>
      </c>
      <c r="AA45" s="1540">
        <v>8</v>
      </c>
      <c r="AB45" s="1539">
        <v>6</v>
      </c>
      <c r="AC45" s="1540">
        <v>15</v>
      </c>
      <c r="AD45" s="1539">
        <v>11</v>
      </c>
      <c r="AE45" s="1540">
        <v>12</v>
      </c>
      <c r="AF45" s="1539">
        <v>15</v>
      </c>
      <c r="AG45" s="1540">
        <v>18</v>
      </c>
      <c r="AH45" s="1539">
        <v>8</v>
      </c>
      <c r="AI45" s="1540">
        <v>12</v>
      </c>
      <c r="AJ45" s="1539">
        <v>5</v>
      </c>
      <c r="AK45" s="1540">
        <v>9</v>
      </c>
      <c r="AL45" s="1539">
        <v>3</v>
      </c>
      <c r="AM45" s="1620">
        <v>7</v>
      </c>
      <c r="AN45" s="1543">
        <v>23</v>
      </c>
      <c r="AO45" s="1540">
        <v>1</v>
      </c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209"/>
      <c r="B46" s="1646" t="s">
        <v>105</v>
      </c>
      <c r="C46" s="5673">
        <f t="shared" si="45"/>
        <v>179</v>
      </c>
      <c r="D46" s="5674">
        <f t="shared" si="46"/>
        <v>57</v>
      </c>
      <c r="E46" s="5675">
        <f t="shared" si="46"/>
        <v>122</v>
      </c>
      <c r="F46" s="5588"/>
      <c r="G46" s="5679"/>
      <c r="H46" s="955"/>
      <c r="I46" s="5679"/>
      <c r="J46" s="955"/>
      <c r="K46" s="5679"/>
      <c r="L46" s="1539">
        <v>0</v>
      </c>
      <c r="M46" s="1540">
        <v>0</v>
      </c>
      <c r="N46" s="1539">
        <v>0</v>
      </c>
      <c r="O46" s="1540">
        <v>0</v>
      </c>
      <c r="P46" s="1539">
        <v>1</v>
      </c>
      <c r="Q46" s="1540">
        <v>2</v>
      </c>
      <c r="R46" s="1539">
        <v>3</v>
      </c>
      <c r="S46" s="1540">
        <v>3</v>
      </c>
      <c r="T46" s="1539">
        <v>0</v>
      </c>
      <c r="U46" s="1540">
        <v>3</v>
      </c>
      <c r="V46" s="1539">
        <v>1</v>
      </c>
      <c r="W46" s="1540">
        <v>9</v>
      </c>
      <c r="X46" s="1539">
        <v>0</v>
      </c>
      <c r="Y46" s="1540">
        <v>9</v>
      </c>
      <c r="Z46" s="1539">
        <v>4</v>
      </c>
      <c r="AA46" s="1540">
        <v>12</v>
      </c>
      <c r="AB46" s="1539">
        <v>8</v>
      </c>
      <c r="AC46" s="1540">
        <v>15</v>
      </c>
      <c r="AD46" s="1539">
        <v>9</v>
      </c>
      <c r="AE46" s="1540">
        <v>17</v>
      </c>
      <c r="AF46" s="1539">
        <v>9</v>
      </c>
      <c r="AG46" s="1540">
        <v>22</v>
      </c>
      <c r="AH46" s="1539">
        <v>8</v>
      </c>
      <c r="AI46" s="1540">
        <v>14</v>
      </c>
      <c r="AJ46" s="1539">
        <v>8</v>
      </c>
      <c r="AK46" s="1540">
        <v>11</v>
      </c>
      <c r="AL46" s="1539">
        <v>6</v>
      </c>
      <c r="AM46" s="1620">
        <v>5</v>
      </c>
      <c r="AN46" s="1543">
        <v>26</v>
      </c>
      <c r="AO46" s="1540">
        <v>4</v>
      </c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210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>
        <v>0</v>
      </c>
      <c r="M47" s="1550">
        <v>0</v>
      </c>
      <c r="N47" s="1519">
        <v>0</v>
      </c>
      <c r="O47" s="1550">
        <v>0</v>
      </c>
      <c r="P47" s="1519">
        <v>0</v>
      </c>
      <c r="Q47" s="1550">
        <v>0</v>
      </c>
      <c r="R47" s="1519">
        <v>0</v>
      </c>
      <c r="S47" s="1550">
        <v>0</v>
      </c>
      <c r="T47" s="1519">
        <v>0</v>
      </c>
      <c r="U47" s="1550">
        <v>0</v>
      </c>
      <c r="V47" s="1519">
        <v>0</v>
      </c>
      <c r="W47" s="1550">
        <v>0</v>
      </c>
      <c r="X47" s="1519">
        <v>0</v>
      </c>
      <c r="Y47" s="1550">
        <v>0</v>
      </c>
      <c r="Z47" s="1519">
        <v>0</v>
      </c>
      <c r="AA47" s="1550">
        <v>0</v>
      </c>
      <c r="AB47" s="1519">
        <v>0</v>
      </c>
      <c r="AC47" s="1550">
        <v>0</v>
      </c>
      <c r="AD47" s="1519">
        <v>0</v>
      </c>
      <c r="AE47" s="1550">
        <v>0</v>
      </c>
      <c r="AF47" s="1519">
        <v>0</v>
      </c>
      <c r="AG47" s="1550">
        <v>0</v>
      </c>
      <c r="AH47" s="1519">
        <v>0</v>
      </c>
      <c r="AI47" s="1550">
        <v>0</v>
      </c>
      <c r="AJ47" s="1519">
        <v>0</v>
      </c>
      <c r="AK47" s="1550">
        <v>0</v>
      </c>
      <c r="AL47" s="1519">
        <v>0</v>
      </c>
      <c r="AM47" s="1626">
        <v>0</v>
      </c>
      <c r="AN47" s="1553">
        <v>0</v>
      </c>
      <c r="AO47" s="1550">
        <v>0</v>
      </c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209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>
        <v>0</v>
      </c>
      <c r="AG48" s="5669">
        <v>0</v>
      </c>
      <c r="AH48" s="1511">
        <v>0</v>
      </c>
      <c r="AI48" s="5669">
        <v>0</v>
      </c>
      <c r="AJ48" s="1511">
        <v>0</v>
      </c>
      <c r="AK48" s="5669">
        <v>0</v>
      </c>
      <c r="AL48" s="1511">
        <v>0</v>
      </c>
      <c r="AM48" s="1654">
        <v>0</v>
      </c>
      <c r="AN48" s="5670">
        <v>0</v>
      </c>
      <c r="AO48" s="5669">
        <v>0</v>
      </c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209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>
        <v>0</v>
      </c>
      <c r="AG49" s="1778">
        <v>0</v>
      </c>
      <c r="AH49" s="998">
        <v>0</v>
      </c>
      <c r="AI49" s="1778">
        <v>0</v>
      </c>
      <c r="AJ49" s="998">
        <v>0</v>
      </c>
      <c r="AK49" s="1778">
        <v>0</v>
      </c>
      <c r="AL49" s="998">
        <v>0</v>
      </c>
      <c r="AM49" s="5621">
        <v>0</v>
      </c>
      <c r="AN49" s="5691">
        <v>0</v>
      </c>
      <c r="AO49" s="1778">
        <v>0</v>
      </c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210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>
        <v>0</v>
      </c>
      <c r="AG50" s="1550">
        <v>0</v>
      </c>
      <c r="AH50" s="1519">
        <v>0</v>
      </c>
      <c r="AI50" s="1550">
        <v>0</v>
      </c>
      <c r="AJ50" s="1519">
        <v>0</v>
      </c>
      <c r="AK50" s="1550">
        <v>0</v>
      </c>
      <c r="AL50" s="1519">
        <v>0</v>
      </c>
      <c r="AM50" s="1626">
        <v>0</v>
      </c>
      <c r="AN50" s="1553">
        <v>0</v>
      </c>
      <c r="AO50" s="1550">
        <v>0</v>
      </c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208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>
        <v>0</v>
      </c>
      <c r="AG51" s="5669">
        <v>0</v>
      </c>
      <c r="AH51" s="1511">
        <v>0</v>
      </c>
      <c r="AI51" s="5669">
        <v>0</v>
      </c>
      <c r="AJ51" s="1511">
        <v>0</v>
      </c>
      <c r="AK51" s="5669">
        <v>0</v>
      </c>
      <c r="AL51" s="1511">
        <v>0</v>
      </c>
      <c r="AM51" s="1654">
        <v>0</v>
      </c>
      <c r="AN51" s="5670">
        <v>0</v>
      </c>
      <c r="AO51" s="5669">
        <v>0</v>
      </c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209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>
        <v>0</v>
      </c>
      <c r="AG52" s="1778">
        <v>0</v>
      </c>
      <c r="AH52" s="998">
        <v>0</v>
      </c>
      <c r="AI52" s="1778">
        <v>0</v>
      </c>
      <c r="AJ52" s="998">
        <v>0</v>
      </c>
      <c r="AK52" s="1778">
        <v>0</v>
      </c>
      <c r="AL52" s="998">
        <v>0</v>
      </c>
      <c r="AM52" s="5621">
        <v>0</v>
      </c>
      <c r="AN52" s="5691">
        <v>0</v>
      </c>
      <c r="AO52" s="1778">
        <v>0</v>
      </c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210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>
        <v>0</v>
      </c>
      <c r="AG53" s="1550">
        <v>0</v>
      </c>
      <c r="AH53" s="1519">
        <v>0</v>
      </c>
      <c r="AI53" s="1550">
        <v>0</v>
      </c>
      <c r="AJ53" s="1519">
        <v>0</v>
      </c>
      <c r="AK53" s="1550">
        <v>0</v>
      </c>
      <c r="AL53" s="1519">
        <v>0</v>
      </c>
      <c r="AM53" s="1626">
        <v>0</v>
      </c>
      <c r="AN53" s="1553">
        <v>0</v>
      </c>
      <c r="AO53" s="1550">
        <v>0</v>
      </c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208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>
        <v>0</v>
      </c>
      <c r="G54" s="5669">
        <v>0</v>
      </c>
      <c r="H54" s="1511">
        <v>0</v>
      </c>
      <c r="I54" s="5669">
        <v>0</v>
      </c>
      <c r="J54" s="1511">
        <v>0</v>
      </c>
      <c r="K54" s="5669">
        <v>0</v>
      </c>
      <c r="L54" s="1511">
        <v>0</v>
      </c>
      <c r="M54" s="5669">
        <v>0</v>
      </c>
      <c r="N54" s="1511">
        <v>0</v>
      </c>
      <c r="O54" s="5669">
        <v>0</v>
      </c>
      <c r="P54" s="1511">
        <v>0</v>
      </c>
      <c r="Q54" s="5669">
        <v>0</v>
      </c>
      <c r="R54" s="1511">
        <v>0</v>
      </c>
      <c r="S54" s="5669">
        <v>0</v>
      </c>
      <c r="T54" s="1511">
        <v>0</v>
      </c>
      <c r="U54" s="5669">
        <v>0</v>
      </c>
      <c r="V54" s="1511">
        <v>0</v>
      </c>
      <c r="W54" s="5669">
        <v>0</v>
      </c>
      <c r="X54" s="1511">
        <v>0</v>
      </c>
      <c r="Y54" s="5669">
        <v>0</v>
      </c>
      <c r="Z54" s="1511">
        <v>0</v>
      </c>
      <c r="AA54" s="5669">
        <v>0</v>
      </c>
      <c r="AB54" s="1511">
        <v>0</v>
      </c>
      <c r="AC54" s="5669">
        <v>0</v>
      </c>
      <c r="AD54" s="1511">
        <v>0</v>
      </c>
      <c r="AE54" s="5669">
        <v>0</v>
      </c>
      <c r="AF54" s="1511">
        <v>0</v>
      </c>
      <c r="AG54" s="5669">
        <v>0</v>
      </c>
      <c r="AH54" s="1511">
        <v>0</v>
      </c>
      <c r="AI54" s="5669">
        <v>0</v>
      </c>
      <c r="AJ54" s="1511">
        <v>0</v>
      </c>
      <c r="AK54" s="5669">
        <v>0</v>
      </c>
      <c r="AL54" s="1511">
        <v>0</v>
      </c>
      <c r="AM54" s="1654">
        <v>0</v>
      </c>
      <c r="AN54" s="5670">
        <v>0</v>
      </c>
      <c r="AO54" s="5669">
        <v>0</v>
      </c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209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>
        <v>0</v>
      </c>
      <c r="G55" s="1540">
        <v>0</v>
      </c>
      <c r="H55" s="1539">
        <v>0</v>
      </c>
      <c r="I55" s="1540">
        <v>0</v>
      </c>
      <c r="J55" s="1539">
        <v>0</v>
      </c>
      <c r="K55" s="1540">
        <v>0</v>
      </c>
      <c r="L55" s="1539">
        <v>0</v>
      </c>
      <c r="M55" s="1540">
        <v>0</v>
      </c>
      <c r="N55" s="1539">
        <v>0</v>
      </c>
      <c r="O55" s="1540">
        <v>0</v>
      </c>
      <c r="P55" s="1539">
        <v>0</v>
      </c>
      <c r="Q55" s="1540">
        <v>0</v>
      </c>
      <c r="R55" s="1539">
        <v>0</v>
      </c>
      <c r="S55" s="1540">
        <v>0</v>
      </c>
      <c r="T55" s="1539">
        <v>0</v>
      </c>
      <c r="U55" s="1540">
        <v>0</v>
      </c>
      <c r="V55" s="1539">
        <v>0</v>
      </c>
      <c r="W55" s="1540">
        <v>0</v>
      </c>
      <c r="X55" s="1539">
        <v>0</v>
      </c>
      <c r="Y55" s="1540">
        <v>0</v>
      </c>
      <c r="Z55" s="1539">
        <v>0</v>
      </c>
      <c r="AA55" s="1540">
        <v>0</v>
      </c>
      <c r="AB55" s="1539">
        <v>0</v>
      </c>
      <c r="AC55" s="1540">
        <v>0</v>
      </c>
      <c r="AD55" s="1539">
        <v>0</v>
      </c>
      <c r="AE55" s="1540">
        <v>0</v>
      </c>
      <c r="AF55" s="1539">
        <v>0</v>
      </c>
      <c r="AG55" s="1540">
        <v>0</v>
      </c>
      <c r="AH55" s="1539">
        <v>0</v>
      </c>
      <c r="AI55" s="1540">
        <v>0</v>
      </c>
      <c r="AJ55" s="1539">
        <v>0</v>
      </c>
      <c r="AK55" s="1540">
        <v>0</v>
      </c>
      <c r="AL55" s="1539">
        <v>0</v>
      </c>
      <c r="AM55" s="1620">
        <v>0</v>
      </c>
      <c r="AN55" s="1543">
        <v>0</v>
      </c>
      <c r="AO55" s="1540">
        <v>0</v>
      </c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210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>
        <v>0</v>
      </c>
      <c r="G56" s="1550">
        <v>0</v>
      </c>
      <c r="H56" s="1519">
        <v>0</v>
      </c>
      <c r="I56" s="1550">
        <v>0</v>
      </c>
      <c r="J56" s="1519">
        <v>0</v>
      </c>
      <c r="K56" s="1550">
        <v>0</v>
      </c>
      <c r="L56" s="1519">
        <v>0</v>
      </c>
      <c r="M56" s="1550">
        <v>0</v>
      </c>
      <c r="N56" s="1519">
        <v>0</v>
      </c>
      <c r="O56" s="1550">
        <v>0</v>
      </c>
      <c r="P56" s="1519">
        <v>0</v>
      </c>
      <c r="Q56" s="1550">
        <v>0</v>
      </c>
      <c r="R56" s="1519">
        <v>0</v>
      </c>
      <c r="S56" s="1550">
        <v>0</v>
      </c>
      <c r="T56" s="1519">
        <v>0</v>
      </c>
      <c r="U56" s="1550">
        <v>0</v>
      </c>
      <c r="V56" s="1519">
        <v>0</v>
      </c>
      <c r="W56" s="1550">
        <v>0</v>
      </c>
      <c r="X56" s="1519">
        <v>0</v>
      </c>
      <c r="Y56" s="1550">
        <v>0</v>
      </c>
      <c r="Z56" s="1519">
        <v>0</v>
      </c>
      <c r="AA56" s="1550">
        <v>0</v>
      </c>
      <c r="AB56" s="1519">
        <v>0</v>
      </c>
      <c r="AC56" s="1550">
        <v>0</v>
      </c>
      <c r="AD56" s="1519">
        <v>0</v>
      </c>
      <c r="AE56" s="1550">
        <v>0</v>
      </c>
      <c r="AF56" s="1519">
        <v>0</v>
      </c>
      <c r="AG56" s="1550">
        <v>0</v>
      </c>
      <c r="AH56" s="1519">
        <v>0</v>
      </c>
      <c r="AI56" s="1550">
        <v>0</v>
      </c>
      <c r="AJ56" s="1519">
        <v>0</v>
      </c>
      <c r="AK56" s="1550">
        <v>0</v>
      </c>
      <c r="AL56" s="1519">
        <v>0</v>
      </c>
      <c r="AM56" s="1626">
        <v>0</v>
      </c>
      <c r="AN56" s="1553">
        <v>0</v>
      </c>
      <c r="AO56" s="1550">
        <v>0</v>
      </c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211" t="s">
        <v>110</v>
      </c>
      <c r="B57" s="1721" t="s">
        <v>64</v>
      </c>
      <c r="C57" s="5665">
        <f t="shared" si="45"/>
        <v>40</v>
      </c>
      <c r="D57" s="5666">
        <f t="shared" si="53"/>
        <v>15</v>
      </c>
      <c r="E57" s="5667">
        <f t="shared" si="54"/>
        <v>25</v>
      </c>
      <c r="F57" s="1511">
        <v>2</v>
      </c>
      <c r="G57" s="5669">
        <v>0</v>
      </c>
      <c r="H57" s="1511">
        <v>2</v>
      </c>
      <c r="I57" s="5669">
        <v>0</v>
      </c>
      <c r="J57" s="1511">
        <v>0</v>
      </c>
      <c r="K57" s="5669">
        <v>0</v>
      </c>
      <c r="L57" s="1511">
        <v>1</v>
      </c>
      <c r="M57" s="5669">
        <v>0</v>
      </c>
      <c r="N57" s="1511">
        <v>1</v>
      </c>
      <c r="O57" s="5669">
        <v>0</v>
      </c>
      <c r="P57" s="1511">
        <v>0</v>
      </c>
      <c r="Q57" s="5669">
        <v>0</v>
      </c>
      <c r="R57" s="1511">
        <v>0</v>
      </c>
      <c r="S57" s="5669">
        <v>0</v>
      </c>
      <c r="T57" s="1511">
        <v>0</v>
      </c>
      <c r="U57" s="5669">
        <v>0</v>
      </c>
      <c r="V57" s="1511">
        <v>0</v>
      </c>
      <c r="W57" s="5669">
        <v>1</v>
      </c>
      <c r="X57" s="1511">
        <v>0</v>
      </c>
      <c r="Y57" s="5669">
        <v>5</v>
      </c>
      <c r="Z57" s="1511">
        <v>1</v>
      </c>
      <c r="AA57" s="5669">
        <v>3</v>
      </c>
      <c r="AB57" s="1511">
        <v>2</v>
      </c>
      <c r="AC57" s="5669">
        <v>2</v>
      </c>
      <c r="AD57" s="1511">
        <v>3</v>
      </c>
      <c r="AE57" s="5669">
        <v>3</v>
      </c>
      <c r="AF57" s="1511">
        <v>1</v>
      </c>
      <c r="AG57" s="5669">
        <v>5</v>
      </c>
      <c r="AH57" s="1511">
        <v>1</v>
      </c>
      <c r="AI57" s="5669">
        <v>2</v>
      </c>
      <c r="AJ57" s="1511">
        <v>1</v>
      </c>
      <c r="AK57" s="5669">
        <v>0</v>
      </c>
      <c r="AL57" s="1511">
        <v>0</v>
      </c>
      <c r="AM57" s="1654">
        <v>4</v>
      </c>
      <c r="AN57" s="5670">
        <v>7</v>
      </c>
      <c r="AO57" s="5669">
        <v>0</v>
      </c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209"/>
      <c r="B58" s="1646" t="s">
        <v>98</v>
      </c>
      <c r="C58" s="5673">
        <f t="shared" si="45"/>
        <v>5</v>
      </c>
      <c r="D58" s="5674">
        <f t="shared" si="53"/>
        <v>0</v>
      </c>
      <c r="E58" s="5675">
        <f t="shared" si="54"/>
        <v>5</v>
      </c>
      <c r="F58" s="1539">
        <v>0</v>
      </c>
      <c r="G58" s="1540">
        <v>0</v>
      </c>
      <c r="H58" s="1539">
        <v>0</v>
      </c>
      <c r="I58" s="1540">
        <v>0</v>
      </c>
      <c r="J58" s="1539">
        <v>0</v>
      </c>
      <c r="K58" s="1540">
        <v>0</v>
      </c>
      <c r="L58" s="1539">
        <v>0</v>
      </c>
      <c r="M58" s="1540">
        <v>0</v>
      </c>
      <c r="N58" s="1539">
        <v>0</v>
      </c>
      <c r="O58" s="1540">
        <v>0</v>
      </c>
      <c r="P58" s="1539">
        <v>0</v>
      </c>
      <c r="Q58" s="1540">
        <v>0</v>
      </c>
      <c r="R58" s="1539">
        <v>0</v>
      </c>
      <c r="S58" s="1540">
        <v>2</v>
      </c>
      <c r="T58" s="1539">
        <v>0</v>
      </c>
      <c r="U58" s="1540">
        <v>0</v>
      </c>
      <c r="V58" s="1539">
        <v>0</v>
      </c>
      <c r="W58" s="1540">
        <v>0</v>
      </c>
      <c r="X58" s="1539">
        <v>0</v>
      </c>
      <c r="Y58" s="1540">
        <v>0</v>
      </c>
      <c r="Z58" s="1539">
        <v>0</v>
      </c>
      <c r="AA58" s="1540">
        <v>0</v>
      </c>
      <c r="AB58" s="1539">
        <v>0</v>
      </c>
      <c r="AC58" s="1540">
        <v>0</v>
      </c>
      <c r="AD58" s="1539">
        <v>0</v>
      </c>
      <c r="AE58" s="1540">
        <v>1</v>
      </c>
      <c r="AF58" s="1539">
        <v>0</v>
      </c>
      <c r="AG58" s="1540">
        <v>1</v>
      </c>
      <c r="AH58" s="1539">
        <v>0</v>
      </c>
      <c r="AI58" s="1540">
        <v>0</v>
      </c>
      <c r="AJ58" s="1539">
        <v>0</v>
      </c>
      <c r="AK58" s="1540">
        <v>0</v>
      </c>
      <c r="AL58" s="1539">
        <v>0</v>
      </c>
      <c r="AM58" s="1620">
        <v>1</v>
      </c>
      <c r="AN58" s="1543">
        <v>0</v>
      </c>
      <c r="AO58" s="1540">
        <v>0</v>
      </c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209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>
        <v>0</v>
      </c>
      <c r="G59" s="1540">
        <v>0</v>
      </c>
      <c r="H59" s="1539">
        <v>0</v>
      </c>
      <c r="I59" s="1540">
        <v>0</v>
      </c>
      <c r="J59" s="1539">
        <v>0</v>
      </c>
      <c r="K59" s="1540">
        <v>0</v>
      </c>
      <c r="L59" s="1539">
        <v>0</v>
      </c>
      <c r="M59" s="1540">
        <v>0</v>
      </c>
      <c r="N59" s="1539">
        <v>0</v>
      </c>
      <c r="O59" s="1540">
        <v>0</v>
      </c>
      <c r="P59" s="1539">
        <v>0</v>
      </c>
      <c r="Q59" s="1540">
        <v>0</v>
      </c>
      <c r="R59" s="1539">
        <v>0</v>
      </c>
      <c r="S59" s="1540">
        <v>0</v>
      </c>
      <c r="T59" s="1539">
        <v>0</v>
      </c>
      <c r="U59" s="1540">
        <v>0</v>
      </c>
      <c r="V59" s="1539">
        <v>0</v>
      </c>
      <c r="W59" s="1540">
        <v>0</v>
      </c>
      <c r="X59" s="1539">
        <v>0</v>
      </c>
      <c r="Y59" s="1540">
        <v>0</v>
      </c>
      <c r="Z59" s="1539">
        <v>0</v>
      </c>
      <c r="AA59" s="1540">
        <v>0</v>
      </c>
      <c r="AB59" s="1539">
        <v>0</v>
      </c>
      <c r="AC59" s="1540">
        <v>0</v>
      </c>
      <c r="AD59" s="1539">
        <v>0</v>
      </c>
      <c r="AE59" s="1540">
        <v>0</v>
      </c>
      <c r="AF59" s="1539">
        <v>0</v>
      </c>
      <c r="AG59" s="1540">
        <v>0</v>
      </c>
      <c r="AH59" s="1539">
        <v>0</v>
      </c>
      <c r="AI59" s="1540">
        <v>0</v>
      </c>
      <c r="AJ59" s="1539">
        <v>0</v>
      </c>
      <c r="AK59" s="1540">
        <v>0</v>
      </c>
      <c r="AL59" s="1539">
        <v>0</v>
      </c>
      <c r="AM59" s="1620">
        <v>0</v>
      </c>
      <c r="AN59" s="1543">
        <v>0</v>
      </c>
      <c r="AO59" s="1540">
        <v>0</v>
      </c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209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>
        <v>0</v>
      </c>
      <c r="G60" s="1540">
        <v>0</v>
      </c>
      <c r="H60" s="1539">
        <v>0</v>
      </c>
      <c r="I60" s="1540">
        <v>0</v>
      </c>
      <c r="J60" s="1539">
        <v>0</v>
      </c>
      <c r="K60" s="1540">
        <v>0</v>
      </c>
      <c r="L60" s="1539">
        <v>0</v>
      </c>
      <c r="M60" s="1540">
        <v>0</v>
      </c>
      <c r="N60" s="1539">
        <v>0</v>
      </c>
      <c r="O60" s="1540">
        <v>0</v>
      </c>
      <c r="P60" s="1539">
        <v>0</v>
      </c>
      <c r="Q60" s="1540">
        <v>0</v>
      </c>
      <c r="R60" s="1539">
        <v>0</v>
      </c>
      <c r="S60" s="1540">
        <v>0</v>
      </c>
      <c r="T60" s="1539">
        <v>0</v>
      </c>
      <c r="U60" s="1540">
        <v>0</v>
      </c>
      <c r="V60" s="1539">
        <v>0</v>
      </c>
      <c r="W60" s="1540">
        <v>0</v>
      </c>
      <c r="X60" s="1539">
        <v>0</v>
      </c>
      <c r="Y60" s="1540">
        <v>0</v>
      </c>
      <c r="Z60" s="1539">
        <v>0</v>
      </c>
      <c r="AA60" s="1540">
        <v>0</v>
      </c>
      <c r="AB60" s="1539">
        <v>0</v>
      </c>
      <c r="AC60" s="1540">
        <v>0</v>
      </c>
      <c r="AD60" s="1539">
        <v>0</v>
      </c>
      <c r="AE60" s="1540">
        <v>0</v>
      </c>
      <c r="AF60" s="1539">
        <v>0</v>
      </c>
      <c r="AG60" s="1540">
        <v>0</v>
      </c>
      <c r="AH60" s="1539">
        <v>0</v>
      </c>
      <c r="AI60" s="1540">
        <v>0</v>
      </c>
      <c r="AJ60" s="1539">
        <v>0</v>
      </c>
      <c r="AK60" s="1540">
        <v>0</v>
      </c>
      <c r="AL60" s="1539">
        <v>0</v>
      </c>
      <c r="AM60" s="1620">
        <v>0</v>
      </c>
      <c r="AN60" s="1543">
        <v>0</v>
      </c>
      <c r="AO60" s="1540">
        <v>0</v>
      </c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209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>
        <v>0</v>
      </c>
      <c r="G61" s="1540">
        <v>0</v>
      </c>
      <c r="H61" s="1539">
        <v>0</v>
      </c>
      <c r="I61" s="1540">
        <v>0</v>
      </c>
      <c r="J61" s="1539">
        <v>0</v>
      </c>
      <c r="K61" s="1540">
        <v>0</v>
      </c>
      <c r="L61" s="1539">
        <v>0</v>
      </c>
      <c r="M61" s="1540">
        <v>0</v>
      </c>
      <c r="N61" s="1539">
        <v>0</v>
      </c>
      <c r="O61" s="1540">
        <v>0</v>
      </c>
      <c r="P61" s="1539">
        <v>0</v>
      </c>
      <c r="Q61" s="1540">
        <v>0</v>
      </c>
      <c r="R61" s="1539">
        <v>0</v>
      </c>
      <c r="S61" s="1540">
        <v>0</v>
      </c>
      <c r="T61" s="1539">
        <v>0</v>
      </c>
      <c r="U61" s="1540">
        <v>0</v>
      </c>
      <c r="V61" s="1539">
        <v>0</v>
      </c>
      <c r="W61" s="1540">
        <v>0</v>
      </c>
      <c r="X61" s="1539">
        <v>0</v>
      </c>
      <c r="Y61" s="1540">
        <v>0</v>
      </c>
      <c r="Z61" s="1539">
        <v>0</v>
      </c>
      <c r="AA61" s="1540">
        <v>0</v>
      </c>
      <c r="AB61" s="1539">
        <v>0</v>
      </c>
      <c r="AC61" s="1540">
        <v>0</v>
      </c>
      <c r="AD61" s="1539">
        <v>0</v>
      </c>
      <c r="AE61" s="1540">
        <v>0</v>
      </c>
      <c r="AF61" s="1539">
        <v>0</v>
      </c>
      <c r="AG61" s="1540">
        <v>0</v>
      </c>
      <c r="AH61" s="1539">
        <v>0</v>
      </c>
      <c r="AI61" s="1540">
        <v>0</v>
      </c>
      <c r="AJ61" s="1539">
        <v>0</v>
      </c>
      <c r="AK61" s="1540">
        <v>0</v>
      </c>
      <c r="AL61" s="1539">
        <v>0</v>
      </c>
      <c r="AM61" s="1620">
        <v>0</v>
      </c>
      <c r="AN61" s="1543">
        <v>0</v>
      </c>
      <c r="AO61" s="1540">
        <v>0</v>
      </c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210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>
        <v>0</v>
      </c>
      <c r="G62" s="1550">
        <v>0</v>
      </c>
      <c r="H62" s="1519">
        <v>0</v>
      </c>
      <c r="I62" s="1550">
        <v>0</v>
      </c>
      <c r="J62" s="1519">
        <v>0</v>
      </c>
      <c r="K62" s="1550">
        <v>0</v>
      </c>
      <c r="L62" s="1519">
        <v>0</v>
      </c>
      <c r="M62" s="1550">
        <v>0</v>
      </c>
      <c r="N62" s="1519">
        <v>0</v>
      </c>
      <c r="O62" s="1520">
        <v>0</v>
      </c>
      <c r="P62" s="1519">
        <v>0</v>
      </c>
      <c r="Q62" s="1520">
        <v>0</v>
      </c>
      <c r="R62" s="1519">
        <v>0</v>
      </c>
      <c r="S62" s="1550">
        <v>0</v>
      </c>
      <c r="T62" s="1519">
        <v>0</v>
      </c>
      <c r="U62" s="1550">
        <v>0</v>
      </c>
      <c r="V62" s="1519">
        <v>0</v>
      </c>
      <c r="W62" s="1550">
        <v>0</v>
      </c>
      <c r="X62" s="1519">
        <v>0</v>
      </c>
      <c r="Y62" s="1550">
        <v>0</v>
      </c>
      <c r="Z62" s="1519">
        <v>0</v>
      </c>
      <c r="AA62" s="1550">
        <v>0</v>
      </c>
      <c r="AB62" s="1519">
        <v>0</v>
      </c>
      <c r="AC62" s="1550">
        <v>0</v>
      </c>
      <c r="AD62" s="1519">
        <v>0</v>
      </c>
      <c r="AE62" s="1550">
        <v>0</v>
      </c>
      <c r="AF62" s="1519">
        <v>0</v>
      </c>
      <c r="AG62" s="1550">
        <v>0</v>
      </c>
      <c r="AH62" s="1519">
        <v>0</v>
      </c>
      <c r="AI62" s="1550">
        <v>0</v>
      </c>
      <c r="AJ62" s="1519">
        <v>0</v>
      </c>
      <c r="AK62" s="1550">
        <v>0</v>
      </c>
      <c r="AL62" s="1551">
        <v>0</v>
      </c>
      <c r="AM62" s="1626">
        <v>0</v>
      </c>
      <c r="AN62" s="1553">
        <v>0</v>
      </c>
      <c r="AO62" s="1550">
        <v>0</v>
      </c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211" t="s">
        <v>111</v>
      </c>
      <c r="B63" s="1721" t="s">
        <v>64</v>
      </c>
      <c r="C63" s="5700">
        <f t="shared" si="45"/>
        <v>3</v>
      </c>
      <c r="D63" s="5701">
        <f t="shared" ref="D63:E66" si="55">SUM(F63+H63+J63+L63)</f>
        <v>1</v>
      </c>
      <c r="E63" s="5702">
        <f t="shared" si="55"/>
        <v>2</v>
      </c>
      <c r="F63" s="1511">
        <v>1</v>
      </c>
      <c r="G63" s="5669">
        <v>2</v>
      </c>
      <c r="H63" s="1511">
        <v>0</v>
      </c>
      <c r="I63" s="5669">
        <v>0</v>
      </c>
      <c r="J63" s="1511">
        <v>0</v>
      </c>
      <c r="K63" s="5669">
        <v>0</v>
      </c>
      <c r="L63" s="1511">
        <v>0</v>
      </c>
      <c r="M63" s="5669">
        <v>0</v>
      </c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>
        <v>0</v>
      </c>
      <c r="AO63" s="5669">
        <v>0</v>
      </c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209"/>
      <c r="B64" s="1646" t="s">
        <v>98</v>
      </c>
      <c r="C64" s="5673">
        <f t="shared" si="45"/>
        <v>32</v>
      </c>
      <c r="D64" s="5674">
        <f t="shared" si="55"/>
        <v>17</v>
      </c>
      <c r="E64" s="5675">
        <f t="shared" si="55"/>
        <v>15</v>
      </c>
      <c r="F64" s="1539">
        <v>13</v>
      </c>
      <c r="G64" s="1540">
        <v>12</v>
      </c>
      <c r="H64" s="1539">
        <v>4</v>
      </c>
      <c r="I64" s="1540">
        <v>3</v>
      </c>
      <c r="J64" s="1539">
        <v>0</v>
      </c>
      <c r="K64" s="1540">
        <v>0</v>
      </c>
      <c r="L64" s="1539">
        <v>0</v>
      </c>
      <c r="M64" s="1540">
        <v>0</v>
      </c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>
        <v>3</v>
      </c>
      <c r="AO64" s="1540">
        <v>0</v>
      </c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209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>
        <v>0</v>
      </c>
      <c r="G65" s="1540">
        <v>0</v>
      </c>
      <c r="H65" s="1539">
        <v>0</v>
      </c>
      <c r="I65" s="1540">
        <v>0</v>
      </c>
      <c r="J65" s="1539">
        <v>0</v>
      </c>
      <c r="K65" s="1540">
        <v>0</v>
      </c>
      <c r="L65" s="1539">
        <v>0</v>
      </c>
      <c r="M65" s="1540">
        <v>0</v>
      </c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>
        <v>0</v>
      </c>
      <c r="AO65" s="1540">
        <v>0</v>
      </c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210"/>
      <c r="B66" s="1648" t="s">
        <v>105</v>
      </c>
      <c r="C66" s="5680">
        <f t="shared" si="45"/>
        <v>27</v>
      </c>
      <c r="D66" s="5681">
        <f t="shared" si="55"/>
        <v>13</v>
      </c>
      <c r="E66" s="5682">
        <f t="shared" si="55"/>
        <v>14</v>
      </c>
      <c r="F66" s="1519">
        <v>12</v>
      </c>
      <c r="G66" s="1550">
        <v>10</v>
      </c>
      <c r="H66" s="1519">
        <v>1</v>
      </c>
      <c r="I66" s="1550">
        <v>4</v>
      </c>
      <c r="J66" s="1519">
        <v>0</v>
      </c>
      <c r="K66" s="1550">
        <v>0</v>
      </c>
      <c r="L66" s="1519">
        <v>0</v>
      </c>
      <c r="M66" s="1550">
        <v>0</v>
      </c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>
        <v>1</v>
      </c>
      <c r="AO66" s="1550">
        <v>0</v>
      </c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159" t="s">
        <v>112</v>
      </c>
      <c r="B67" s="7159"/>
      <c r="C67" s="7159"/>
      <c r="D67" s="7159"/>
      <c r="E67" s="7159"/>
      <c r="F67" s="7159"/>
      <c r="G67" s="7159"/>
      <c r="H67" s="7159"/>
      <c r="I67" s="7159"/>
      <c r="J67" s="7159"/>
      <c r="K67" s="7159"/>
      <c r="L67" s="7159"/>
      <c r="M67" s="5553"/>
      <c r="N67" s="5553"/>
    </row>
    <row r="68" spans="1:102" ht="19.899999999999999" customHeight="1" x14ac:dyDescent="0.25">
      <c r="A68" s="7190" t="s">
        <v>113</v>
      </c>
      <c r="B68" s="7192"/>
      <c r="C68" s="7150" t="s">
        <v>94</v>
      </c>
      <c r="D68" s="7196"/>
      <c r="E68" s="7177"/>
      <c r="F68" s="7196" t="s">
        <v>44</v>
      </c>
      <c r="G68" s="7196"/>
      <c r="H68" s="7197"/>
      <c r="I68" s="7182" t="s">
        <v>36</v>
      </c>
      <c r="J68" s="7207" t="s">
        <v>37</v>
      </c>
      <c r="K68" s="7203" t="s">
        <v>34</v>
      </c>
      <c r="L68" s="7205" t="s">
        <v>35</v>
      </c>
    </row>
    <row r="69" spans="1:102" ht="33.75" customHeight="1" x14ac:dyDescent="0.25">
      <c r="A69" s="7212"/>
      <c r="B69" s="7213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84"/>
      <c r="J69" s="7166"/>
      <c r="K69" s="7204"/>
      <c r="L69" s="7206"/>
    </row>
    <row r="70" spans="1:102" ht="15" customHeight="1" x14ac:dyDescent="0.25">
      <c r="A70" s="7198" t="s">
        <v>114</v>
      </c>
      <c r="B70" s="7198"/>
      <c r="C70" s="1721">
        <f>SUM(D70:E70)</f>
        <v>0</v>
      </c>
      <c r="D70" s="1615">
        <v>0</v>
      </c>
      <c r="E70" s="1544">
        <v>0</v>
      </c>
      <c r="F70" s="1583">
        <f>SUM(G70:H70)</f>
        <v>0</v>
      </c>
      <c r="G70" s="1635">
        <v>0</v>
      </c>
      <c r="H70" s="1620">
        <v>0</v>
      </c>
      <c r="I70" s="5710">
        <v>0</v>
      </c>
      <c r="J70" s="5711">
        <v>0</v>
      </c>
      <c r="K70" s="1544">
        <v>0</v>
      </c>
      <c r="L70" s="1647">
        <v>0</v>
      </c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199" t="s">
        <v>115</v>
      </c>
      <c r="B71" s="7199"/>
      <c r="C71" s="1646">
        <f>SUM(D71:E71)</f>
        <v>25</v>
      </c>
      <c r="D71" s="1615">
        <v>9</v>
      </c>
      <c r="E71" s="1544">
        <v>16</v>
      </c>
      <c r="F71" s="1586">
        <f>SUM(G71:H71)</f>
        <v>29</v>
      </c>
      <c r="G71" s="1615">
        <v>7</v>
      </c>
      <c r="H71" s="1620">
        <v>22</v>
      </c>
      <c r="I71" s="5710">
        <v>10</v>
      </c>
      <c r="J71" s="5711">
        <v>4</v>
      </c>
      <c r="K71" s="1544">
        <v>1</v>
      </c>
      <c r="L71" s="1647">
        <v>13</v>
      </c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199" t="s">
        <v>116</v>
      </c>
      <c r="B72" s="7199"/>
      <c r="C72" s="1646">
        <f>SUM(D72:E72)</f>
        <v>0</v>
      </c>
      <c r="D72" s="1615">
        <v>0</v>
      </c>
      <c r="E72" s="1544">
        <v>0</v>
      </c>
      <c r="F72" s="1586">
        <f>SUM(G72:H72)</f>
        <v>0</v>
      </c>
      <c r="G72" s="1615">
        <v>0</v>
      </c>
      <c r="H72" s="1620">
        <v>0</v>
      </c>
      <c r="I72" s="5710">
        <v>0</v>
      </c>
      <c r="J72" s="5711">
        <v>0</v>
      </c>
      <c r="K72" s="1544">
        <v>0</v>
      </c>
      <c r="L72" s="1647">
        <v>0</v>
      </c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200" t="s">
        <v>117</v>
      </c>
      <c r="B73" s="7200"/>
      <c r="C73" s="1737">
        <f>SUM(D73:E73)</f>
        <v>0</v>
      </c>
      <c r="D73" s="1615">
        <v>0</v>
      </c>
      <c r="E73" s="1544">
        <v>0</v>
      </c>
      <c r="F73" s="1672">
        <f>SUM(G73:H73)</f>
        <v>2</v>
      </c>
      <c r="G73" s="1615">
        <v>1</v>
      </c>
      <c r="H73" s="1620">
        <v>1</v>
      </c>
      <c r="I73" s="5710">
        <v>0</v>
      </c>
      <c r="J73" s="5711">
        <v>0</v>
      </c>
      <c r="K73" s="1544">
        <v>0</v>
      </c>
      <c r="L73" s="1647">
        <v>0</v>
      </c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201" t="s">
        <v>77</v>
      </c>
      <c r="B74" s="7201"/>
      <c r="C74" s="1643">
        <f t="shared" ref="C74:L74" si="59">SUM(C70:C73)</f>
        <v>25</v>
      </c>
      <c r="D74" s="1662">
        <f t="shared" si="59"/>
        <v>9</v>
      </c>
      <c r="E74" s="1596">
        <f t="shared" si="59"/>
        <v>16</v>
      </c>
      <c r="F74" s="1596">
        <f t="shared" si="59"/>
        <v>31</v>
      </c>
      <c r="G74" s="1662">
        <f t="shared" si="59"/>
        <v>8</v>
      </c>
      <c r="H74" s="5712">
        <f t="shared" si="59"/>
        <v>23</v>
      </c>
      <c r="I74" s="5713">
        <f t="shared" si="59"/>
        <v>10</v>
      </c>
      <c r="J74" s="1643">
        <f t="shared" si="59"/>
        <v>4</v>
      </c>
      <c r="K74" s="1596">
        <f t="shared" si="59"/>
        <v>1</v>
      </c>
      <c r="L74" s="1643">
        <f t="shared" si="59"/>
        <v>13</v>
      </c>
    </row>
    <row r="75" spans="1:102" ht="18" customHeight="1" x14ac:dyDescent="0.25">
      <c r="A75" s="7156" t="s">
        <v>118</v>
      </c>
      <c r="B75" s="7156"/>
      <c r="C75" s="7156"/>
      <c r="D75" s="7156"/>
      <c r="E75" s="7156"/>
      <c r="F75" s="7156"/>
      <c r="G75" s="7156"/>
      <c r="H75" s="7156"/>
      <c r="I75" s="7156"/>
      <c r="J75" s="7156"/>
      <c r="K75" s="7156"/>
      <c r="L75" s="7156"/>
      <c r="M75" s="7156"/>
    </row>
    <row r="76" spans="1:102" ht="18" customHeight="1" x14ac:dyDescent="0.25">
      <c r="A76" s="7134" t="s">
        <v>119</v>
      </c>
      <c r="B76" s="7134" t="s">
        <v>77</v>
      </c>
      <c r="C76" s="7134" t="s">
        <v>30</v>
      </c>
      <c r="D76" s="7186"/>
      <c r="E76" s="7185" t="s">
        <v>120</v>
      </c>
      <c r="F76" s="7134"/>
      <c r="G76" s="7177" t="s">
        <v>121</v>
      </c>
      <c r="H76" s="7134"/>
      <c r="I76" s="7186"/>
      <c r="J76" s="7202" t="s">
        <v>36</v>
      </c>
      <c r="K76" s="7134" t="s">
        <v>37</v>
      </c>
      <c r="L76" s="7176" t="s">
        <v>34</v>
      </c>
      <c r="M76" s="7176" t="s">
        <v>35</v>
      </c>
    </row>
    <row r="77" spans="1:102" ht="45" customHeight="1" x14ac:dyDescent="0.25">
      <c r="A77" s="7134"/>
      <c r="B77" s="7134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202"/>
      <c r="K77" s="7134"/>
      <c r="L77" s="7176"/>
      <c r="M77" s="7176"/>
    </row>
    <row r="78" spans="1:102" ht="15" customHeight="1" x14ac:dyDescent="0.25">
      <c r="A78" s="1721" t="s">
        <v>127</v>
      </c>
      <c r="B78" s="5563">
        <f>SUM(C78:D78)</f>
        <v>0</v>
      </c>
      <c r="C78" s="1613">
        <v>0</v>
      </c>
      <c r="D78" s="1654">
        <v>0</v>
      </c>
      <c r="E78" s="5670">
        <v>0</v>
      </c>
      <c r="F78" s="5669">
        <v>0</v>
      </c>
      <c r="G78" s="5716"/>
      <c r="H78" s="1613">
        <v>0</v>
      </c>
      <c r="I78" s="1654">
        <v>0</v>
      </c>
      <c r="J78" s="5717">
        <v>0</v>
      </c>
      <c r="K78" s="5646">
        <v>0</v>
      </c>
      <c r="L78" s="1723">
        <v>0</v>
      </c>
      <c r="M78" s="5646">
        <v>0</v>
      </c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>
        <v>0</v>
      </c>
      <c r="D79" s="1620">
        <v>0</v>
      </c>
      <c r="E79" s="1543">
        <v>0</v>
      </c>
      <c r="F79" s="1540">
        <v>0</v>
      </c>
      <c r="G79" s="5719"/>
      <c r="H79" s="1616">
        <v>0</v>
      </c>
      <c r="I79" s="1620">
        <v>0</v>
      </c>
      <c r="J79" s="5720">
        <v>0</v>
      </c>
      <c r="K79" s="1647">
        <v>0</v>
      </c>
      <c r="L79" s="1726">
        <v>0</v>
      </c>
      <c r="M79" s="1647">
        <v>0</v>
      </c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>
        <v>0</v>
      </c>
      <c r="D80" s="1620">
        <v>0</v>
      </c>
      <c r="E80" s="1543">
        <v>0</v>
      </c>
      <c r="F80" s="1540">
        <v>0</v>
      </c>
      <c r="G80" s="5721"/>
      <c r="H80" s="1616">
        <v>0</v>
      </c>
      <c r="I80" s="1620">
        <v>0</v>
      </c>
      <c r="J80" s="5720">
        <v>0</v>
      </c>
      <c r="K80" s="1647">
        <v>0</v>
      </c>
      <c r="L80" s="1726">
        <v>0</v>
      </c>
      <c r="M80" s="1647">
        <v>0</v>
      </c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>
        <v>0</v>
      </c>
      <c r="D81" s="1620">
        <v>0</v>
      </c>
      <c r="E81" s="1543">
        <v>0</v>
      </c>
      <c r="F81" s="1540">
        <v>0</v>
      </c>
      <c r="G81" s="5721"/>
      <c r="H81" s="1616">
        <v>0</v>
      </c>
      <c r="I81" s="1620">
        <v>0</v>
      </c>
      <c r="J81" s="5720">
        <v>0</v>
      </c>
      <c r="K81" s="1647">
        <v>0</v>
      </c>
      <c r="L81" s="1726">
        <v>0</v>
      </c>
      <c r="M81" s="1647">
        <v>0</v>
      </c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>
        <v>0</v>
      </c>
      <c r="D82" s="1620">
        <v>0</v>
      </c>
      <c r="E82" s="1543">
        <v>0</v>
      </c>
      <c r="F82" s="1540">
        <v>0</v>
      </c>
      <c r="G82" s="5721"/>
      <c r="H82" s="1616">
        <v>0</v>
      </c>
      <c r="I82" s="1620">
        <v>0</v>
      </c>
      <c r="J82" s="5720">
        <v>0</v>
      </c>
      <c r="K82" s="1647">
        <v>0</v>
      </c>
      <c r="L82" s="1726">
        <v>0</v>
      </c>
      <c r="M82" s="1647">
        <v>0</v>
      </c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>
        <v>0</v>
      </c>
      <c r="C83" s="5723"/>
      <c r="D83" s="5724"/>
      <c r="E83" s="5725"/>
      <c r="F83" s="5726"/>
      <c r="G83" s="1628">
        <v>0</v>
      </c>
      <c r="H83" s="961">
        <v>0</v>
      </c>
      <c r="I83" s="962">
        <v>0</v>
      </c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156" t="s">
        <v>133</v>
      </c>
      <c r="B84" s="7156"/>
      <c r="C84" s="7156"/>
      <c r="D84" s="7156"/>
      <c r="E84" s="7156"/>
      <c r="F84" s="7156"/>
      <c r="G84" s="7156"/>
      <c r="H84" s="7156"/>
      <c r="I84" s="7156"/>
      <c r="J84" s="7156"/>
      <c r="K84" s="7156"/>
      <c r="L84" s="7156"/>
      <c r="M84" s="7156"/>
      <c r="N84" s="7156"/>
      <c r="O84" s="7156"/>
      <c r="P84" s="7156"/>
      <c r="Q84" s="7156"/>
      <c r="R84" s="7156"/>
      <c r="S84" s="7156"/>
      <c r="T84" s="7156"/>
      <c r="U84" s="7156"/>
      <c r="V84" s="7156"/>
      <c r="W84" s="7156"/>
      <c r="X84" s="7156"/>
      <c r="Y84" s="7156"/>
      <c r="Z84" s="7156"/>
      <c r="AA84" s="7156"/>
      <c r="AB84" s="7156"/>
      <c r="AC84" s="7156"/>
      <c r="AD84" s="7156"/>
      <c r="AE84" s="7156"/>
      <c r="AF84" s="7156"/>
      <c r="AG84" s="5553"/>
      <c r="AH84" s="5553"/>
    </row>
    <row r="85" spans="1:102" ht="15" customHeight="1" x14ac:dyDescent="0.25">
      <c r="A85" s="7187" t="s">
        <v>26</v>
      </c>
      <c r="B85" s="7190" t="s">
        <v>77</v>
      </c>
      <c r="C85" s="7191"/>
      <c r="D85" s="7192"/>
      <c r="E85" s="7150" t="s">
        <v>101</v>
      </c>
      <c r="F85" s="7196"/>
      <c r="G85" s="7196"/>
      <c r="H85" s="7196"/>
      <c r="I85" s="7196"/>
      <c r="J85" s="7196"/>
      <c r="K85" s="7196"/>
      <c r="L85" s="7196"/>
      <c r="M85" s="7196"/>
      <c r="N85" s="7196"/>
      <c r="O85" s="7196"/>
      <c r="P85" s="7196"/>
      <c r="Q85" s="7196"/>
      <c r="R85" s="7196"/>
      <c r="S85" s="7196"/>
      <c r="T85" s="7196"/>
      <c r="U85" s="7196"/>
      <c r="V85" s="7196"/>
      <c r="W85" s="7196"/>
      <c r="X85" s="7196"/>
      <c r="Y85" s="7196"/>
      <c r="Z85" s="7196"/>
      <c r="AA85" s="7196"/>
      <c r="AB85" s="7196"/>
      <c r="AC85" s="7196"/>
      <c r="AD85" s="7196"/>
      <c r="AE85" s="7196"/>
      <c r="AF85" s="7197"/>
      <c r="AG85" s="7182" t="s">
        <v>37</v>
      </c>
      <c r="AH85" s="7164" t="s">
        <v>36</v>
      </c>
    </row>
    <row r="86" spans="1:102" ht="15" customHeight="1" x14ac:dyDescent="0.25">
      <c r="A86" s="7188"/>
      <c r="B86" s="7193"/>
      <c r="C86" s="7194"/>
      <c r="D86" s="7195"/>
      <c r="E86" s="7150" t="s">
        <v>44</v>
      </c>
      <c r="F86" s="7177"/>
      <c r="G86" s="7178" t="s">
        <v>45</v>
      </c>
      <c r="H86" s="7179"/>
      <c r="I86" s="7178" t="s">
        <v>46</v>
      </c>
      <c r="J86" s="7179"/>
      <c r="K86" s="7180" t="s">
        <v>47</v>
      </c>
      <c r="L86" s="7179"/>
      <c r="M86" s="7178" t="s">
        <v>48</v>
      </c>
      <c r="N86" s="7179"/>
      <c r="O86" s="7178" t="s">
        <v>49</v>
      </c>
      <c r="P86" s="7179"/>
      <c r="Q86" s="7178" t="s">
        <v>50</v>
      </c>
      <c r="R86" s="7179"/>
      <c r="S86" s="7178" t="s">
        <v>51</v>
      </c>
      <c r="T86" s="7179"/>
      <c r="U86" s="7178" t="s">
        <v>52</v>
      </c>
      <c r="V86" s="7179"/>
      <c r="W86" s="7178" t="s">
        <v>53</v>
      </c>
      <c r="X86" s="7178"/>
      <c r="Y86" s="7180" t="s">
        <v>54</v>
      </c>
      <c r="Z86" s="7179"/>
      <c r="AA86" s="7180" t="s">
        <v>55</v>
      </c>
      <c r="AB86" s="7179"/>
      <c r="AC86" s="7180" t="s">
        <v>56</v>
      </c>
      <c r="AD86" s="7179"/>
      <c r="AE86" s="7178" t="s">
        <v>57</v>
      </c>
      <c r="AF86" s="7181"/>
      <c r="AG86" s="7183"/>
      <c r="AH86" s="7165"/>
    </row>
    <row r="87" spans="1:102" ht="15" customHeight="1" x14ac:dyDescent="0.25">
      <c r="A87" s="7189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84"/>
      <c r="AH87" s="7166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>
        <v>0</v>
      </c>
      <c r="F88" s="1540">
        <v>0</v>
      </c>
      <c r="G88" s="1615">
        <v>0</v>
      </c>
      <c r="H88" s="1540">
        <v>0</v>
      </c>
      <c r="I88" s="1771">
        <v>0</v>
      </c>
      <c r="J88" s="1729">
        <v>0</v>
      </c>
      <c r="K88" s="1770">
        <v>0</v>
      </c>
      <c r="L88" s="1729">
        <v>0</v>
      </c>
      <c r="M88" s="1771">
        <v>0</v>
      </c>
      <c r="N88" s="1729">
        <v>0</v>
      </c>
      <c r="O88" s="1771">
        <v>0</v>
      </c>
      <c r="P88" s="1729">
        <v>0</v>
      </c>
      <c r="Q88" s="1771">
        <v>0</v>
      </c>
      <c r="R88" s="1729">
        <v>0</v>
      </c>
      <c r="S88" s="1771">
        <v>0</v>
      </c>
      <c r="T88" s="1729">
        <v>0</v>
      </c>
      <c r="U88" s="1771">
        <v>0</v>
      </c>
      <c r="V88" s="1729">
        <v>0</v>
      </c>
      <c r="W88" s="1771">
        <v>0</v>
      </c>
      <c r="X88" s="5734">
        <v>0</v>
      </c>
      <c r="Y88" s="1770">
        <v>0</v>
      </c>
      <c r="Z88" s="1729">
        <v>0</v>
      </c>
      <c r="AA88" s="1770">
        <v>0</v>
      </c>
      <c r="AB88" s="1729">
        <v>0</v>
      </c>
      <c r="AC88" s="1770">
        <v>0</v>
      </c>
      <c r="AD88" s="1729">
        <v>0</v>
      </c>
      <c r="AE88" s="1771">
        <v>0</v>
      </c>
      <c r="AF88" s="1728">
        <v>0</v>
      </c>
      <c r="AG88" s="5717">
        <v>0</v>
      </c>
      <c r="AH88" s="5646">
        <v>0</v>
      </c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>
        <v>0</v>
      </c>
      <c r="F89" s="1540">
        <v>0</v>
      </c>
      <c r="G89" s="1615">
        <v>0</v>
      </c>
      <c r="H89" s="1540">
        <v>0</v>
      </c>
      <c r="I89" s="1771">
        <v>0</v>
      </c>
      <c r="J89" s="1729">
        <v>0</v>
      </c>
      <c r="K89" s="1770">
        <v>0</v>
      </c>
      <c r="L89" s="1729">
        <v>0</v>
      </c>
      <c r="M89" s="1771">
        <v>0</v>
      </c>
      <c r="N89" s="1729">
        <v>0</v>
      </c>
      <c r="O89" s="1771">
        <v>0</v>
      </c>
      <c r="P89" s="1729">
        <v>0</v>
      </c>
      <c r="Q89" s="1771">
        <v>0</v>
      </c>
      <c r="R89" s="1729">
        <v>0</v>
      </c>
      <c r="S89" s="1771">
        <v>0</v>
      </c>
      <c r="T89" s="1729">
        <v>0</v>
      </c>
      <c r="U89" s="1771">
        <v>0</v>
      </c>
      <c r="V89" s="1729">
        <v>0</v>
      </c>
      <c r="W89" s="1771">
        <v>0</v>
      </c>
      <c r="X89" s="5734">
        <v>0</v>
      </c>
      <c r="Y89" s="1770">
        <v>0</v>
      </c>
      <c r="Z89" s="1729">
        <v>0</v>
      </c>
      <c r="AA89" s="1770">
        <v>0</v>
      </c>
      <c r="AB89" s="1729">
        <v>0</v>
      </c>
      <c r="AC89" s="1770">
        <v>0</v>
      </c>
      <c r="AD89" s="1729">
        <v>0</v>
      </c>
      <c r="AE89" s="1771">
        <v>0</v>
      </c>
      <c r="AF89" s="1728">
        <v>0</v>
      </c>
      <c r="AG89" s="5720">
        <v>0</v>
      </c>
      <c r="AH89" s="1647">
        <v>0</v>
      </c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61</v>
      </c>
      <c r="C90" s="5736">
        <f t="shared" si="64"/>
        <v>17</v>
      </c>
      <c r="D90" s="5699">
        <f t="shared" si="65"/>
        <v>44</v>
      </c>
      <c r="E90" s="1083">
        <v>0</v>
      </c>
      <c r="F90" s="949">
        <v>0</v>
      </c>
      <c r="G90" s="1628">
        <v>0</v>
      </c>
      <c r="H90" s="949">
        <v>0</v>
      </c>
      <c r="I90" s="5737">
        <v>0</v>
      </c>
      <c r="J90" s="5738">
        <v>0</v>
      </c>
      <c r="K90" s="5739">
        <v>0</v>
      </c>
      <c r="L90" s="5738">
        <v>0</v>
      </c>
      <c r="M90" s="5737">
        <v>0</v>
      </c>
      <c r="N90" s="5738">
        <v>0</v>
      </c>
      <c r="O90" s="5737">
        <v>0</v>
      </c>
      <c r="P90" s="5738">
        <v>1</v>
      </c>
      <c r="Q90" s="5737">
        <v>0</v>
      </c>
      <c r="R90" s="5738">
        <v>2</v>
      </c>
      <c r="S90" s="5737">
        <v>1</v>
      </c>
      <c r="T90" s="5738">
        <v>6</v>
      </c>
      <c r="U90" s="5737">
        <v>1</v>
      </c>
      <c r="V90" s="5738">
        <v>7</v>
      </c>
      <c r="W90" s="5737">
        <v>3</v>
      </c>
      <c r="X90" s="5740">
        <v>11</v>
      </c>
      <c r="Y90" s="5739">
        <v>5</v>
      </c>
      <c r="Z90" s="5738">
        <v>6</v>
      </c>
      <c r="AA90" s="5739">
        <v>4</v>
      </c>
      <c r="AB90" s="5738">
        <v>8</v>
      </c>
      <c r="AC90" s="5739">
        <v>1</v>
      </c>
      <c r="AD90" s="5738">
        <v>1</v>
      </c>
      <c r="AE90" s="5737">
        <v>2</v>
      </c>
      <c r="AF90" s="5741">
        <v>2</v>
      </c>
      <c r="AG90" s="5742">
        <v>0</v>
      </c>
      <c r="AH90" s="1649">
        <v>9</v>
      </c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>
        <v>0</v>
      </c>
      <c r="F91" s="1540">
        <v>0</v>
      </c>
      <c r="G91" s="1615">
        <v>0</v>
      </c>
      <c r="H91" s="1540">
        <v>0</v>
      </c>
      <c r="I91" s="1771">
        <v>0</v>
      </c>
      <c r="J91" s="1729">
        <v>0</v>
      </c>
      <c r="K91" s="1770">
        <v>0</v>
      </c>
      <c r="L91" s="1729">
        <v>0</v>
      </c>
      <c r="M91" s="1771">
        <v>0</v>
      </c>
      <c r="N91" s="1729">
        <v>0</v>
      </c>
      <c r="O91" s="1771">
        <v>0</v>
      </c>
      <c r="P91" s="1729">
        <v>0</v>
      </c>
      <c r="Q91" s="1771">
        <v>0</v>
      </c>
      <c r="R91" s="1729">
        <v>0</v>
      </c>
      <c r="S91" s="1771">
        <v>0</v>
      </c>
      <c r="T91" s="1729">
        <v>0</v>
      </c>
      <c r="U91" s="1771">
        <v>0</v>
      </c>
      <c r="V91" s="1729">
        <v>0</v>
      </c>
      <c r="W91" s="1771">
        <v>0</v>
      </c>
      <c r="X91" s="5734">
        <v>0</v>
      </c>
      <c r="Y91" s="1770">
        <v>0</v>
      </c>
      <c r="Z91" s="1729">
        <v>0</v>
      </c>
      <c r="AA91" s="1770">
        <v>0</v>
      </c>
      <c r="AB91" s="1729">
        <v>0</v>
      </c>
      <c r="AC91" s="1770">
        <v>0</v>
      </c>
      <c r="AD91" s="1729">
        <v>0</v>
      </c>
      <c r="AE91" s="1771">
        <v>0</v>
      </c>
      <c r="AF91" s="1728">
        <v>0</v>
      </c>
      <c r="AG91" s="5720">
        <v>0</v>
      </c>
      <c r="AH91" s="1647">
        <v>0</v>
      </c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>
        <v>0</v>
      </c>
      <c r="F92" s="1540">
        <v>0</v>
      </c>
      <c r="G92" s="1615">
        <v>0</v>
      </c>
      <c r="H92" s="1540">
        <v>0</v>
      </c>
      <c r="I92" s="1771">
        <v>0</v>
      </c>
      <c r="J92" s="1729">
        <v>0</v>
      </c>
      <c r="K92" s="1770">
        <v>0</v>
      </c>
      <c r="L92" s="1729">
        <v>0</v>
      </c>
      <c r="M92" s="1771">
        <v>0</v>
      </c>
      <c r="N92" s="1729">
        <v>0</v>
      </c>
      <c r="O92" s="1771">
        <v>0</v>
      </c>
      <c r="P92" s="1729">
        <v>0</v>
      </c>
      <c r="Q92" s="1771">
        <v>0</v>
      </c>
      <c r="R92" s="1729">
        <v>0</v>
      </c>
      <c r="S92" s="1771">
        <v>0</v>
      </c>
      <c r="T92" s="1729">
        <v>0</v>
      </c>
      <c r="U92" s="1771">
        <v>0</v>
      </c>
      <c r="V92" s="1729">
        <v>0</v>
      </c>
      <c r="W92" s="1771">
        <v>0</v>
      </c>
      <c r="X92" s="5734">
        <v>0</v>
      </c>
      <c r="Y92" s="1770">
        <v>0</v>
      </c>
      <c r="Z92" s="1729">
        <v>0</v>
      </c>
      <c r="AA92" s="1770">
        <v>0</v>
      </c>
      <c r="AB92" s="1729">
        <v>0</v>
      </c>
      <c r="AC92" s="1770">
        <v>0</v>
      </c>
      <c r="AD92" s="1729">
        <v>0</v>
      </c>
      <c r="AE92" s="1771">
        <v>0</v>
      </c>
      <c r="AF92" s="1728">
        <v>0</v>
      </c>
      <c r="AG92" s="5720">
        <v>0</v>
      </c>
      <c r="AH92" s="1647">
        <v>0</v>
      </c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11</v>
      </c>
      <c r="C93" s="5736">
        <f t="shared" si="64"/>
        <v>2</v>
      </c>
      <c r="D93" s="5699">
        <f t="shared" si="65"/>
        <v>9</v>
      </c>
      <c r="E93" s="1083">
        <v>0</v>
      </c>
      <c r="F93" s="949">
        <v>0</v>
      </c>
      <c r="G93" s="1628">
        <v>0</v>
      </c>
      <c r="H93" s="949">
        <v>0</v>
      </c>
      <c r="I93" s="5737">
        <v>0</v>
      </c>
      <c r="J93" s="5738">
        <v>0</v>
      </c>
      <c r="K93" s="5739">
        <v>0</v>
      </c>
      <c r="L93" s="5738">
        <v>0</v>
      </c>
      <c r="M93" s="5737">
        <v>0</v>
      </c>
      <c r="N93" s="5738">
        <v>0</v>
      </c>
      <c r="O93" s="5737">
        <v>0</v>
      </c>
      <c r="P93" s="5738">
        <v>0</v>
      </c>
      <c r="Q93" s="5737">
        <v>0</v>
      </c>
      <c r="R93" s="5738">
        <v>0</v>
      </c>
      <c r="S93" s="5737">
        <v>0</v>
      </c>
      <c r="T93" s="5738">
        <v>2</v>
      </c>
      <c r="U93" s="5737">
        <v>0</v>
      </c>
      <c r="V93" s="5738">
        <v>0</v>
      </c>
      <c r="W93" s="5737">
        <v>1</v>
      </c>
      <c r="X93" s="5740">
        <v>3</v>
      </c>
      <c r="Y93" s="5739">
        <v>0</v>
      </c>
      <c r="Z93" s="5738">
        <v>2</v>
      </c>
      <c r="AA93" s="5739">
        <v>0</v>
      </c>
      <c r="AB93" s="5738">
        <v>1</v>
      </c>
      <c r="AC93" s="5739">
        <v>0</v>
      </c>
      <c r="AD93" s="5738">
        <v>0</v>
      </c>
      <c r="AE93" s="5737">
        <v>1</v>
      </c>
      <c r="AF93" s="5741">
        <v>1</v>
      </c>
      <c r="AG93" s="5746">
        <v>0</v>
      </c>
      <c r="AH93" s="1086">
        <v>2</v>
      </c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131" t="s">
        <v>140</v>
      </c>
      <c r="B94" s="7131"/>
      <c r="C94" s="7131"/>
      <c r="D94" s="7131"/>
      <c r="E94" s="7131"/>
      <c r="F94" s="7131"/>
      <c r="G94" s="7131"/>
      <c r="H94" s="7131"/>
      <c r="I94" s="7131"/>
      <c r="J94" s="7131"/>
      <c r="K94" s="7131"/>
      <c r="L94" s="7131"/>
      <c r="M94" s="7131"/>
      <c r="N94" s="7131"/>
    </row>
    <row r="95" spans="1:102" ht="15" customHeight="1" x14ac:dyDescent="0.25">
      <c r="A95" s="7149" t="s">
        <v>141</v>
      </c>
      <c r="B95" s="7167" t="s">
        <v>142</v>
      </c>
      <c r="C95" s="7168"/>
      <c r="D95" s="7168"/>
      <c r="E95" s="7168"/>
      <c r="F95" s="7168"/>
      <c r="G95" s="7168"/>
      <c r="H95" s="7168"/>
      <c r="I95" s="7168"/>
      <c r="J95" s="7168"/>
      <c r="K95" s="7169"/>
      <c r="L95" s="7170" t="s">
        <v>143</v>
      </c>
    </row>
    <row r="96" spans="1:102" ht="15" customHeight="1" x14ac:dyDescent="0.25">
      <c r="A96" s="7150"/>
      <c r="B96" s="7173" t="s">
        <v>77</v>
      </c>
      <c r="C96" s="7147" t="s">
        <v>144</v>
      </c>
      <c r="D96" s="7133" t="s">
        <v>145</v>
      </c>
      <c r="E96" s="7133"/>
      <c r="F96" s="7138" t="s">
        <v>146</v>
      </c>
      <c r="G96" s="7139"/>
      <c r="H96" s="7139"/>
      <c r="I96" s="7139"/>
      <c r="J96" s="7139"/>
      <c r="K96" s="7140"/>
      <c r="L96" s="7171"/>
    </row>
    <row r="97" spans="1:99" ht="23.25" customHeight="1" x14ac:dyDescent="0.25">
      <c r="A97" s="7150"/>
      <c r="B97" s="7174"/>
      <c r="C97" s="7175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172"/>
    </row>
    <row r="98" spans="1:99" x14ac:dyDescent="0.25">
      <c r="A98" s="5754" t="s">
        <v>155</v>
      </c>
      <c r="B98" s="5755">
        <f t="shared" ref="B98:B111" si="70">SUM(C98:K98)</f>
        <v>2</v>
      </c>
      <c r="C98" s="5756">
        <v>2</v>
      </c>
      <c r="D98" s="5757">
        <v>0</v>
      </c>
      <c r="E98" s="5758">
        <v>0</v>
      </c>
      <c r="F98" s="5757">
        <v>0</v>
      </c>
      <c r="G98" s="5759">
        <v>0</v>
      </c>
      <c r="H98" s="5759">
        <v>0</v>
      </c>
      <c r="I98" s="5759">
        <v>0</v>
      </c>
      <c r="J98" s="5759">
        <v>0</v>
      </c>
      <c r="K98" s="5760">
        <v>0</v>
      </c>
      <c r="L98" s="5758">
        <v>0</v>
      </c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14</v>
      </c>
      <c r="C99" s="5756">
        <v>13</v>
      </c>
      <c r="D99" s="5757">
        <v>0</v>
      </c>
      <c r="E99" s="5758">
        <v>1</v>
      </c>
      <c r="F99" s="5757">
        <v>0</v>
      </c>
      <c r="G99" s="5759">
        <v>0</v>
      </c>
      <c r="H99" s="5759">
        <v>0</v>
      </c>
      <c r="I99" s="5759">
        <v>0</v>
      </c>
      <c r="J99" s="5759">
        <v>0</v>
      </c>
      <c r="K99" s="5760">
        <v>0</v>
      </c>
      <c r="L99" s="5758">
        <v>0</v>
      </c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30</v>
      </c>
      <c r="C100" s="5756">
        <v>27</v>
      </c>
      <c r="D100" s="5757">
        <v>1</v>
      </c>
      <c r="E100" s="5758">
        <v>1</v>
      </c>
      <c r="F100" s="5757">
        <v>1</v>
      </c>
      <c r="G100" s="5759">
        <v>0</v>
      </c>
      <c r="H100" s="5759">
        <v>0</v>
      </c>
      <c r="I100" s="5759">
        <v>0</v>
      </c>
      <c r="J100" s="5759">
        <v>0</v>
      </c>
      <c r="K100" s="5760">
        <v>0</v>
      </c>
      <c r="L100" s="5758">
        <v>0</v>
      </c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16</v>
      </c>
      <c r="C101" s="5756">
        <v>15</v>
      </c>
      <c r="D101" s="5757">
        <v>0</v>
      </c>
      <c r="E101" s="5758">
        <v>1</v>
      </c>
      <c r="F101" s="5757">
        <v>0</v>
      </c>
      <c r="G101" s="5759">
        <v>0</v>
      </c>
      <c r="H101" s="5759">
        <v>0</v>
      </c>
      <c r="I101" s="5759">
        <v>0</v>
      </c>
      <c r="J101" s="5759">
        <v>0</v>
      </c>
      <c r="K101" s="5760">
        <v>0</v>
      </c>
      <c r="L101" s="5758">
        <v>0</v>
      </c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6</v>
      </c>
      <c r="C102" s="5756">
        <v>6</v>
      </c>
      <c r="D102" s="5757">
        <v>0</v>
      </c>
      <c r="E102" s="5758">
        <v>0</v>
      </c>
      <c r="F102" s="5757">
        <v>0</v>
      </c>
      <c r="G102" s="5759">
        <v>0</v>
      </c>
      <c r="H102" s="5759">
        <v>0</v>
      </c>
      <c r="I102" s="5759">
        <v>0</v>
      </c>
      <c r="J102" s="5759">
        <v>0</v>
      </c>
      <c r="K102" s="5760">
        <v>0</v>
      </c>
      <c r="L102" s="5758">
        <v>0</v>
      </c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8</v>
      </c>
      <c r="C103" s="5756">
        <v>6</v>
      </c>
      <c r="D103" s="5757">
        <v>0</v>
      </c>
      <c r="E103" s="5758">
        <v>2</v>
      </c>
      <c r="F103" s="5757">
        <v>0</v>
      </c>
      <c r="G103" s="5759">
        <v>0</v>
      </c>
      <c r="H103" s="5759">
        <v>0</v>
      </c>
      <c r="I103" s="5759">
        <v>0</v>
      </c>
      <c r="J103" s="5759">
        <v>0</v>
      </c>
      <c r="K103" s="5760">
        <v>0</v>
      </c>
      <c r="L103" s="5758">
        <v>0</v>
      </c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9</v>
      </c>
      <c r="C104" s="5756">
        <v>9</v>
      </c>
      <c r="D104" s="5757">
        <v>0</v>
      </c>
      <c r="E104" s="5758">
        <v>0</v>
      </c>
      <c r="F104" s="5757">
        <v>0</v>
      </c>
      <c r="G104" s="5759">
        <v>0</v>
      </c>
      <c r="H104" s="5759">
        <v>0</v>
      </c>
      <c r="I104" s="5759">
        <v>0</v>
      </c>
      <c r="J104" s="5759">
        <v>0</v>
      </c>
      <c r="K104" s="5760">
        <v>0</v>
      </c>
      <c r="L104" s="5758">
        <v>0</v>
      </c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7</v>
      </c>
      <c r="C105" s="5756">
        <v>7</v>
      </c>
      <c r="D105" s="5757">
        <v>0</v>
      </c>
      <c r="E105" s="5758">
        <v>0</v>
      </c>
      <c r="F105" s="5757">
        <v>0</v>
      </c>
      <c r="G105" s="5759">
        <v>0</v>
      </c>
      <c r="H105" s="5759">
        <v>0</v>
      </c>
      <c r="I105" s="5759">
        <v>0</v>
      </c>
      <c r="J105" s="5759">
        <v>0</v>
      </c>
      <c r="K105" s="5760">
        <v>0</v>
      </c>
      <c r="L105" s="5758">
        <v>0</v>
      </c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5</v>
      </c>
      <c r="C106" s="5756">
        <v>4</v>
      </c>
      <c r="D106" s="5757">
        <v>0</v>
      </c>
      <c r="E106" s="5758">
        <v>0</v>
      </c>
      <c r="F106" s="5757">
        <v>0</v>
      </c>
      <c r="G106" s="5759">
        <v>0</v>
      </c>
      <c r="H106" s="5759">
        <v>0</v>
      </c>
      <c r="I106" s="5759">
        <v>1</v>
      </c>
      <c r="J106" s="5759">
        <v>0</v>
      </c>
      <c r="K106" s="5760">
        <v>0</v>
      </c>
      <c r="L106" s="5758">
        <v>0</v>
      </c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1</v>
      </c>
      <c r="C107" s="5756">
        <v>1</v>
      </c>
      <c r="D107" s="5757">
        <v>0</v>
      </c>
      <c r="E107" s="5758">
        <v>0</v>
      </c>
      <c r="F107" s="5757">
        <v>0</v>
      </c>
      <c r="G107" s="5759">
        <v>0</v>
      </c>
      <c r="H107" s="5759">
        <v>0</v>
      </c>
      <c r="I107" s="5759">
        <v>0</v>
      </c>
      <c r="J107" s="5759">
        <v>0</v>
      </c>
      <c r="K107" s="5760">
        <v>0</v>
      </c>
      <c r="L107" s="5758">
        <v>0</v>
      </c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0</v>
      </c>
      <c r="C108" s="5756">
        <v>0</v>
      </c>
      <c r="D108" s="5757">
        <v>0</v>
      </c>
      <c r="E108" s="5758">
        <v>0</v>
      </c>
      <c r="F108" s="5757">
        <v>0</v>
      </c>
      <c r="G108" s="5759">
        <v>0</v>
      </c>
      <c r="H108" s="5759">
        <v>0</v>
      </c>
      <c r="I108" s="5759">
        <v>0</v>
      </c>
      <c r="J108" s="5759">
        <v>0</v>
      </c>
      <c r="K108" s="5760">
        <v>0</v>
      </c>
      <c r="L108" s="5758">
        <v>0</v>
      </c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1</v>
      </c>
      <c r="C109" s="5756">
        <v>0</v>
      </c>
      <c r="D109" s="5757">
        <v>1</v>
      </c>
      <c r="E109" s="5758">
        <v>0</v>
      </c>
      <c r="F109" s="5757">
        <v>0</v>
      </c>
      <c r="G109" s="5759">
        <v>0</v>
      </c>
      <c r="H109" s="5759">
        <v>0</v>
      </c>
      <c r="I109" s="5759">
        <v>0</v>
      </c>
      <c r="J109" s="5759">
        <v>0</v>
      </c>
      <c r="K109" s="5760">
        <v>0</v>
      </c>
      <c r="L109" s="5758">
        <v>0</v>
      </c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>
        <v>0</v>
      </c>
      <c r="D110" s="5766">
        <v>0</v>
      </c>
      <c r="E110" s="5767">
        <v>0</v>
      </c>
      <c r="F110" s="5766">
        <v>0</v>
      </c>
      <c r="G110" s="5768">
        <v>0</v>
      </c>
      <c r="H110" s="5768">
        <v>0</v>
      </c>
      <c r="I110" s="5768">
        <v>0</v>
      </c>
      <c r="J110" s="5768">
        <v>0</v>
      </c>
      <c r="K110" s="5769">
        <v>0</v>
      </c>
      <c r="L110" s="5767">
        <v>0</v>
      </c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99</v>
      </c>
      <c r="C111" s="5771">
        <f t="shared" ref="C111:L111" si="74">SUM(C98:C110)</f>
        <v>90</v>
      </c>
      <c r="D111" s="5772">
        <f t="shared" si="74"/>
        <v>2</v>
      </c>
      <c r="E111" s="5773">
        <f t="shared" si="74"/>
        <v>5</v>
      </c>
      <c r="F111" s="5772">
        <f t="shared" si="74"/>
        <v>1</v>
      </c>
      <c r="G111" s="5774">
        <f t="shared" si="74"/>
        <v>0</v>
      </c>
      <c r="H111" s="5774">
        <f t="shared" si="74"/>
        <v>0</v>
      </c>
      <c r="I111" s="5774">
        <f t="shared" si="74"/>
        <v>1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132" t="s">
        <v>168</v>
      </c>
      <c r="B113" s="7132"/>
      <c r="C113" s="7132"/>
      <c r="D113" s="7132"/>
      <c r="E113" s="7132"/>
      <c r="F113" s="7132"/>
      <c r="G113" s="7132"/>
      <c r="H113" s="7132"/>
      <c r="I113" s="7132"/>
      <c r="J113" s="7132"/>
      <c r="K113" s="7132"/>
      <c r="L113" s="7132"/>
      <c r="M113" s="5779"/>
      <c r="N113" s="5779"/>
    </row>
    <row r="114" spans="1:99" ht="15" customHeight="1" x14ac:dyDescent="0.25">
      <c r="A114" s="7133" t="s">
        <v>141</v>
      </c>
      <c r="B114" s="7138" t="s">
        <v>169</v>
      </c>
      <c r="C114" s="7139"/>
      <c r="D114" s="7139"/>
      <c r="E114" s="7139"/>
      <c r="F114" s="7139"/>
      <c r="G114" s="7139"/>
      <c r="H114" s="7139"/>
      <c r="I114" s="7139"/>
      <c r="J114" s="7139"/>
      <c r="K114" s="7140"/>
      <c r="L114" s="7144" t="s">
        <v>143</v>
      </c>
    </row>
    <row r="115" spans="1:99" ht="15" customHeight="1" x14ac:dyDescent="0.25">
      <c r="A115" s="7134"/>
      <c r="B115" s="7135" t="s">
        <v>77</v>
      </c>
      <c r="C115" s="7147" t="s">
        <v>144</v>
      </c>
      <c r="D115" s="7133" t="s">
        <v>145</v>
      </c>
      <c r="E115" s="7133"/>
      <c r="F115" s="7138" t="s">
        <v>146</v>
      </c>
      <c r="G115" s="7139"/>
      <c r="H115" s="7139"/>
      <c r="I115" s="7139"/>
      <c r="J115" s="7139"/>
      <c r="K115" s="7140"/>
      <c r="L115" s="7145"/>
    </row>
    <row r="116" spans="1:99" ht="27" customHeight="1" x14ac:dyDescent="0.25">
      <c r="A116" s="7134"/>
      <c r="B116" s="7137"/>
      <c r="C116" s="7148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46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>
        <v>0</v>
      </c>
      <c r="D117" s="5757">
        <v>0</v>
      </c>
      <c r="E117" s="5758">
        <v>0</v>
      </c>
      <c r="F117" s="5757">
        <v>0</v>
      </c>
      <c r="G117" s="5759">
        <v>0</v>
      </c>
      <c r="H117" s="5759">
        <v>0</v>
      </c>
      <c r="I117" s="5759">
        <v>0</v>
      </c>
      <c r="J117" s="5759">
        <v>0</v>
      </c>
      <c r="K117" s="5760">
        <v>0</v>
      </c>
      <c r="L117" s="5784">
        <v>0</v>
      </c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>
        <v>0</v>
      </c>
      <c r="D118" s="5757">
        <v>0</v>
      </c>
      <c r="E118" s="5758">
        <v>0</v>
      </c>
      <c r="F118" s="5757">
        <v>0</v>
      </c>
      <c r="G118" s="5759">
        <v>0</v>
      </c>
      <c r="H118" s="5759">
        <v>0</v>
      </c>
      <c r="I118" s="5759">
        <v>0</v>
      </c>
      <c r="J118" s="5759">
        <v>0</v>
      </c>
      <c r="K118" s="5760">
        <v>0</v>
      </c>
      <c r="L118" s="5758">
        <v>0</v>
      </c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>
        <v>0</v>
      </c>
      <c r="D119" s="5757">
        <v>0</v>
      </c>
      <c r="E119" s="5758">
        <v>0</v>
      </c>
      <c r="F119" s="5757">
        <v>0</v>
      </c>
      <c r="G119" s="5759">
        <v>0</v>
      </c>
      <c r="H119" s="5759">
        <v>0</v>
      </c>
      <c r="I119" s="5759">
        <v>0</v>
      </c>
      <c r="J119" s="5759">
        <v>0</v>
      </c>
      <c r="K119" s="5760">
        <v>0</v>
      </c>
      <c r="L119" s="5758">
        <v>0</v>
      </c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>
        <v>0</v>
      </c>
      <c r="D120" s="5757">
        <v>0</v>
      </c>
      <c r="E120" s="5758">
        <v>0</v>
      </c>
      <c r="F120" s="5757">
        <v>0</v>
      </c>
      <c r="G120" s="5759">
        <v>0</v>
      </c>
      <c r="H120" s="5759">
        <v>0</v>
      </c>
      <c r="I120" s="5759">
        <v>0</v>
      </c>
      <c r="J120" s="5759">
        <v>0</v>
      </c>
      <c r="K120" s="5760">
        <v>0</v>
      </c>
      <c r="L120" s="5758">
        <v>0</v>
      </c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>
        <v>0</v>
      </c>
      <c r="D121" s="5757">
        <v>0</v>
      </c>
      <c r="E121" s="5758">
        <v>0</v>
      </c>
      <c r="F121" s="5757">
        <v>0</v>
      </c>
      <c r="G121" s="5759">
        <v>0</v>
      </c>
      <c r="H121" s="5759">
        <v>0</v>
      </c>
      <c r="I121" s="5759">
        <v>0</v>
      </c>
      <c r="J121" s="5759">
        <v>0</v>
      </c>
      <c r="K121" s="5760">
        <v>0</v>
      </c>
      <c r="L121" s="5758">
        <v>0</v>
      </c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>
        <v>0</v>
      </c>
      <c r="D122" s="5757">
        <v>0</v>
      </c>
      <c r="E122" s="5758">
        <v>0</v>
      </c>
      <c r="F122" s="5757">
        <v>0</v>
      </c>
      <c r="G122" s="5759">
        <v>0</v>
      </c>
      <c r="H122" s="5759">
        <v>0</v>
      </c>
      <c r="I122" s="5759">
        <v>0</v>
      </c>
      <c r="J122" s="5759">
        <v>0</v>
      </c>
      <c r="K122" s="5760">
        <v>0</v>
      </c>
      <c r="L122" s="5758">
        <v>0</v>
      </c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>
        <v>0</v>
      </c>
      <c r="D123" s="5757">
        <v>0</v>
      </c>
      <c r="E123" s="5758">
        <v>0</v>
      </c>
      <c r="F123" s="5757">
        <v>0</v>
      </c>
      <c r="G123" s="5759">
        <v>0</v>
      </c>
      <c r="H123" s="5759">
        <v>0</v>
      </c>
      <c r="I123" s="5759">
        <v>0</v>
      </c>
      <c r="J123" s="5759">
        <v>0</v>
      </c>
      <c r="K123" s="5760">
        <v>0</v>
      </c>
      <c r="L123" s="5758">
        <v>0</v>
      </c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>
        <v>0</v>
      </c>
      <c r="D124" s="5757">
        <v>0</v>
      </c>
      <c r="E124" s="5758">
        <v>0</v>
      </c>
      <c r="F124" s="5757">
        <v>0</v>
      </c>
      <c r="G124" s="5759">
        <v>0</v>
      </c>
      <c r="H124" s="5759">
        <v>0</v>
      </c>
      <c r="I124" s="5759">
        <v>0</v>
      </c>
      <c r="J124" s="5759">
        <v>0</v>
      </c>
      <c r="K124" s="5760">
        <v>0</v>
      </c>
      <c r="L124" s="5758">
        <v>0</v>
      </c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>
        <v>0</v>
      </c>
      <c r="D125" s="5757">
        <v>0</v>
      </c>
      <c r="E125" s="5758">
        <v>0</v>
      </c>
      <c r="F125" s="5757">
        <v>0</v>
      </c>
      <c r="G125" s="5759">
        <v>0</v>
      </c>
      <c r="H125" s="5759">
        <v>0</v>
      </c>
      <c r="I125" s="5759">
        <v>0</v>
      </c>
      <c r="J125" s="5759">
        <v>0</v>
      </c>
      <c r="K125" s="5760">
        <v>0</v>
      </c>
      <c r="L125" s="5758">
        <v>0</v>
      </c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>
        <v>0</v>
      </c>
      <c r="D126" s="5757">
        <v>0</v>
      </c>
      <c r="E126" s="5758">
        <v>0</v>
      </c>
      <c r="F126" s="5757">
        <v>0</v>
      </c>
      <c r="G126" s="5759">
        <v>0</v>
      </c>
      <c r="H126" s="5759">
        <v>0</v>
      </c>
      <c r="I126" s="5759">
        <v>0</v>
      </c>
      <c r="J126" s="5759">
        <v>0</v>
      </c>
      <c r="K126" s="5760">
        <v>0</v>
      </c>
      <c r="L126" s="5758">
        <v>0</v>
      </c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>
        <v>0</v>
      </c>
      <c r="D127" s="5757">
        <v>0</v>
      </c>
      <c r="E127" s="5758">
        <v>0</v>
      </c>
      <c r="F127" s="5757">
        <v>0</v>
      </c>
      <c r="G127" s="5759">
        <v>0</v>
      </c>
      <c r="H127" s="5759">
        <v>0</v>
      </c>
      <c r="I127" s="5759">
        <v>0</v>
      </c>
      <c r="J127" s="5759">
        <v>0</v>
      </c>
      <c r="K127" s="5760">
        <v>0</v>
      </c>
      <c r="L127" s="5758">
        <v>0</v>
      </c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>
        <v>0</v>
      </c>
      <c r="D128" s="5757">
        <v>0</v>
      </c>
      <c r="E128" s="5758">
        <v>0</v>
      </c>
      <c r="F128" s="5757">
        <v>0</v>
      </c>
      <c r="G128" s="5759">
        <v>0</v>
      </c>
      <c r="H128" s="5759">
        <v>0</v>
      </c>
      <c r="I128" s="5759">
        <v>0</v>
      </c>
      <c r="J128" s="5759">
        <v>0</v>
      </c>
      <c r="K128" s="5760">
        <v>0</v>
      </c>
      <c r="L128" s="5758">
        <v>0</v>
      </c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>
        <v>0</v>
      </c>
      <c r="D129" s="5766">
        <v>0</v>
      </c>
      <c r="E129" s="5767">
        <v>0</v>
      </c>
      <c r="F129" s="5766">
        <v>0</v>
      </c>
      <c r="G129" s="5768">
        <v>0</v>
      </c>
      <c r="H129" s="5768">
        <v>0</v>
      </c>
      <c r="I129" s="5768">
        <v>0</v>
      </c>
      <c r="J129" s="5768">
        <v>0</v>
      </c>
      <c r="K129" s="5769">
        <v>0</v>
      </c>
      <c r="L129" s="5767">
        <v>0</v>
      </c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160" t="s">
        <v>170</v>
      </c>
      <c r="B132" s="7160"/>
      <c r="C132" s="7160"/>
      <c r="D132" s="7160"/>
      <c r="E132" s="7160"/>
      <c r="F132" s="7160"/>
      <c r="G132" s="7160"/>
      <c r="H132" s="7160"/>
      <c r="I132" s="7160"/>
      <c r="J132" s="7160"/>
      <c r="K132" s="7160"/>
      <c r="L132" s="5787"/>
    </row>
    <row r="133" spans="1:99" ht="15" customHeight="1" x14ac:dyDescent="0.25">
      <c r="A133" s="7133" t="s">
        <v>141</v>
      </c>
      <c r="B133" s="7138" t="s">
        <v>169</v>
      </c>
      <c r="C133" s="7139"/>
      <c r="D133" s="7139"/>
      <c r="E133" s="7139"/>
      <c r="F133" s="7139"/>
      <c r="G133" s="7139"/>
      <c r="H133" s="7139"/>
      <c r="I133" s="7139"/>
      <c r="J133" s="7139"/>
      <c r="K133" s="7140"/>
      <c r="L133" s="7144" t="s">
        <v>143</v>
      </c>
    </row>
    <row r="134" spans="1:99" ht="15" customHeight="1" x14ac:dyDescent="0.25">
      <c r="A134" s="7134"/>
      <c r="B134" s="7135" t="s">
        <v>77</v>
      </c>
      <c r="C134" s="7147" t="s">
        <v>144</v>
      </c>
      <c r="D134" s="7133" t="s">
        <v>145</v>
      </c>
      <c r="E134" s="7133"/>
      <c r="F134" s="7138" t="s">
        <v>146</v>
      </c>
      <c r="G134" s="7139"/>
      <c r="H134" s="7139"/>
      <c r="I134" s="7139"/>
      <c r="J134" s="7139"/>
      <c r="K134" s="7140"/>
      <c r="L134" s="7145"/>
    </row>
    <row r="135" spans="1:99" ht="31.5" x14ac:dyDescent="0.25">
      <c r="A135" s="7134"/>
      <c r="B135" s="7137"/>
      <c r="C135" s="7148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46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>
        <v>0</v>
      </c>
      <c r="D136" s="5757">
        <v>0</v>
      </c>
      <c r="E136" s="5758">
        <v>0</v>
      </c>
      <c r="F136" s="5757">
        <v>0</v>
      </c>
      <c r="G136" s="5759">
        <v>0</v>
      </c>
      <c r="H136" s="5759">
        <v>0</v>
      </c>
      <c r="I136" s="5759">
        <v>0</v>
      </c>
      <c r="J136" s="5759">
        <v>0</v>
      </c>
      <c r="K136" s="5760">
        <v>0</v>
      </c>
      <c r="L136" s="5784">
        <v>0</v>
      </c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1</v>
      </c>
      <c r="C137" s="5758">
        <v>1</v>
      </c>
      <c r="D137" s="5757">
        <v>0</v>
      </c>
      <c r="E137" s="5758">
        <v>0</v>
      </c>
      <c r="F137" s="5757">
        <v>0</v>
      </c>
      <c r="G137" s="5759">
        <v>0</v>
      </c>
      <c r="H137" s="5759">
        <v>0</v>
      </c>
      <c r="I137" s="5759">
        <v>0</v>
      </c>
      <c r="J137" s="5759">
        <v>0</v>
      </c>
      <c r="K137" s="5760">
        <v>0</v>
      </c>
      <c r="L137" s="5758">
        <v>0</v>
      </c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>
        <v>0</v>
      </c>
      <c r="D138" s="5757">
        <v>0</v>
      </c>
      <c r="E138" s="5758">
        <v>0</v>
      </c>
      <c r="F138" s="5757">
        <v>0</v>
      </c>
      <c r="G138" s="5759">
        <v>0</v>
      </c>
      <c r="H138" s="5759">
        <v>0</v>
      </c>
      <c r="I138" s="5759">
        <v>0</v>
      </c>
      <c r="J138" s="5759">
        <v>0</v>
      </c>
      <c r="K138" s="5760">
        <v>0</v>
      </c>
      <c r="L138" s="5758">
        <v>0</v>
      </c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1</v>
      </c>
      <c r="C139" s="5758">
        <v>1</v>
      </c>
      <c r="D139" s="5757">
        <v>0</v>
      </c>
      <c r="E139" s="5758">
        <v>0</v>
      </c>
      <c r="F139" s="5757">
        <v>0</v>
      </c>
      <c r="G139" s="5759">
        <v>0</v>
      </c>
      <c r="H139" s="5759">
        <v>0</v>
      </c>
      <c r="I139" s="5759">
        <v>0</v>
      </c>
      <c r="J139" s="5759">
        <v>0</v>
      </c>
      <c r="K139" s="5760">
        <v>0</v>
      </c>
      <c r="L139" s="5758">
        <v>0</v>
      </c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0</v>
      </c>
      <c r="C140" s="5758">
        <v>0</v>
      </c>
      <c r="D140" s="5757">
        <v>0</v>
      </c>
      <c r="E140" s="5758">
        <v>0</v>
      </c>
      <c r="F140" s="5757">
        <v>0</v>
      </c>
      <c r="G140" s="5759">
        <v>0</v>
      </c>
      <c r="H140" s="5759">
        <v>0</v>
      </c>
      <c r="I140" s="5759">
        <v>0</v>
      </c>
      <c r="J140" s="5759">
        <v>0</v>
      </c>
      <c r="K140" s="5760">
        <v>0</v>
      </c>
      <c r="L140" s="5758">
        <v>0</v>
      </c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1</v>
      </c>
      <c r="C141" s="5758">
        <v>1</v>
      </c>
      <c r="D141" s="5757">
        <v>0</v>
      </c>
      <c r="E141" s="5758">
        <v>0</v>
      </c>
      <c r="F141" s="5757">
        <v>0</v>
      </c>
      <c r="G141" s="5759">
        <v>0</v>
      </c>
      <c r="H141" s="5759">
        <v>0</v>
      </c>
      <c r="I141" s="5759">
        <v>0</v>
      </c>
      <c r="J141" s="5759">
        <v>0</v>
      </c>
      <c r="K141" s="5760">
        <v>0</v>
      </c>
      <c r="L141" s="5758">
        <v>0</v>
      </c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>
        <v>0</v>
      </c>
      <c r="D142" s="5757">
        <v>0</v>
      </c>
      <c r="E142" s="5758">
        <v>0</v>
      </c>
      <c r="F142" s="5757">
        <v>0</v>
      </c>
      <c r="G142" s="5759">
        <v>0</v>
      </c>
      <c r="H142" s="5759">
        <v>0</v>
      </c>
      <c r="I142" s="5759">
        <v>0</v>
      </c>
      <c r="J142" s="5759">
        <v>0</v>
      </c>
      <c r="K142" s="5760">
        <v>0</v>
      </c>
      <c r="L142" s="5758">
        <v>0</v>
      </c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>
        <v>0</v>
      </c>
      <c r="D143" s="5757">
        <v>0</v>
      </c>
      <c r="E143" s="5758">
        <v>0</v>
      </c>
      <c r="F143" s="5757">
        <v>0</v>
      </c>
      <c r="G143" s="5759">
        <v>0</v>
      </c>
      <c r="H143" s="5759">
        <v>0</v>
      </c>
      <c r="I143" s="5759">
        <v>0</v>
      </c>
      <c r="J143" s="5759">
        <v>0</v>
      </c>
      <c r="K143" s="5760">
        <v>0</v>
      </c>
      <c r="L143" s="5758">
        <v>0</v>
      </c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>
        <v>0</v>
      </c>
      <c r="D144" s="5757">
        <v>0</v>
      </c>
      <c r="E144" s="5758">
        <v>0</v>
      </c>
      <c r="F144" s="5757">
        <v>0</v>
      </c>
      <c r="G144" s="5759">
        <v>0</v>
      </c>
      <c r="H144" s="5759">
        <v>0</v>
      </c>
      <c r="I144" s="5759">
        <v>0</v>
      </c>
      <c r="J144" s="5759">
        <v>0</v>
      </c>
      <c r="K144" s="5760">
        <v>0</v>
      </c>
      <c r="L144" s="5758">
        <v>0</v>
      </c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>
        <v>0</v>
      </c>
      <c r="D145" s="5757">
        <v>0</v>
      </c>
      <c r="E145" s="5758">
        <v>0</v>
      </c>
      <c r="F145" s="5757">
        <v>0</v>
      </c>
      <c r="G145" s="5759">
        <v>0</v>
      </c>
      <c r="H145" s="5759">
        <v>0</v>
      </c>
      <c r="I145" s="5759">
        <v>0</v>
      </c>
      <c r="J145" s="5759">
        <v>0</v>
      </c>
      <c r="K145" s="5760">
        <v>0</v>
      </c>
      <c r="L145" s="5758">
        <v>0</v>
      </c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>
        <v>0</v>
      </c>
      <c r="D146" s="5757">
        <v>0</v>
      </c>
      <c r="E146" s="5758">
        <v>0</v>
      </c>
      <c r="F146" s="5757">
        <v>0</v>
      </c>
      <c r="G146" s="5759">
        <v>0</v>
      </c>
      <c r="H146" s="5759">
        <v>0</v>
      </c>
      <c r="I146" s="5759">
        <v>0</v>
      </c>
      <c r="J146" s="5759">
        <v>0</v>
      </c>
      <c r="K146" s="5760">
        <v>0</v>
      </c>
      <c r="L146" s="5758">
        <v>0</v>
      </c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>
        <v>0</v>
      </c>
      <c r="D147" s="5757">
        <v>0</v>
      </c>
      <c r="E147" s="5758">
        <v>0</v>
      </c>
      <c r="F147" s="5757">
        <v>0</v>
      </c>
      <c r="G147" s="5759">
        <v>0</v>
      </c>
      <c r="H147" s="5759">
        <v>0</v>
      </c>
      <c r="I147" s="5759">
        <v>0</v>
      </c>
      <c r="J147" s="5759">
        <v>0</v>
      </c>
      <c r="K147" s="5760">
        <v>0</v>
      </c>
      <c r="L147" s="5758">
        <v>0</v>
      </c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>
        <v>0</v>
      </c>
      <c r="D148" s="5766">
        <v>0</v>
      </c>
      <c r="E148" s="5767">
        <v>0</v>
      </c>
      <c r="F148" s="5766">
        <v>0</v>
      </c>
      <c r="G148" s="5768">
        <v>0</v>
      </c>
      <c r="H148" s="5768">
        <v>0</v>
      </c>
      <c r="I148" s="5768">
        <v>0</v>
      </c>
      <c r="J148" s="5768">
        <v>0</v>
      </c>
      <c r="K148" s="5769">
        <v>0</v>
      </c>
      <c r="L148" s="5767">
        <v>0</v>
      </c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3</v>
      </c>
      <c r="C149" s="5771">
        <f t="shared" ref="C149:L149" si="84">SUM(C136:C148)</f>
        <v>3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132" t="s">
        <v>172</v>
      </c>
      <c r="B151" s="7132"/>
      <c r="C151" s="7132"/>
      <c r="D151" s="7132"/>
      <c r="E151" s="7132"/>
      <c r="F151" s="7132"/>
      <c r="G151" s="7132"/>
      <c r="H151" s="7132"/>
      <c r="I151" s="7132"/>
      <c r="J151" s="7132"/>
      <c r="K151" s="7132"/>
      <c r="L151" s="7132"/>
      <c r="M151" s="7132"/>
      <c r="N151" s="5779"/>
    </row>
    <row r="152" spans="1:99" ht="18" customHeight="1" x14ac:dyDescent="0.25">
      <c r="A152" s="7133" t="s">
        <v>173</v>
      </c>
      <c r="B152" s="7135" t="s">
        <v>174</v>
      </c>
      <c r="C152" s="7139" t="s">
        <v>175</v>
      </c>
      <c r="D152" s="7139"/>
      <c r="E152" s="7139"/>
      <c r="F152" s="7139"/>
      <c r="G152" s="7161" t="s">
        <v>176</v>
      </c>
      <c r="H152" s="7151" t="s">
        <v>177</v>
      </c>
      <c r="I152" s="7138" t="s">
        <v>178</v>
      </c>
      <c r="J152" s="7139"/>
      <c r="K152" s="7139"/>
      <c r="L152" s="7154"/>
      <c r="M152" s="7144" t="s">
        <v>179</v>
      </c>
      <c r="N152" s="7144" t="s">
        <v>4421</v>
      </c>
    </row>
    <row r="153" spans="1:99" ht="18" customHeight="1" x14ac:dyDescent="0.25">
      <c r="A153" s="7134"/>
      <c r="B153" s="7136"/>
      <c r="C153" s="7147" t="s">
        <v>180</v>
      </c>
      <c r="D153" s="7138" t="s">
        <v>146</v>
      </c>
      <c r="E153" s="7139"/>
      <c r="F153" s="7139"/>
      <c r="G153" s="7162"/>
      <c r="H153" s="7152"/>
      <c r="I153" s="7135" t="s">
        <v>180</v>
      </c>
      <c r="J153" s="7138" t="s">
        <v>146</v>
      </c>
      <c r="K153" s="7139"/>
      <c r="L153" s="7154"/>
      <c r="M153" s="7145"/>
      <c r="N153" s="7145"/>
    </row>
    <row r="154" spans="1:99" ht="18" customHeight="1" x14ac:dyDescent="0.25">
      <c r="A154" s="7134"/>
      <c r="B154" s="7137"/>
      <c r="C154" s="7148"/>
      <c r="D154" s="5782" t="s">
        <v>181</v>
      </c>
      <c r="E154" s="5783" t="s">
        <v>182</v>
      </c>
      <c r="F154" s="5747" t="s">
        <v>183</v>
      </c>
      <c r="G154" s="7163"/>
      <c r="H154" s="7153"/>
      <c r="I154" s="7137"/>
      <c r="J154" s="5782" t="s">
        <v>181</v>
      </c>
      <c r="K154" s="5783" t="s">
        <v>182</v>
      </c>
      <c r="L154" s="5788" t="s">
        <v>183</v>
      </c>
      <c r="M154" s="7146"/>
      <c r="N154" s="7146"/>
    </row>
    <row r="155" spans="1:99" x14ac:dyDescent="0.25">
      <c r="A155" s="5761" t="s">
        <v>157</v>
      </c>
      <c r="B155" s="5789">
        <v>0</v>
      </c>
      <c r="C155" s="5789">
        <v>0</v>
      </c>
      <c r="D155" s="5790">
        <v>0</v>
      </c>
      <c r="E155" s="5791">
        <v>0</v>
      </c>
      <c r="F155" s="5792">
        <v>0</v>
      </c>
      <c r="G155" s="5793">
        <v>0</v>
      </c>
      <c r="H155" s="5789">
        <v>0</v>
      </c>
      <c r="I155" s="5789">
        <v>0</v>
      </c>
      <c r="J155" s="5790">
        <v>0</v>
      </c>
      <c r="K155" s="5791">
        <v>0</v>
      </c>
      <c r="L155" s="5792">
        <v>0</v>
      </c>
      <c r="M155" s="5789">
        <v>0</v>
      </c>
      <c r="N155" s="5789">
        <v>0</v>
      </c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>
        <v>14</v>
      </c>
      <c r="C156" s="5789">
        <v>11</v>
      </c>
      <c r="D156" s="5790">
        <v>0</v>
      </c>
      <c r="E156" s="5791">
        <v>0</v>
      </c>
      <c r="F156" s="5792">
        <v>3</v>
      </c>
      <c r="G156" s="5793">
        <v>0</v>
      </c>
      <c r="H156" s="5789">
        <v>0</v>
      </c>
      <c r="I156" s="5789">
        <v>0</v>
      </c>
      <c r="J156" s="5790">
        <v>0</v>
      </c>
      <c r="K156" s="5791">
        <v>0</v>
      </c>
      <c r="L156" s="5792">
        <v>0</v>
      </c>
      <c r="M156" s="5789">
        <v>0</v>
      </c>
      <c r="N156" s="5789">
        <v>0</v>
      </c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>
        <v>6</v>
      </c>
      <c r="C157" s="5789">
        <v>6</v>
      </c>
      <c r="D157" s="5790">
        <v>0</v>
      </c>
      <c r="E157" s="5791">
        <v>0</v>
      </c>
      <c r="F157" s="5792">
        <v>0</v>
      </c>
      <c r="G157" s="5793">
        <v>0</v>
      </c>
      <c r="H157" s="5789">
        <v>0</v>
      </c>
      <c r="I157" s="5789">
        <v>0</v>
      </c>
      <c r="J157" s="5790">
        <v>0</v>
      </c>
      <c r="K157" s="5791">
        <v>0</v>
      </c>
      <c r="L157" s="5792">
        <v>0</v>
      </c>
      <c r="M157" s="5789">
        <v>0</v>
      </c>
      <c r="N157" s="5789">
        <v>0</v>
      </c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>
        <v>1</v>
      </c>
      <c r="C158" s="5789">
        <v>0</v>
      </c>
      <c r="D158" s="5790">
        <v>0</v>
      </c>
      <c r="E158" s="5791">
        <v>0</v>
      </c>
      <c r="F158" s="5792">
        <v>1</v>
      </c>
      <c r="G158" s="5793">
        <v>0</v>
      </c>
      <c r="H158" s="5789">
        <v>0</v>
      </c>
      <c r="I158" s="5789">
        <v>0</v>
      </c>
      <c r="J158" s="5790">
        <v>0</v>
      </c>
      <c r="K158" s="5791">
        <v>0</v>
      </c>
      <c r="L158" s="5792">
        <v>0</v>
      </c>
      <c r="M158" s="5789">
        <v>0</v>
      </c>
      <c r="N158" s="5789">
        <v>0</v>
      </c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>
        <v>0</v>
      </c>
      <c r="C159" s="5789">
        <v>0</v>
      </c>
      <c r="D159" s="5790">
        <v>0</v>
      </c>
      <c r="E159" s="5791">
        <v>0</v>
      </c>
      <c r="F159" s="5792">
        <v>0</v>
      </c>
      <c r="G159" s="5793">
        <v>0</v>
      </c>
      <c r="H159" s="5789">
        <v>0</v>
      </c>
      <c r="I159" s="5789">
        <v>0</v>
      </c>
      <c r="J159" s="5790">
        <v>0</v>
      </c>
      <c r="K159" s="5791">
        <v>0</v>
      </c>
      <c r="L159" s="5792">
        <v>0</v>
      </c>
      <c r="M159" s="5789">
        <v>0</v>
      </c>
      <c r="N159" s="5789">
        <v>0</v>
      </c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>
        <v>0</v>
      </c>
      <c r="C160" s="5789">
        <v>0</v>
      </c>
      <c r="D160" s="5790">
        <v>0</v>
      </c>
      <c r="E160" s="5791">
        <v>0</v>
      </c>
      <c r="F160" s="5792">
        <v>0</v>
      </c>
      <c r="G160" s="5793">
        <v>0</v>
      </c>
      <c r="H160" s="5789">
        <v>0</v>
      </c>
      <c r="I160" s="5789">
        <v>0</v>
      </c>
      <c r="J160" s="5790">
        <v>0</v>
      </c>
      <c r="K160" s="5791">
        <v>0</v>
      </c>
      <c r="L160" s="5792">
        <v>0</v>
      </c>
      <c r="M160" s="5789">
        <v>0</v>
      </c>
      <c r="N160" s="5789">
        <v>0</v>
      </c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>
        <v>0</v>
      </c>
      <c r="C161" s="5789">
        <v>0</v>
      </c>
      <c r="D161" s="5790">
        <v>0</v>
      </c>
      <c r="E161" s="5791">
        <v>0</v>
      </c>
      <c r="F161" s="5792">
        <v>0</v>
      </c>
      <c r="G161" s="5793">
        <v>0</v>
      </c>
      <c r="H161" s="5789">
        <v>0</v>
      </c>
      <c r="I161" s="5789">
        <v>0</v>
      </c>
      <c r="J161" s="5790">
        <v>0</v>
      </c>
      <c r="K161" s="5791">
        <v>0</v>
      </c>
      <c r="L161" s="5792">
        <v>0</v>
      </c>
      <c r="M161" s="5789">
        <v>0</v>
      </c>
      <c r="N161" s="5789">
        <v>0</v>
      </c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>
        <v>0</v>
      </c>
      <c r="C162" s="5789">
        <v>0</v>
      </c>
      <c r="D162" s="5790">
        <v>0</v>
      </c>
      <c r="E162" s="5791">
        <v>0</v>
      </c>
      <c r="F162" s="5792">
        <v>0</v>
      </c>
      <c r="G162" s="5793">
        <v>0</v>
      </c>
      <c r="H162" s="5789">
        <v>0</v>
      </c>
      <c r="I162" s="5789">
        <v>0</v>
      </c>
      <c r="J162" s="5790">
        <v>0</v>
      </c>
      <c r="K162" s="5791">
        <v>0</v>
      </c>
      <c r="L162" s="5792">
        <v>0</v>
      </c>
      <c r="M162" s="5789">
        <v>0</v>
      </c>
      <c r="N162" s="5789">
        <v>0</v>
      </c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>
        <v>0</v>
      </c>
      <c r="C163" s="5789">
        <v>0</v>
      </c>
      <c r="D163" s="5790">
        <v>0</v>
      </c>
      <c r="E163" s="5791">
        <v>0</v>
      </c>
      <c r="F163" s="5792">
        <v>0</v>
      </c>
      <c r="G163" s="5793">
        <v>0</v>
      </c>
      <c r="H163" s="5789">
        <v>0</v>
      </c>
      <c r="I163" s="5789">
        <v>0</v>
      </c>
      <c r="J163" s="5790">
        <v>0</v>
      </c>
      <c r="K163" s="5791">
        <v>0</v>
      </c>
      <c r="L163" s="5792">
        <v>0</v>
      </c>
      <c r="M163" s="5789">
        <v>0</v>
      </c>
      <c r="N163" s="5789">
        <v>0</v>
      </c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>
        <v>0</v>
      </c>
      <c r="C164" s="5789">
        <v>0</v>
      </c>
      <c r="D164" s="5790">
        <v>0</v>
      </c>
      <c r="E164" s="5791">
        <v>0</v>
      </c>
      <c r="F164" s="5792">
        <v>0</v>
      </c>
      <c r="G164" s="5793">
        <v>0</v>
      </c>
      <c r="H164" s="5789">
        <v>0</v>
      </c>
      <c r="I164" s="5789">
        <v>0</v>
      </c>
      <c r="J164" s="5790">
        <v>0</v>
      </c>
      <c r="K164" s="5791">
        <v>0</v>
      </c>
      <c r="L164" s="5792">
        <v>0</v>
      </c>
      <c r="M164" s="5789">
        <v>0</v>
      </c>
      <c r="N164" s="5789">
        <v>0</v>
      </c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>
        <v>0</v>
      </c>
      <c r="C165" s="5794">
        <v>0</v>
      </c>
      <c r="D165" s="5795">
        <v>0</v>
      </c>
      <c r="E165" s="5796">
        <v>0</v>
      </c>
      <c r="F165" s="5797">
        <v>0</v>
      </c>
      <c r="G165" s="5798">
        <v>0</v>
      </c>
      <c r="H165" s="5794">
        <v>0</v>
      </c>
      <c r="I165" s="5794">
        <v>0</v>
      </c>
      <c r="J165" s="5795">
        <v>0</v>
      </c>
      <c r="K165" s="5796">
        <v>0</v>
      </c>
      <c r="L165" s="5797">
        <v>0</v>
      </c>
      <c r="M165" s="5794">
        <v>0</v>
      </c>
      <c r="N165" s="5794">
        <v>0</v>
      </c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21</v>
      </c>
      <c r="C166" s="5771">
        <f t="shared" ref="C166:M166" si="88">SUM(C155:C165)</f>
        <v>17</v>
      </c>
      <c r="D166" s="5772">
        <f t="shared" si="88"/>
        <v>0</v>
      </c>
      <c r="E166" s="5774">
        <f t="shared" si="88"/>
        <v>0</v>
      </c>
      <c r="F166" s="5775">
        <f t="shared" si="88"/>
        <v>4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132" t="s">
        <v>184</v>
      </c>
      <c r="B168" s="7132"/>
      <c r="C168" s="7132"/>
      <c r="D168" s="7132"/>
      <c r="E168" s="7132"/>
      <c r="F168" s="7132"/>
      <c r="G168" s="7132"/>
      <c r="H168" s="7132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149" t="s">
        <v>173</v>
      </c>
      <c r="B169" s="7135" t="s">
        <v>185</v>
      </c>
      <c r="C169" s="7139" t="s">
        <v>186</v>
      </c>
      <c r="D169" s="7139"/>
      <c r="E169" s="7139"/>
      <c r="F169" s="7140"/>
      <c r="G169" s="7141" t="s">
        <v>176</v>
      </c>
      <c r="H169" s="7144" t="s">
        <v>187</v>
      </c>
      <c r="I169" s="7144" t="s">
        <v>4422</v>
      </c>
    </row>
    <row r="170" spans="1:100" ht="15" customHeight="1" x14ac:dyDescent="0.25">
      <c r="A170" s="7150"/>
      <c r="B170" s="7136"/>
      <c r="C170" s="7147" t="s">
        <v>180</v>
      </c>
      <c r="D170" s="7138" t="s">
        <v>146</v>
      </c>
      <c r="E170" s="7139"/>
      <c r="F170" s="7140"/>
      <c r="G170" s="7142"/>
      <c r="H170" s="7145"/>
      <c r="I170" s="7145"/>
    </row>
    <row r="171" spans="1:100" x14ac:dyDescent="0.25">
      <c r="A171" s="7150"/>
      <c r="B171" s="7137"/>
      <c r="C171" s="7148"/>
      <c r="D171" s="5782" t="s">
        <v>181</v>
      </c>
      <c r="E171" s="5783" t="s">
        <v>182</v>
      </c>
      <c r="F171" s="5748" t="s">
        <v>183</v>
      </c>
      <c r="G171" s="7143"/>
      <c r="H171" s="7146"/>
      <c r="I171" s="7146"/>
    </row>
    <row r="172" spans="1:100" x14ac:dyDescent="0.25">
      <c r="A172" s="5761" t="s">
        <v>157</v>
      </c>
      <c r="B172" s="5789">
        <v>0</v>
      </c>
      <c r="C172" s="5789">
        <v>0</v>
      </c>
      <c r="D172" s="5790">
        <v>0</v>
      </c>
      <c r="E172" s="5791">
        <v>0</v>
      </c>
      <c r="F172" s="5792">
        <v>0</v>
      </c>
      <c r="G172" s="5793">
        <v>0</v>
      </c>
      <c r="H172" s="5789">
        <v>0</v>
      </c>
      <c r="I172" s="5789">
        <v>0</v>
      </c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>
        <v>0</v>
      </c>
      <c r="C173" s="5789">
        <v>0</v>
      </c>
      <c r="D173" s="5790">
        <v>0</v>
      </c>
      <c r="E173" s="5791">
        <v>0</v>
      </c>
      <c r="F173" s="5792">
        <v>0</v>
      </c>
      <c r="G173" s="5793">
        <v>0</v>
      </c>
      <c r="H173" s="5789">
        <v>0</v>
      </c>
      <c r="I173" s="5789">
        <v>0</v>
      </c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>
        <v>0</v>
      </c>
      <c r="C174" s="5789">
        <v>0</v>
      </c>
      <c r="D174" s="5790">
        <v>0</v>
      </c>
      <c r="E174" s="5791">
        <v>0</v>
      </c>
      <c r="F174" s="5792">
        <v>0</v>
      </c>
      <c r="G174" s="5793">
        <v>0</v>
      </c>
      <c r="H174" s="5789">
        <v>0</v>
      </c>
      <c r="I174" s="5789">
        <v>0</v>
      </c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>
        <v>0</v>
      </c>
      <c r="C175" s="5789">
        <v>0</v>
      </c>
      <c r="D175" s="5790">
        <v>0</v>
      </c>
      <c r="E175" s="5791">
        <v>0</v>
      </c>
      <c r="F175" s="5792">
        <v>0</v>
      </c>
      <c r="G175" s="5793">
        <v>0</v>
      </c>
      <c r="H175" s="5789">
        <v>0</v>
      </c>
      <c r="I175" s="5789">
        <v>0</v>
      </c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>
        <v>0</v>
      </c>
      <c r="C176" s="5789">
        <v>0</v>
      </c>
      <c r="D176" s="5790">
        <v>0</v>
      </c>
      <c r="E176" s="5791">
        <v>0</v>
      </c>
      <c r="F176" s="5792">
        <v>0</v>
      </c>
      <c r="G176" s="5793">
        <v>0</v>
      </c>
      <c r="H176" s="5789">
        <v>0</v>
      </c>
      <c r="I176" s="5789">
        <v>0</v>
      </c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>
        <v>0</v>
      </c>
      <c r="C177" s="5789">
        <v>0</v>
      </c>
      <c r="D177" s="5790">
        <v>0</v>
      </c>
      <c r="E177" s="5791">
        <v>0</v>
      </c>
      <c r="F177" s="5792">
        <v>0</v>
      </c>
      <c r="G177" s="5793">
        <v>0</v>
      </c>
      <c r="H177" s="5789">
        <v>0</v>
      </c>
      <c r="I177" s="5789">
        <v>0</v>
      </c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>
        <v>0</v>
      </c>
      <c r="C178" s="5789">
        <v>0</v>
      </c>
      <c r="D178" s="5790">
        <v>0</v>
      </c>
      <c r="E178" s="5791">
        <v>0</v>
      </c>
      <c r="F178" s="5792">
        <v>0</v>
      </c>
      <c r="G178" s="5793">
        <v>0</v>
      </c>
      <c r="H178" s="5789">
        <v>0</v>
      </c>
      <c r="I178" s="5789">
        <v>0</v>
      </c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>
        <v>0</v>
      </c>
      <c r="C179" s="5789">
        <v>0</v>
      </c>
      <c r="D179" s="5790">
        <v>0</v>
      </c>
      <c r="E179" s="5791">
        <v>0</v>
      </c>
      <c r="F179" s="5792">
        <v>0</v>
      </c>
      <c r="G179" s="5793">
        <v>0</v>
      </c>
      <c r="H179" s="5789">
        <v>0</v>
      </c>
      <c r="I179" s="5789">
        <v>0</v>
      </c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>
        <v>0</v>
      </c>
      <c r="C180" s="5789">
        <v>0</v>
      </c>
      <c r="D180" s="5790">
        <v>0</v>
      </c>
      <c r="E180" s="5791">
        <v>0</v>
      </c>
      <c r="F180" s="5792">
        <v>0</v>
      </c>
      <c r="G180" s="5793">
        <v>0</v>
      </c>
      <c r="H180" s="5789">
        <v>0</v>
      </c>
      <c r="I180" s="5789">
        <v>0</v>
      </c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>
        <v>0</v>
      </c>
      <c r="C181" s="5789">
        <v>0</v>
      </c>
      <c r="D181" s="5790">
        <v>0</v>
      </c>
      <c r="E181" s="5791">
        <v>0</v>
      </c>
      <c r="F181" s="5792">
        <v>0</v>
      </c>
      <c r="G181" s="5793">
        <v>0</v>
      </c>
      <c r="H181" s="5789">
        <v>0</v>
      </c>
      <c r="I181" s="5789">
        <v>0</v>
      </c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>
        <v>0</v>
      </c>
      <c r="C182" s="5794">
        <v>0</v>
      </c>
      <c r="D182" s="5795">
        <v>0</v>
      </c>
      <c r="E182" s="5796">
        <v>0</v>
      </c>
      <c r="F182" s="5797">
        <v>0</v>
      </c>
      <c r="G182" s="5798">
        <v>0</v>
      </c>
      <c r="H182" s="5794">
        <v>0</v>
      </c>
      <c r="I182" s="5794">
        <v>0</v>
      </c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132" t="s">
        <v>189</v>
      </c>
      <c r="B185" s="7132"/>
      <c r="C185" s="7132"/>
      <c r="D185" s="7132"/>
      <c r="E185" s="7132"/>
      <c r="F185" s="7132"/>
      <c r="G185" s="7132"/>
      <c r="H185" s="7132"/>
      <c r="I185" s="5779"/>
      <c r="J185" s="5779"/>
      <c r="K185" s="5779"/>
      <c r="L185" s="5779"/>
      <c r="M185" s="5779"/>
    </row>
    <row r="186" spans="1:100" ht="15" customHeight="1" x14ac:dyDescent="0.25">
      <c r="A186" s="7133" t="s">
        <v>173</v>
      </c>
      <c r="B186" s="7135" t="s">
        <v>185</v>
      </c>
      <c r="C186" s="7138" t="s">
        <v>186</v>
      </c>
      <c r="D186" s="7139"/>
      <c r="E186" s="7139"/>
      <c r="F186" s="7140"/>
      <c r="G186" s="7141" t="s">
        <v>176</v>
      </c>
      <c r="H186" s="7144" t="s">
        <v>187</v>
      </c>
      <c r="I186" s="7144" t="s">
        <v>4422</v>
      </c>
      <c r="K186" s="5778"/>
    </row>
    <row r="187" spans="1:100" ht="15" customHeight="1" x14ac:dyDescent="0.25">
      <c r="A187" s="7134"/>
      <c r="B187" s="7136"/>
      <c r="C187" s="7147" t="s">
        <v>180</v>
      </c>
      <c r="D187" s="7138" t="s">
        <v>146</v>
      </c>
      <c r="E187" s="7139"/>
      <c r="F187" s="7140"/>
      <c r="G187" s="7142"/>
      <c r="H187" s="7145"/>
      <c r="I187" s="7145"/>
      <c r="K187" s="5778"/>
    </row>
    <row r="188" spans="1:100" x14ac:dyDescent="0.25">
      <c r="A188" s="7134"/>
      <c r="B188" s="7137"/>
      <c r="C188" s="7148"/>
      <c r="D188" s="5782" t="s">
        <v>181</v>
      </c>
      <c r="E188" s="5783" t="s">
        <v>182</v>
      </c>
      <c r="F188" s="5748" t="s">
        <v>190</v>
      </c>
      <c r="G188" s="7143"/>
      <c r="H188" s="7146"/>
      <c r="I188" s="7146"/>
      <c r="K188" s="5778"/>
    </row>
    <row r="189" spans="1:100" x14ac:dyDescent="0.25">
      <c r="A189" s="5761" t="s">
        <v>157</v>
      </c>
      <c r="B189" s="5789">
        <v>0</v>
      </c>
      <c r="C189" s="5789">
        <v>0</v>
      </c>
      <c r="D189" s="5790">
        <v>0</v>
      </c>
      <c r="E189" s="5791">
        <v>0</v>
      </c>
      <c r="F189" s="5792">
        <v>0</v>
      </c>
      <c r="G189" s="5793">
        <v>0</v>
      </c>
      <c r="H189" s="5789">
        <v>0</v>
      </c>
      <c r="I189" s="5789">
        <v>0</v>
      </c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>
        <v>0</v>
      </c>
      <c r="C190" s="5789">
        <v>0</v>
      </c>
      <c r="D190" s="5790">
        <v>0</v>
      </c>
      <c r="E190" s="5791">
        <v>0</v>
      </c>
      <c r="F190" s="5792">
        <v>0</v>
      </c>
      <c r="G190" s="5793">
        <v>0</v>
      </c>
      <c r="H190" s="5789">
        <v>0</v>
      </c>
      <c r="I190" s="5789">
        <v>0</v>
      </c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>
        <v>0</v>
      </c>
      <c r="C191" s="5789">
        <v>0</v>
      </c>
      <c r="D191" s="5790">
        <v>0</v>
      </c>
      <c r="E191" s="5791">
        <v>0</v>
      </c>
      <c r="F191" s="5792">
        <v>0</v>
      </c>
      <c r="G191" s="5793">
        <v>0</v>
      </c>
      <c r="H191" s="5789">
        <v>0</v>
      </c>
      <c r="I191" s="5789">
        <v>0</v>
      </c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>
        <v>0</v>
      </c>
      <c r="C192" s="5789">
        <v>0</v>
      </c>
      <c r="D192" s="5790">
        <v>0</v>
      </c>
      <c r="E192" s="5791">
        <v>0</v>
      </c>
      <c r="F192" s="5792">
        <v>0</v>
      </c>
      <c r="G192" s="5793">
        <v>0</v>
      </c>
      <c r="H192" s="5789">
        <v>0</v>
      </c>
      <c r="I192" s="5789">
        <v>0</v>
      </c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>
        <v>0</v>
      </c>
      <c r="C193" s="5789">
        <v>0</v>
      </c>
      <c r="D193" s="5790">
        <v>0</v>
      </c>
      <c r="E193" s="5791">
        <v>0</v>
      </c>
      <c r="F193" s="5792">
        <v>0</v>
      </c>
      <c r="G193" s="5793">
        <v>0</v>
      </c>
      <c r="H193" s="5789">
        <v>0</v>
      </c>
      <c r="I193" s="5789">
        <v>0</v>
      </c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>
        <v>0</v>
      </c>
      <c r="C194" s="5789">
        <v>0</v>
      </c>
      <c r="D194" s="5790">
        <v>0</v>
      </c>
      <c r="E194" s="5791">
        <v>0</v>
      </c>
      <c r="F194" s="5792">
        <v>0</v>
      </c>
      <c r="G194" s="5793">
        <v>0</v>
      </c>
      <c r="H194" s="5789">
        <v>0</v>
      </c>
      <c r="I194" s="5789">
        <v>0</v>
      </c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>
        <v>0</v>
      </c>
      <c r="C195" s="5789">
        <v>0</v>
      </c>
      <c r="D195" s="5790">
        <v>0</v>
      </c>
      <c r="E195" s="5791">
        <v>0</v>
      </c>
      <c r="F195" s="5792">
        <v>0</v>
      </c>
      <c r="G195" s="5793">
        <v>0</v>
      </c>
      <c r="H195" s="5789">
        <v>0</v>
      </c>
      <c r="I195" s="5789">
        <v>0</v>
      </c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>
        <v>0</v>
      </c>
      <c r="C196" s="5789">
        <v>0</v>
      </c>
      <c r="D196" s="5790">
        <v>0</v>
      </c>
      <c r="E196" s="5791">
        <v>0</v>
      </c>
      <c r="F196" s="5792">
        <v>0</v>
      </c>
      <c r="G196" s="5793">
        <v>0</v>
      </c>
      <c r="H196" s="5789">
        <v>0</v>
      </c>
      <c r="I196" s="5789">
        <v>0</v>
      </c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>
        <v>0</v>
      </c>
      <c r="C197" s="5789">
        <v>0</v>
      </c>
      <c r="D197" s="5790">
        <v>0</v>
      </c>
      <c r="E197" s="5791">
        <v>0</v>
      </c>
      <c r="F197" s="5792">
        <v>0</v>
      </c>
      <c r="G197" s="5793">
        <v>0</v>
      </c>
      <c r="H197" s="5789">
        <v>0</v>
      </c>
      <c r="I197" s="5789">
        <v>0</v>
      </c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>
        <v>0</v>
      </c>
      <c r="C198" s="5789">
        <v>0</v>
      </c>
      <c r="D198" s="5790">
        <v>0</v>
      </c>
      <c r="E198" s="5791">
        <v>0</v>
      </c>
      <c r="F198" s="5792">
        <v>0</v>
      </c>
      <c r="G198" s="5793">
        <v>0</v>
      </c>
      <c r="H198" s="5789">
        <v>0</v>
      </c>
      <c r="I198" s="5789">
        <v>0</v>
      </c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>
        <v>0</v>
      </c>
      <c r="C199" s="5794">
        <v>0</v>
      </c>
      <c r="D199" s="5795">
        <v>0</v>
      </c>
      <c r="E199" s="5796">
        <v>0</v>
      </c>
      <c r="F199" s="5797">
        <v>0</v>
      </c>
      <c r="G199" s="5798">
        <v>0</v>
      </c>
      <c r="H199" s="5794">
        <v>0</v>
      </c>
      <c r="I199" s="5794">
        <v>0</v>
      </c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1794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9" zoomScaleNormal="100" workbookViewId="0">
      <selection activeCell="A9" sqref="A1:XFD104857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5" x14ac:dyDescent="0.25">
      <c r="A4" s="25" t="str">
        <f>CONCATENATE("MES: ",NOMBRE!B6, " (",NOMBRE!C6,NOMBRE!D6,")")</f>
        <v>MES: ENERO (01)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56" t="s">
        <v>191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7256"/>
      <c r="AD6" s="7256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59" t="s">
        <v>192</v>
      </c>
      <c r="B8" s="7259"/>
      <c r="C8" s="7259"/>
      <c r="D8" s="7259"/>
      <c r="E8" s="7259"/>
      <c r="F8" s="7259"/>
      <c r="G8" s="7259"/>
      <c r="H8" s="7259"/>
      <c r="I8" s="7259"/>
      <c r="J8" s="7259"/>
      <c r="K8" s="7259"/>
      <c r="L8" s="7259"/>
      <c r="M8" s="7259"/>
      <c r="N8" s="7259"/>
      <c r="O8" s="7259"/>
      <c r="P8" s="7259"/>
      <c r="Q8" s="7259"/>
      <c r="R8" s="7259"/>
      <c r="S8" s="7259"/>
      <c r="T8" s="7259"/>
      <c r="U8" s="7259"/>
      <c r="V8" s="7259"/>
      <c r="W8" s="7259"/>
      <c r="X8" s="7259"/>
      <c r="Y8" s="7259"/>
      <c r="Z8" s="7259"/>
      <c r="AA8" s="7259"/>
      <c r="AB8" s="7259"/>
      <c r="AC8" s="7259"/>
      <c r="AD8" s="7259"/>
      <c r="AE8" s="7259"/>
      <c r="AF8" s="7259"/>
    </row>
    <row r="9" spans="1:85" ht="15" customHeight="1" x14ac:dyDescent="0.25">
      <c r="A9" s="7243" t="s">
        <v>27</v>
      </c>
      <c r="B9" s="7245" t="s">
        <v>77</v>
      </c>
      <c r="C9" s="7246"/>
      <c r="D9" s="7247"/>
      <c r="E9" s="7248" t="s">
        <v>44</v>
      </c>
      <c r="F9" s="7250"/>
      <c r="G9" s="7248" t="s">
        <v>45</v>
      </c>
      <c r="H9" s="7249"/>
      <c r="I9" s="7248" t="s">
        <v>46</v>
      </c>
      <c r="J9" s="7249"/>
      <c r="K9" s="7248" t="s">
        <v>47</v>
      </c>
      <c r="L9" s="7249"/>
      <c r="M9" s="7248" t="s">
        <v>48</v>
      </c>
      <c r="N9" s="7249"/>
      <c r="O9" s="7248" t="s">
        <v>49</v>
      </c>
      <c r="P9" s="7249"/>
      <c r="Q9" s="7248" t="s">
        <v>50</v>
      </c>
      <c r="R9" s="7249"/>
      <c r="S9" s="7248" t="s">
        <v>51</v>
      </c>
      <c r="T9" s="7249"/>
      <c r="U9" s="7248" t="s">
        <v>52</v>
      </c>
      <c r="V9" s="7249"/>
      <c r="W9" s="7248" t="s">
        <v>53</v>
      </c>
      <c r="X9" s="7249"/>
      <c r="Y9" s="7248" t="s">
        <v>54</v>
      </c>
      <c r="Z9" s="7249"/>
      <c r="AA9" s="7248" t="s">
        <v>55</v>
      </c>
      <c r="AB9" s="7249"/>
      <c r="AC9" s="7248" t="s">
        <v>56</v>
      </c>
      <c r="AD9" s="7249"/>
      <c r="AE9" s="7248" t="s">
        <v>57</v>
      </c>
      <c r="AF9" s="7251"/>
      <c r="AG9" s="7254" t="s">
        <v>36</v>
      </c>
      <c r="AH9" s="7252" t="s">
        <v>37</v>
      </c>
    </row>
    <row r="10" spans="1:85" ht="15" customHeight="1" x14ac:dyDescent="0.25">
      <c r="A10" s="7244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5"/>
      <c r="AH10" s="7253"/>
    </row>
    <row r="11" spans="1:85" ht="15" customHeight="1" x14ac:dyDescent="0.25">
      <c r="A11" s="1481" t="s">
        <v>193</v>
      </c>
      <c r="B11" s="1482">
        <f>SUM(B12:B17)</f>
        <v>182</v>
      </c>
      <c r="C11" s="1471">
        <f>SUM(C12:C17)</f>
        <v>100</v>
      </c>
      <c r="D11" s="1472">
        <f>SUM(D12:D17)</f>
        <v>82</v>
      </c>
      <c r="E11" s="1471">
        <f>SUM(E12:E17)</f>
        <v>0</v>
      </c>
      <c r="F11" s="1483">
        <f t="shared" ref="F11:AF11" si="0">SUM(F12:F17)</f>
        <v>0</v>
      </c>
      <c r="G11" s="1471">
        <f t="shared" si="0"/>
        <v>2</v>
      </c>
      <c r="H11" s="1484">
        <f t="shared" si="0"/>
        <v>7</v>
      </c>
      <c r="I11" s="1482">
        <f t="shared" si="0"/>
        <v>7</v>
      </c>
      <c r="J11" s="1484">
        <f t="shared" si="0"/>
        <v>8</v>
      </c>
      <c r="K11" s="1482">
        <f t="shared" si="0"/>
        <v>7</v>
      </c>
      <c r="L11" s="1484">
        <f t="shared" si="0"/>
        <v>3</v>
      </c>
      <c r="M11" s="1482">
        <f t="shared" si="0"/>
        <v>10</v>
      </c>
      <c r="N11" s="1484">
        <f t="shared" si="0"/>
        <v>2</v>
      </c>
      <c r="O11" s="1482">
        <f t="shared" si="0"/>
        <v>7</v>
      </c>
      <c r="P11" s="1484">
        <f t="shared" si="0"/>
        <v>4</v>
      </c>
      <c r="Q11" s="1482">
        <f t="shared" si="0"/>
        <v>11</v>
      </c>
      <c r="R11" s="1484">
        <f t="shared" si="0"/>
        <v>4</v>
      </c>
      <c r="S11" s="1482">
        <f t="shared" si="0"/>
        <v>10</v>
      </c>
      <c r="T11" s="1484">
        <f t="shared" si="0"/>
        <v>8</v>
      </c>
      <c r="U11" s="1482">
        <f t="shared" si="0"/>
        <v>15</v>
      </c>
      <c r="V11" s="1484">
        <f t="shared" si="0"/>
        <v>9</v>
      </c>
      <c r="W11" s="1482">
        <f t="shared" si="0"/>
        <v>7</v>
      </c>
      <c r="X11" s="1484">
        <f t="shared" si="0"/>
        <v>6</v>
      </c>
      <c r="Y11" s="1482">
        <f t="shared" si="0"/>
        <v>12</v>
      </c>
      <c r="Z11" s="1484">
        <f t="shared" si="0"/>
        <v>11</v>
      </c>
      <c r="AA11" s="1482">
        <f t="shared" si="0"/>
        <v>5</v>
      </c>
      <c r="AB11" s="1484">
        <f t="shared" si="0"/>
        <v>10</v>
      </c>
      <c r="AC11" s="1482">
        <f t="shared" si="0"/>
        <v>4</v>
      </c>
      <c r="AD11" s="1484">
        <f t="shared" si="0"/>
        <v>4</v>
      </c>
      <c r="AE11" s="1482">
        <f t="shared" si="0"/>
        <v>3</v>
      </c>
      <c r="AF11" s="1471">
        <f t="shared" si="0"/>
        <v>6</v>
      </c>
      <c r="AG11" s="5253">
        <f>SUM(AG12:AG17)</f>
        <v>27</v>
      </c>
      <c r="AH11" s="5262">
        <f>SUM(AH12:AH17)</f>
        <v>5</v>
      </c>
    </row>
    <row r="12" spans="1:85" ht="15" customHeight="1" x14ac:dyDescent="0.25">
      <c r="A12" s="825" t="s">
        <v>64</v>
      </c>
      <c r="B12" s="1485">
        <f t="shared" ref="B12:B17" si="1">SUM(C12:D12)</f>
        <v>3</v>
      </c>
      <c r="C12" s="1380">
        <f>SUM(E12+G12+I12+K12+M12+O12+Q12+S12+U12+W12+Y12+AA12+AC12+AE12)</f>
        <v>3</v>
      </c>
      <c r="D12" s="1399">
        <f>SUM(F12+H12+J12+L12+N12+P12+R12+T12+V12+X12+Z12+AB12+AD12+AF12)</f>
        <v>0</v>
      </c>
      <c r="E12" s="1452">
        <v>0</v>
      </c>
      <c r="F12" s="750">
        <v>0</v>
      </c>
      <c r="G12" s="824">
        <v>0</v>
      </c>
      <c r="H12" s="750">
        <v>0</v>
      </c>
      <c r="I12" s="824">
        <v>0</v>
      </c>
      <c r="J12" s="750">
        <v>0</v>
      </c>
      <c r="K12" s="824">
        <v>0</v>
      </c>
      <c r="L12" s="750">
        <v>0</v>
      </c>
      <c r="M12" s="824">
        <v>0</v>
      </c>
      <c r="N12" s="750">
        <v>0</v>
      </c>
      <c r="O12" s="824">
        <v>1</v>
      </c>
      <c r="P12" s="750">
        <v>0</v>
      </c>
      <c r="Q12" s="824">
        <v>0</v>
      </c>
      <c r="R12" s="750">
        <v>0</v>
      </c>
      <c r="S12" s="824">
        <v>0</v>
      </c>
      <c r="T12" s="750">
        <v>0</v>
      </c>
      <c r="U12" s="824">
        <v>2</v>
      </c>
      <c r="V12" s="750">
        <v>0</v>
      </c>
      <c r="W12" s="824">
        <v>0</v>
      </c>
      <c r="X12" s="750">
        <v>0</v>
      </c>
      <c r="Y12" s="824">
        <v>0</v>
      </c>
      <c r="Z12" s="750">
        <v>0</v>
      </c>
      <c r="AA12" s="824">
        <v>0</v>
      </c>
      <c r="AB12" s="750">
        <v>0</v>
      </c>
      <c r="AC12" s="824">
        <v>0</v>
      </c>
      <c r="AD12" s="750">
        <v>0</v>
      </c>
      <c r="AE12" s="824">
        <v>0</v>
      </c>
      <c r="AF12" s="778">
        <v>0</v>
      </c>
      <c r="AG12" s="5283">
        <v>0</v>
      </c>
      <c r="AH12" s="3227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146</v>
      </c>
      <c r="C13" s="1486">
        <f>SUM(E13+G13+I13+K13+M13+O13+Q13+S13+U13+W13+Y13+AA13+AC13+AE13)</f>
        <v>84</v>
      </c>
      <c r="D13" s="1469">
        <f>SUM(F13+H13+J13+L13+N13+P13+R13+T13+V13+X13+Z13+AB13+AD13+AF13)</f>
        <v>62</v>
      </c>
      <c r="E13" s="1127">
        <v>0</v>
      </c>
      <c r="F13" s="1126">
        <v>0</v>
      </c>
      <c r="G13" s="1124">
        <v>2</v>
      </c>
      <c r="H13" s="1126">
        <v>2</v>
      </c>
      <c r="I13" s="1124">
        <v>5</v>
      </c>
      <c r="J13" s="1126">
        <v>4</v>
      </c>
      <c r="K13" s="1124">
        <v>4</v>
      </c>
      <c r="L13" s="1126">
        <v>2</v>
      </c>
      <c r="M13" s="1124">
        <v>10</v>
      </c>
      <c r="N13" s="1126">
        <v>2</v>
      </c>
      <c r="O13" s="1124">
        <v>5</v>
      </c>
      <c r="P13" s="1126">
        <v>1</v>
      </c>
      <c r="Q13" s="1124">
        <v>9</v>
      </c>
      <c r="R13" s="1126">
        <v>3</v>
      </c>
      <c r="S13" s="1124">
        <v>10</v>
      </c>
      <c r="T13" s="1126">
        <v>6</v>
      </c>
      <c r="U13" s="1124">
        <v>10</v>
      </c>
      <c r="V13" s="1126">
        <v>9</v>
      </c>
      <c r="W13" s="1124">
        <v>5</v>
      </c>
      <c r="X13" s="1126">
        <v>5</v>
      </c>
      <c r="Y13" s="1124">
        <v>12</v>
      </c>
      <c r="Z13" s="1126">
        <v>9</v>
      </c>
      <c r="AA13" s="1124">
        <v>5</v>
      </c>
      <c r="AB13" s="1126">
        <v>9</v>
      </c>
      <c r="AC13" s="1124">
        <v>4</v>
      </c>
      <c r="AD13" s="1126">
        <v>4</v>
      </c>
      <c r="AE13" s="1124">
        <v>3</v>
      </c>
      <c r="AF13" s="1129">
        <v>6</v>
      </c>
      <c r="AG13" s="5283">
        <v>17</v>
      </c>
      <c r="AH13" s="3227">
        <v>3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10</v>
      </c>
      <c r="C14" s="1486">
        <f t="shared" ref="C14:D17" si="6">SUM(E14+G14+I14+K14+M14+O14+Q14+S14+U14+W14+Y14+AA14+AC14+AE14)</f>
        <v>0</v>
      </c>
      <c r="D14" s="1469">
        <f t="shared" si="6"/>
        <v>10</v>
      </c>
      <c r="E14" s="1452">
        <v>0</v>
      </c>
      <c r="F14" s="750">
        <v>0</v>
      </c>
      <c r="G14" s="824">
        <v>0</v>
      </c>
      <c r="H14" s="750">
        <v>3</v>
      </c>
      <c r="I14" s="824">
        <v>0</v>
      </c>
      <c r="J14" s="750">
        <v>2</v>
      </c>
      <c r="K14" s="824">
        <v>0</v>
      </c>
      <c r="L14" s="750">
        <v>1</v>
      </c>
      <c r="M14" s="824">
        <v>0</v>
      </c>
      <c r="N14" s="750">
        <v>0</v>
      </c>
      <c r="O14" s="824">
        <v>0</v>
      </c>
      <c r="P14" s="750">
        <v>1</v>
      </c>
      <c r="Q14" s="824">
        <v>0</v>
      </c>
      <c r="R14" s="750">
        <v>0</v>
      </c>
      <c r="S14" s="824">
        <v>0</v>
      </c>
      <c r="T14" s="750">
        <v>0</v>
      </c>
      <c r="U14" s="824">
        <v>0</v>
      </c>
      <c r="V14" s="750">
        <v>0</v>
      </c>
      <c r="W14" s="824">
        <v>0</v>
      </c>
      <c r="X14" s="750">
        <v>1</v>
      </c>
      <c r="Y14" s="824">
        <v>0</v>
      </c>
      <c r="Z14" s="750">
        <v>1</v>
      </c>
      <c r="AA14" s="824">
        <v>0</v>
      </c>
      <c r="AB14" s="750">
        <v>1</v>
      </c>
      <c r="AC14" s="824">
        <v>0</v>
      </c>
      <c r="AD14" s="750">
        <v>0</v>
      </c>
      <c r="AE14" s="824">
        <v>0</v>
      </c>
      <c r="AF14" s="778">
        <v>0</v>
      </c>
      <c r="AG14" s="5283">
        <v>5</v>
      </c>
      <c r="AH14" s="3227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23</v>
      </c>
      <c r="C15" s="1486">
        <f t="shared" si="6"/>
        <v>13</v>
      </c>
      <c r="D15" s="1469">
        <f t="shared" si="6"/>
        <v>10</v>
      </c>
      <c r="E15" s="1452">
        <v>0</v>
      </c>
      <c r="F15" s="750">
        <v>0</v>
      </c>
      <c r="G15" s="824">
        <v>0</v>
      </c>
      <c r="H15" s="750">
        <v>2</v>
      </c>
      <c r="I15" s="824">
        <v>2</v>
      </c>
      <c r="J15" s="750">
        <v>2</v>
      </c>
      <c r="K15" s="824">
        <v>3</v>
      </c>
      <c r="L15" s="750">
        <v>0</v>
      </c>
      <c r="M15" s="824">
        <v>0</v>
      </c>
      <c r="N15" s="750">
        <v>0</v>
      </c>
      <c r="O15" s="824">
        <v>1</v>
      </c>
      <c r="P15" s="750">
        <v>2</v>
      </c>
      <c r="Q15" s="824">
        <v>2</v>
      </c>
      <c r="R15" s="750">
        <v>1</v>
      </c>
      <c r="S15" s="824">
        <v>0</v>
      </c>
      <c r="T15" s="750">
        <v>2</v>
      </c>
      <c r="U15" s="824">
        <v>3</v>
      </c>
      <c r="V15" s="750">
        <v>0</v>
      </c>
      <c r="W15" s="824">
        <v>2</v>
      </c>
      <c r="X15" s="750">
        <v>0</v>
      </c>
      <c r="Y15" s="824">
        <v>0</v>
      </c>
      <c r="Z15" s="750">
        <v>1</v>
      </c>
      <c r="AA15" s="824">
        <v>0</v>
      </c>
      <c r="AB15" s="750">
        <v>0</v>
      </c>
      <c r="AC15" s="824">
        <v>0</v>
      </c>
      <c r="AD15" s="750">
        <v>0</v>
      </c>
      <c r="AE15" s="824">
        <v>0</v>
      </c>
      <c r="AF15" s="778">
        <v>0</v>
      </c>
      <c r="AG15" s="5283">
        <v>5</v>
      </c>
      <c r="AH15" s="3227">
        <v>2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0</v>
      </c>
      <c r="C16" s="1486">
        <f t="shared" si="6"/>
        <v>0</v>
      </c>
      <c r="D16" s="1469">
        <f t="shared" si="6"/>
        <v>0</v>
      </c>
      <c r="E16" s="1452">
        <v>0</v>
      </c>
      <c r="F16" s="750">
        <v>0</v>
      </c>
      <c r="G16" s="824">
        <v>0</v>
      </c>
      <c r="H16" s="750">
        <v>0</v>
      </c>
      <c r="I16" s="824">
        <v>0</v>
      </c>
      <c r="J16" s="750">
        <v>0</v>
      </c>
      <c r="K16" s="824">
        <v>0</v>
      </c>
      <c r="L16" s="750">
        <v>0</v>
      </c>
      <c r="M16" s="824">
        <v>0</v>
      </c>
      <c r="N16" s="750">
        <v>0</v>
      </c>
      <c r="O16" s="824">
        <v>0</v>
      </c>
      <c r="P16" s="750">
        <v>0</v>
      </c>
      <c r="Q16" s="824">
        <v>0</v>
      </c>
      <c r="R16" s="750">
        <v>0</v>
      </c>
      <c r="S16" s="824">
        <v>0</v>
      </c>
      <c r="T16" s="750">
        <v>0</v>
      </c>
      <c r="U16" s="824">
        <v>0</v>
      </c>
      <c r="V16" s="750">
        <v>0</v>
      </c>
      <c r="W16" s="824">
        <v>0</v>
      </c>
      <c r="X16" s="750">
        <v>0</v>
      </c>
      <c r="Y16" s="824">
        <v>0</v>
      </c>
      <c r="Z16" s="750">
        <v>0</v>
      </c>
      <c r="AA16" s="824">
        <v>0</v>
      </c>
      <c r="AB16" s="750">
        <v>0</v>
      </c>
      <c r="AC16" s="824">
        <v>0</v>
      </c>
      <c r="AD16" s="750">
        <v>0</v>
      </c>
      <c r="AE16" s="824">
        <v>0</v>
      </c>
      <c r="AF16" s="778">
        <v>0</v>
      </c>
      <c r="AG16" s="5283">
        <v>0</v>
      </c>
      <c r="AH16" s="3227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>
        <v>0</v>
      </c>
      <c r="F17" s="1139">
        <v>0</v>
      </c>
      <c r="G17" s="1137">
        <v>0</v>
      </c>
      <c r="H17" s="1139">
        <v>0</v>
      </c>
      <c r="I17" s="1137">
        <v>0</v>
      </c>
      <c r="J17" s="1139">
        <v>0</v>
      </c>
      <c r="K17" s="1137">
        <v>0</v>
      </c>
      <c r="L17" s="1139">
        <v>0</v>
      </c>
      <c r="M17" s="1137">
        <v>0</v>
      </c>
      <c r="N17" s="1139">
        <v>0</v>
      </c>
      <c r="O17" s="1137">
        <v>0</v>
      </c>
      <c r="P17" s="1139">
        <v>0</v>
      </c>
      <c r="Q17" s="1137">
        <v>0</v>
      </c>
      <c r="R17" s="1139">
        <v>0</v>
      </c>
      <c r="S17" s="1137">
        <v>0</v>
      </c>
      <c r="T17" s="1139">
        <v>0</v>
      </c>
      <c r="U17" s="1137">
        <v>0</v>
      </c>
      <c r="V17" s="1139">
        <v>0</v>
      </c>
      <c r="W17" s="1137">
        <v>0</v>
      </c>
      <c r="X17" s="1139">
        <v>0</v>
      </c>
      <c r="Y17" s="1137">
        <v>0</v>
      </c>
      <c r="Z17" s="1139">
        <v>0</v>
      </c>
      <c r="AA17" s="1137">
        <v>0</v>
      </c>
      <c r="AB17" s="189">
        <v>0</v>
      </c>
      <c r="AC17" s="868">
        <v>0</v>
      </c>
      <c r="AD17" s="189">
        <v>0</v>
      </c>
      <c r="AE17" s="868">
        <v>0</v>
      </c>
      <c r="AF17" s="190">
        <v>0</v>
      </c>
      <c r="AG17" s="3963">
        <v>0</v>
      </c>
      <c r="AH17" s="1299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59" t="s">
        <v>196</v>
      </c>
      <c r="B18" s="7259"/>
      <c r="C18" s="7259"/>
      <c r="D18" s="7259"/>
      <c r="E18" s="7259"/>
      <c r="F18" s="7259"/>
      <c r="G18" s="7259"/>
      <c r="H18" s="7259"/>
      <c r="I18" s="7259"/>
      <c r="J18" s="7259"/>
      <c r="K18" s="7259"/>
      <c r="L18" s="7259"/>
      <c r="M18" s="7259"/>
      <c r="N18" s="7259"/>
      <c r="O18" s="7259"/>
      <c r="P18" s="7259"/>
      <c r="Q18" s="7259"/>
      <c r="R18" s="7259"/>
      <c r="S18" s="7259"/>
      <c r="T18" s="7259"/>
      <c r="U18" s="7259"/>
      <c r="V18" s="7259"/>
      <c r="W18" s="7259"/>
      <c r="X18" s="7259"/>
      <c r="Y18" s="7259"/>
      <c r="Z18" s="7259"/>
      <c r="AA18" s="7259"/>
      <c r="AB18" s="7259"/>
      <c r="AC18" s="7259"/>
      <c r="AD18" s="7259"/>
      <c r="AE18" s="7259"/>
      <c r="AF18" s="7259"/>
      <c r="AG18" s="4"/>
      <c r="AH18" s="4"/>
    </row>
    <row r="19" spans="1:86" ht="15" customHeight="1" x14ac:dyDescent="0.25">
      <c r="A19" s="7257" t="s">
        <v>197</v>
      </c>
      <c r="B19" s="7245" t="s">
        <v>77</v>
      </c>
      <c r="C19" s="7246"/>
      <c r="D19" s="7247"/>
      <c r="E19" s="7248" t="s">
        <v>44</v>
      </c>
      <c r="F19" s="7250"/>
      <c r="G19" s="7248" t="s">
        <v>45</v>
      </c>
      <c r="H19" s="7249"/>
      <c r="I19" s="7248" t="s">
        <v>46</v>
      </c>
      <c r="J19" s="7249"/>
      <c r="K19" s="7248" t="s">
        <v>47</v>
      </c>
      <c r="L19" s="7249"/>
      <c r="M19" s="7248" t="s">
        <v>48</v>
      </c>
      <c r="N19" s="7249"/>
      <c r="O19" s="7248" t="s">
        <v>49</v>
      </c>
      <c r="P19" s="7249"/>
      <c r="Q19" s="7248" t="s">
        <v>50</v>
      </c>
      <c r="R19" s="7249"/>
      <c r="S19" s="7248" t="s">
        <v>51</v>
      </c>
      <c r="T19" s="7249"/>
      <c r="U19" s="7248" t="s">
        <v>52</v>
      </c>
      <c r="V19" s="7249"/>
      <c r="W19" s="7248" t="s">
        <v>53</v>
      </c>
      <c r="X19" s="7249"/>
      <c r="Y19" s="7248" t="s">
        <v>54</v>
      </c>
      <c r="Z19" s="7249"/>
      <c r="AA19" s="7248" t="s">
        <v>55</v>
      </c>
      <c r="AB19" s="7249"/>
      <c r="AC19" s="7248" t="s">
        <v>56</v>
      </c>
      <c r="AD19" s="7249"/>
      <c r="AE19" s="7248" t="s">
        <v>57</v>
      </c>
      <c r="AF19" s="7251"/>
      <c r="AG19" s="7254" t="s">
        <v>36</v>
      </c>
      <c r="AH19" s="7252" t="s">
        <v>37</v>
      </c>
    </row>
    <row r="20" spans="1:86" ht="15" customHeight="1" x14ac:dyDescent="0.25">
      <c r="A20" s="7258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5"/>
      <c r="AH20" s="7253"/>
    </row>
    <row r="21" spans="1:86" ht="15" customHeight="1" x14ac:dyDescent="0.25">
      <c r="A21" s="1481" t="s">
        <v>77</v>
      </c>
      <c r="B21" s="1482">
        <f>SUM(B22:B25)</f>
        <v>182</v>
      </c>
      <c r="C21" s="1471">
        <f>SUM(C22:C25)</f>
        <v>100</v>
      </c>
      <c r="D21" s="1472">
        <f>SUM(D22:D25)</f>
        <v>82</v>
      </c>
      <c r="E21" s="1482">
        <f t="shared" ref="E21:AF21" si="7">SUM(E22:E25)</f>
        <v>0</v>
      </c>
      <c r="F21" s="1483">
        <f t="shared" si="7"/>
        <v>0</v>
      </c>
      <c r="G21" s="1482">
        <f t="shared" si="7"/>
        <v>2</v>
      </c>
      <c r="H21" s="1483">
        <f t="shared" si="7"/>
        <v>7</v>
      </c>
      <c r="I21" s="1482">
        <f t="shared" si="7"/>
        <v>7</v>
      </c>
      <c r="J21" s="1483">
        <f t="shared" si="7"/>
        <v>8</v>
      </c>
      <c r="K21" s="1482">
        <f t="shared" si="7"/>
        <v>7</v>
      </c>
      <c r="L21" s="1483">
        <f t="shared" si="7"/>
        <v>3</v>
      </c>
      <c r="M21" s="1482">
        <f t="shared" si="7"/>
        <v>10</v>
      </c>
      <c r="N21" s="1483">
        <f t="shared" si="7"/>
        <v>2</v>
      </c>
      <c r="O21" s="1482">
        <f t="shared" si="7"/>
        <v>7</v>
      </c>
      <c r="P21" s="1483">
        <f t="shared" si="7"/>
        <v>4</v>
      </c>
      <c r="Q21" s="1482">
        <f t="shared" si="7"/>
        <v>11</v>
      </c>
      <c r="R21" s="1483">
        <f t="shared" si="7"/>
        <v>4</v>
      </c>
      <c r="S21" s="1482">
        <f t="shared" si="7"/>
        <v>10</v>
      </c>
      <c r="T21" s="1483">
        <f t="shared" si="7"/>
        <v>8</v>
      </c>
      <c r="U21" s="1482">
        <f t="shared" si="7"/>
        <v>15</v>
      </c>
      <c r="V21" s="1483">
        <f t="shared" si="7"/>
        <v>9</v>
      </c>
      <c r="W21" s="1482">
        <f t="shared" si="7"/>
        <v>7</v>
      </c>
      <c r="X21" s="1483">
        <f t="shared" si="7"/>
        <v>6</v>
      </c>
      <c r="Y21" s="1482">
        <f t="shared" si="7"/>
        <v>12</v>
      </c>
      <c r="Z21" s="1483">
        <f t="shared" si="7"/>
        <v>11</v>
      </c>
      <c r="AA21" s="1482">
        <f t="shared" si="7"/>
        <v>5</v>
      </c>
      <c r="AB21" s="1483">
        <f t="shared" si="7"/>
        <v>10</v>
      </c>
      <c r="AC21" s="1482">
        <f t="shared" si="7"/>
        <v>4</v>
      </c>
      <c r="AD21" s="1483">
        <f t="shared" si="7"/>
        <v>4</v>
      </c>
      <c r="AE21" s="1482">
        <f t="shared" si="7"/>
        <v>3</v>
      </c>
      <c r="AF21" s="1473">
        <f t="shared" si="7"/>
        <v>6</v>
      </c>
      <c r="AG21" s="5253">
        <f>SUM(AG22:AG25)</f>
        <v>27</v>
      </c>
      <c r="AH21" s="5262">
        <f>SUM(AH22:AH25)</f>
        <v>5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23</v>
      </c>
      <c r="C22" s="1486">
        <f>SUM(E22+G22+I22+K22+M22+O22+Q22+S22+U22+W22+Y22+AA22+AC22+AE22)</f>
        <v>14</v>
      </c>
      <c r="D22" s="1469">
        <f>SUM(F22+H22+J22+L22+N22+P22+R22+T22+V22+X22+Z22+AB22+AD22+AF22)</f>
        <v>9</v>
      </c>
      <c r="E22" s="824">
        <v>0</v>
      </c>
      <c r="F22" s="750">
        <v>0</v>
      </c>
      <c r="G22" s="824">
        <v>1</v>
      </c>
      <c r="H22" s="750">
        <v>2</v>
      </c>
      <c r="I22" s="824">
        <v>2</v>
      </c>
      <c r="J22" s="750">
        <v>1</v>
      </c>
      <c r="K22" s="824">
        <v>0</v>
      </c>
      <c r="L22" s="750">
        <v>0</v>
      </c>
      <c r="M22" s="824">
        <v>1</v>
      </c>
      <c r="N22" s="750">
        <v>0</v>
      </c>
      <c r="O22" s="824">
        <v>0</v>
      </c>
      <c r="P22" s="750">
        <v>0</v>
      </c>
      <c r="Q22" s="824">
        <v>3</v>
      </c>
      <c r="R22" s="750">
        <v>0</v>
      </c>
      <c r="S22" s="824">
        <v>1</v>
      </c>
      <c r="T22" s="750">
        <v>0</v>
      </c>
      <c r="U22" s="824">
        <v>0</v>
      </c>
      <c r="V22" s="750">
        <v>0</v>
      </c>
      <c r="W22" s="824">
        <v>1</v>
      </c>
      <c r="X22" s="750">
        <v>1</v>
      </c>
      <c r="Y22" s="824">
        <v>2</v>
      </c>
      <c r="Z22" s="750">
        <v>2</v>
      </c>
      <c r="AA22" s="824">
        <v>0</v>
      </c>
      <c r="AB22" s="750">
        <v>1</v>
      </c>
      <c r="AC22" s="824">
        <v>1</v>
      </c>
      <c r="AD22" s="750">
        <v>1</v>
      </c>
      <c r="AE22" s="824">
        <v>2</v>
      </c>
      <c r="AF22" s="778">
        <v>1</v>
      </c>
      <c r="AG22" s="5283">
        <v>4</v>
      </c>
      <c r="AH22" s="3227">
        <v>1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3</v>
      </c>
      <c r="C23" s="1486">
        <f t="shared" ref="C23:D25" si="9">SUM(E23+G23+I23+K23+M23+O23+Q23+S23+U23+W23+Y23+AA23+AC23+AE23)</f>
        <v>1</v>
      </c>
      <c r="D23" s="1469">
        <f t="shared" si="9"/>
        <v>2</v>
      </c>
      <c r="E23" s="1124">
        <v>0</v>
      </c>
      <c r="F23" s="1126">
        <v>0</v>
      </c>
      <c r="G23" s="1124">
        <v>0</v>
      </c>
      <c r="H23" s="1126">
        <v>1</v>
      </c>
      <c r="I23" s="1124">
        <v>0</v>
      </c>
      <c r="J23" s="1126">
        <v>0</v>
      </c>
      <c r="K23" s="1124">
        <v>0</v>
      </c>
      <c r="L23" s="1126">
        <v>0</v>
      </c>
      <c r="M23" s="1124">
        <v>0</v>
      </c>
      <c r="N23" s="1126">
        <v>0</v>
      </c>
      <c r="O23" s="1124">
        <v>0</v>
      </c>
      <c r="P23" s="1126">
        <v>0</v>
      </c>
      <c r="Q23" s="1124">
        <v>0</v>
      </c>
      <c r="R23" s="1126">
        <v>0</v>
      </c>
      <c r="S23" s="1124">
        <v>0</v>
      </c>
      <c r="T23" s="1126">
        <v>0</v>
      </c>
      <c r="U23" s="1124">
        <v>0</v>
      </c>
      <c r="V23" s="1126">
        <v>0</v>
      </c>
      <c r="W23" s="1124">
        <v>0</v>
      </c>
      <c r="X23" s="1126">
        <v>0</v>
      </c>
      <c r="Y23" s="1124">
        <v>1</v>
      </c>
      <c r="Z23" s="1126">
        <v>0</v>
      </c>
      <c r="AA23" s="1124">
        <v>0</v>
      </c>
      <c r="AB23" s="1126">
        <v>1</v>
      </c>
      <c r="AC23" s="1124">
        <v>0</v>
      </c>
      <c r="AD23" s="1126">
        <v>0</v>
      </c>
      <c r="AE23" s="1124">
        <v>0</v>
      </c>
      <c r="AF23" s="1129">
        <v>0</v>
      </c>
      <c r="AG23" s="3960">
        <v>1</v>
      </c>
      <c r="AH23" s="4008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76</v>
      </c>
      <c r="C24" s="1486">
        <f t="shared" si="9"/>
        <v>49</v>
      </c>
      <c r="D24" s="1469">
        <f t="shared" si="9"/>
        <v>27</v>
      </c>
      <c r="E24" s="824">
        <v>0</v>
      </c>
      <c r="F24" s="750">
        <v>0</v>
      </c>
      <c r="G24" s="824">
        <v>0</v>
      </c>
      <c r="H24" s="750">
        <v>2</v>
      </c>
      <c r="I24" s="824">
        <v>5</v>
      </c>
      <c r="J24" s="750">
        <v>4</v>
      </c>
      <c r="K24" s="824">
        <v>4</v>
      </c>
      <c r="L24" s="750">
        <v>1</v>
      </c>
      <c r="M24" s="824">
        <v>5</v>
      </c>
      <c r="N24" s="750">
        <v>1</v>
      </c>
      <c r="O24" s="824">
        <v>5</v>
      </c>
      <c r="P24" s="750">
        <v>2</v>
      </c>
      <c r="Q24" s="824">
        <v>4</v>
      </c>
      <c r="R24" s="750">
        <v>3</v>
      </c>
      <c r="S24" s="824">
        <v>6</v>
      </c>
      <c r="T24" s="750">
        <v>3</v>
      </c>
      <c r="U24" s="824">
        <v>6</v>
      </c>
      <c r="V24" s="750">
        <v>1</v>
      </c>
      <c r="W24" s="824">
        <v>3</v>
      </c>
      <c r="X24" s="750">
        <v>2</v>
      </c>
      <c r="Y24" s="824">
        <v>5</v>
      </c>
      <c r="Z24" s="750">
        <v>2</v>
      </c>
      <c r="AA24" s="824">
        <v>3</v>
      </c>
      <c r="AB24" s="750">
        <v>3</v>
      </c>
      <c r="AC24" s="824">
        <v>2</v>
      </c>
      <c r="AD24" s="750">
        <v>2</v>
      </c>
      <c r="AE24" s="824">
        <v>1</v>
      </c>
      <c r="AF24" s="778">
        <v>1</v>
      </c>
      <c r="AG24" s="5283">
        <v>8</v>
      </c>
      <c r="AH24" s="3227">
        <v>3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80</v>
      </c>
      <c r="C25" s="1379">
        <f t="shared" si="9"/>
        <v>36</v>
      </c>
      <c r="D25" s="1345">
        <f t="shared" si="9"/>
        <v>44</v>
      </c>
      <c r="E25" s="1137">
        <v>0</v>
      </c>
      <c r="F25" s="1139">
        <v>0</v>
      </c>
      <c r="G25" s="1137">
        <v>1</v>
      </c>
      <c r="H25" s="1139">
        <v>2</v>
      </c>
      <c r="I25" s="1137">
        <v>0</v>
      </c>
      <c r="J25" s="1139">
        <v>3</v>
      </c>
      <c r="K25" s="1137">
        <v>3</v>
      </c>
      <c r="L25" s="1139">
        <v>2</v>
      </c>
      <c r="M25" s="1137">
        <v>4</v>
      </c>
      <c r="N25" s="1139">
        <v>1</v>
      </c>
      <c r="O25" s="1137">
        <v>2</v>
      </c>
      <c r="P25" s="1139">
        <v>2</v>
      </c>
      <c r="Q25" s="1137">
        <v>4</v>
      </c>
      <c r="R25" s="1139">
        <v>1</v>
      </c>
      <c r="S25" s="1137">
        <v>3</v>
      </c>
      <c r="T25" s="1139">
        <v>5</v>
      </c>
      <c r="U25" s="1137">
        <v>9</v>
      </c>
      <c r="V25" s="1139">
        <v>8</v>
      </c>
      <c r="W25" s="1137">
        <v>3</v>
      </c>
      <c r="X25" s="1139">
        <v>3</v>
      </c>
      <c r="Y25" s="1137">
        <v>4</v>
      </c>
      <c r="Z25" s="1139">
        <v>7</v>
      </c>
      <c r="AA25" s="1137">
        <v>2</v>
      </c>
      <c r="AB25" s="1139">
        <v>5</v>
      </c>
      <c r="AC25" s="1137">
        <v>1</v>
      </c>
      <c r="AD25" s="1139">
        <v>1</v>
      </c>
      <c r="AE25" s="1137">
        <v>0</v>
      </c>
      <c r="AF25" s="1143">
        <v>4</v>
      </c>
      <c r="AG25" s="3963">
        <v>14</v>
      </c>
      <c r="AH25" s="1299">
        <v>1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42" t="s">
        <v>202</v>
      </c>
      <c r="B26" s="7242"/>
      <c r="C26" s="7242"/>
      <c r="D26" s="7242"/>
      <c r="E26" s="7242"/>
      <c r="F26" s="7242"/>
      <c r="G26" s="7242"/>
      <c r="H26" s="7242"/>
      <c r="I26" s="7242"/>
      <c r="J26" s="7242"/>
      <c r="K26" s="7242"/>
      <c r="L26" s="7242"/>
      <c r="M26" s="7242"/>
      <c r="N26" s="7242"/>
      <c r="O26" s="7242"/>
      <c r="P26" s="7242"/>
      <c r="Q26" s="7242"/>
      <c r="R26" s="7242"/>
      <c r="S26" s="7242"/>
      <c r="T26" s="7242"/>
      <c r="U26" s="7242"/>
      <c r="V26" s="7242"/>
      <c r="W26" s="7242"/>
      <c r="X26" s="7242"/>
      <c r="Y26" s="7242"/>
      <c r="Z26" s="7242"/>
      <c r="AA26" s="7242"/>
      <c r="AB26" s="7242"/>
      <c r="AC26" s="7242"/>
      <c r="AD26" s="7242"/>
      <c r="AE26" s="7242"/>
      <c r="AF26" s="7242"/>
      <c r="AG26" s="4"/>
      <c r="AH26" s="4"/>
      <c r="AI26" s="19"/>
    </row>
    <row r="27" spans="1:86" ht="15" customHeight="1" x14ac:dyDescent="0.25">
      <c r="A27" s="7243" t="s">
        <v>203</v>
      </c>
      <c r="B27" s="7245" t="s">
        <v>77</v>
      </c>
      <c r="C27" s="7246"/>
      <c r="D27" s="7247"/>
      <c r="E27" s="7248" t="s">
        <v>44</v>
      </c>
      <c r="F27" s="7250"/>
      <c r="G27" s="7248" t="s">
        <v>45</v>
      </c>
      <c r="H27" s="7249"/>
      <c r="I27" s="7248" t="s">
        <v>46</v>
      </c>
      <c r="J27" s="7249"/>
      <c r="K27" s="7248" t="s">
        <v>47</v>
      </c>
      <c r="L27" s="7249"/>
      <c r="M27" s="7248" t="s">
        <v>48</v>
      </c>
      <c r="N27" s="7249"/>
      <c r="O27" s="7248" t="s">
        <v>49</v>
      </c>
      <c r="P27" s="7249"/>
      <c r="Q27" s="7248" t="s">
        <v>50</v>
      </c>
      <c r="R27" s="7249"/>
      <c r="S27" s="7248" t="s">
        <v>51</v>
      </c>
      <c r="T27" s="7249"/>
      <c r="U27" s="7248" t="s">
        <v>52</v>
      </c>
      <c r="V27" s="7249"/>
      <c r="W27" s="7248" t="s">
        <v>53</v>
      </c>
      <c r="X27" s="7249"/>
      <c r="Y27" s="7248" t="s">
        <v>54</v>
      </c>
      <c r="Z27" s="7249"/>
      <c r="AA27" s="7248" t="s">
        <v>55</v>
      </c>
      <c r="AB27" s="7249"/>
      <c r="AC27" s="7248" t="s">
        <v>56</v>
      </c>
      <c r="AD27" s="7249"/>
      <c r="AE27" s="7248" t="s">
        <v>57</v>
      </c>
      <c r="AF27" s="7251"/>
      <c r="AG27" s="7254" t="s">
        <v>36</v>
      </c>
      <c r="AH27" s="7252" t="s">
        <v>37</v>
      </c>
    </row>
    <row r="28" spans="1:86" ht="15" customHeight="1" x14ac:dyDescent="0.25">
      <c r="A28" s="7244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5"/>
      <c r="AH28" s="7253"/>
    </row>
    <row r="29" spans="1:86" ht="15" customHeight="1" x14ac:dyDescent="0.25">
      <c r="A29" s="1376" t="s">
        <v>204</v>
      </c>
      <c r="B29" s="1488">
        <f>SUM(C29:D29)</f>
        <v>27</v>
      </c>
      <c r="C29" s="1380">
        <f>SUM(E29+G29+I29+K29+M29+O29+Q29+S29+U29+W29+Y29+AA29+AC29+AE29)</f>
        <v>13</v>
      </c>
      <c r="D29" s="1399">
        <f>SUM(F29+H29+J29+L29+N29+P29+R29+T29+V29+X29+Z29+AB29+AD29+AF29)</f>
        <v>14</v>
      </c>
      <c r="E29" s="1453">
        <v>0</v>
      </c>
      <c r="F29" s="1115">
        <v>0</v>
      </c>
      <c r="G29" s="1453">
        <v>0</v>
      </c>
      <c r="H29" s="1115">
        <v>2</v>
      </c>
      <c r="I29" s="1453">
        <v>1</v>
      </c>
      <c r="J29" s="1115">
        <v>1</v>
      </c>
      <c r="K29" s="1453">
        <v>1</v>
      </c>
      <c r="L29" s="1115">
        <v>0</v>
      </c>
      <c r="M29" s="1453">
        <v>0</v>
      </c>
      <c r="N29" s="1115">
        <v>1</v>
      </c>
      <c r="O29" s="1453">
        <v>1</v>
      </c>
      <c r="P29" s="1115">
        <v>1</v>
      </c>
      <c r="Q29" s="1453">
        <v>3</v>
      </c>
      <c r="R29" s="1115">
        <v>2</v>
      </c>
      <c r="S29" s="1453">
        <v>0</v>
      </c>
      <c r="T29" s="1115">
        <v>2</v>
      </c>
      <c r="U29" s="1453">
        <v>0</v>
      </c>
      <c r="V29" s="1115">
        <v>1</v>
      </c>
      <c r="W29" s="1453">
        <v>1</v>
      </c>
      <c r="X29" s="1115">
        <v>0</v>
      </c>
      <c r="Y29" s="1453">
        <v>3</v>
      </c>
      <c r="Z29" s="1115">
        <v>2</v>
      </c>
      <c r="AA29" s="1453">
        <v>1</v>
      </c>
      <c r="AB29" s="1115">
        <v>2</v>
      </c>
      <c r="AC29" s="1453">
        <v>2</v>
      </c>
      <c r="AD29" s="1115">
        <v>0</v>
      </c>
      <c r="AE29" s="1453">
        <v>0</v>
      </c>
      <c r="AF29" s="1465">
        <v>0</v>
      </c>
      <c r="AG29" s="5284">
        <v>3</v>
      </c>
      <c r="AH29" s="5286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11</v>
      </c>
      <c r="C30" s="1379">
        <f>SUM(E30+G30+I30+K30+M30+O30+Q30+S30+U30+W30+Y30+AA30+AC30+AE30)</f>
        <v>7</v>
      </c>
      <c r="D30" s="1345">
        <f>SUM(F30+H30+J30+L30+N30+P30+R30+T30+V30+X30+Z30+AB30+AD30+AF30)</f>
        <v>4</v>
      </c>
      <c r="E30" s="868">
        <v>0</v>
      </c>
      <c r="F30" s="189">
        <v>0</v>
      </c>
      <c r="G30" s="868">
        <v>0</v>
      </c>
      <c r="H30" s="189">
        <v>0</v>
      </c>
      <c r="I30" s="868">
        <v>0</v>
      </c>
      <c r="J30" s="189">
        <v>0</v>
      </c>
      <c r="K30" s="868">
        <v>0</v>
      </c>
      <c r="L30" s="189">
        <v>0</v>
      </c>
      <c r="M30" s="868">
        <v>1</v>
      </c>
      <c r="N30" s="189">
        <v>0</v>
      </c>
      <c r="O30" s="868">
        <v>0</v>
      </c>
      <c r="P30" s="189">
        <v>0</v>
      </c>
      <c r="Q30" s="868">
        <v>0</v>
      </c>
      <c r="R30" s="189">
        <v>0</v>
      </c>
      <c r="S30" s="868">
        <v>2</v>
      </c>
      <c r="T30" s="189">
        <v>0</v>
      </c>
      <c r="U30" s="868">
        <v>1</v>
      </c>
      <c r="V30" s="189">
        <v>1</v>
      </c>
      <c r="W30" s="868">
        <v>0</v>
      </c>
      <c r="X30" s="189">
        <v>0</v>
      </c>
      <c r="Y30" s="868">
        <v>3</v>
      </c>
      <c r="Z30" s="189">
        <v>2</v>
      </c>
      <c r="AA30" s="868">
        <v>0</v>
      </c>
      <c r="AB30" s="189">
        <v>0</v>
      </c>
      <c r="AC30" s="868">
        <v>0</v>
      </c>
      <c r="AD30" s="189">
        <v>1</v>
      </c>
      <c r="AE30" s="868">
        <v>0</v>
      </c>
      <c r="AF30" s="190">
        <v>0</v>
      </c>
      <c r="AG30" s="5285">
        <v>2</v>
      </c>
      <c r="AH30" s="1299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42" t="s">
        <v>206</v>
      </c>
      <c r="B31" s="7242"/>
      <c r="C31" s="7242"/>
      <c r="D31" s="7242"/>
      <c r="E31" s="7242"/>
      <c r="F31" s="7242"/>
      <c r="G31" s="7242"/>
      <c r="H31" s="7242"/>
      <c r="I31" s="7242"/>
      <c r="J31" s="7242"/>
      <c r="K31" s="7242"/>
      <c r="L31" s="7242"/>
      <c r="M31" s="7242"/>
      <c r="N31" s="7242"/>
      <c r="O31" s="7242"/>
      <c r="P31" s="7242"/>
      <c r="Q31" s="7242"/>
      <c r="R31" s="7242"/>
      <c r="S31" s="7242"/>
      <c r="T31" s="7242"/>
      <c r="U31" s="7242"/>
      <c r="V31" s="7242"/>
      <c r="W31" s="7242"/>
      <c r="X31" s="7242"/>
      <c r="Y31" s="7242"/>
      <c r="Z31" s="7242"/>
      <c r="AA31" s="7242"/>
      <c r="AB31" s="7242"/>
      <c r="AC31" s="7242"/>
      <c r="AD31" s="7242"/>
      <c r="AE31" s="7242"/>
      <c r="AF31" s="7242"/>
      <c r="AG31" s="232"/>
      <c r="AH31" s="217"/>
    </row>
    <row r="32" spans="1:86" ht="15" customHeight="1" x14ac:dyDescent="0.25">
      <c r="A32" s="7243" t="s">
        <v>203</v>
      </c>
      <c r="B32" s="7245" t="s">
        <v>77</v>
      </c>
      <c r="C32" s="7246"/>
      <c r="D32" s="7247"/>
      <c r="E32" s="7248" t="s">
        <v>44</v>
      </c>
      <c r="F32" s="7250"/>
      <c r="G32" s="7248" t="s">
        <v>45</v>
      </c>
      <c r="H32" s="7249"/>
      <c r="I32" s="7248" t="s">
        <v>46</v>
      </c>
      <c r="J32" s="7249"/>
      <c r="K32" s="7248" t="s">
        <v>47</v>
      </c>
      <c r="L32" s="7249"/>
      <c r="M32" s="7248" t="s">
        <v>48</v>
      </c>
      <c r="N32" s="7249"/>
      <c r="O32" s="7248" t="s">
        <v>49</v>
      </c>
      <c r="P32" s="7249"/>
      <c r="Q32" s="7248" t="s">
        <v>50</v>
      </c>
      <c r="R32" s="7249"/>
      <c r="S32" s="7248" t="s">
        <v>51</v>
      </c>
      <c r="T32" s="7249"/>
      <c r="U32" s="7248" t="s">
        <v>52</v>
      </c>
      <c r="V32" s="7249"/>
      <c r="W32" s="7248" t="s">
        <v>53</v>
      </c>
      <c r="X32" s="7249"/>
      <c r="Y32" s="7248" t="s">
        <v>54</v>
      </c>
      <c r="Z32" s="7249"/>
      <c r="AA32" s="7248" t="s">
        <v>55</v>
      </c>
      <c r="AB32" s="7249"/>
      <c r="AC32" s="7248" t="s">
        <v>56</v>
      </c>
      <c r="AD32" s="7249"/>
      <c r="AE32" s="7248" t="s">
        <v>57</v>
      </c>
      <c r="AF32" s="7251"/>
      <c r="AG32" s="7254" t="s">
        <v>36</v>
      </c>
      <c r="AH32" s="7252" t="s">
        <v>37</v>
      </c>
    </row>
    <row r="33" spans="1:85" ht="15" customHeight="1" x14ac:dyDescent="0.25">
      <c r="A33" s="7244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5"/>
      <c r="AH33" s="7253"/>
    </row>
    <row r="34" spans="1:85" ht="15" customHeight="1" x14ac:dyDescent="0.25">
      <c r="A34" s="1377" t="s">
        <v>207</v>
      </c>
      <c r="B34" s="1485">
        <f>SUM(C34:D34)</f>
        <v>25</v>
      </c>
      <c r="C34" s="1486">
        <f>SUM(E34+G34+I34+K34+M34+O34+Q34+S34+U34+W34+Y34+AA34+AC34+AE34)</f>
        <v>14</v>
      </c>
      <c r="D34" s="1469">
        <f>SUM(F34+H34+J34+L34+N34+P34+R34+T34+V34+X34+Z34+AB34+AD34+AF34)</f>
        <v>11</v>
      </c>
      <c r="E34" s="824">
        <v>0</v>
      </c>
      <c r="F34" s="750">
        <v>0</v>
      </c>
      <c r="G34" s="824">
        <v>1</v>
      </c>
      <c r="H34" s="750">
        <v>1</v>
      </c>
      <c r="I34" s="824">
        <v>4</v>
      </c>
      <c r="J34" s="750">
        <v>0</v>
      </c>
      <c r="K34" s="824">
        <v>1</v>
      </c>
      <c r="L34" s="750">
        <v>0</v>
      </c>
      <c r="M34" s="824">
        <v>1</v>
      </c>
      <c r="N34" s="750">
        <v>1</v>
      </c>
      <c r="O34" s="824">
        <v>2</v>
      </c>
      <c r="P34" s="750">
        <v>2</v>
      </c>
      <c r="Q34" s="824">
        <v>3</v>
      </c>
      <c r="R34" s="750">
        <v>1</v>
      </c>
      <c r="S34" s="824">
        <v>1</v>
      </c>
      <c r="T34" s="750">
        <v>0</v>
      </c>
      <c r="U34" s="824">
        <v>0</v>
      </c>
      <c r="V34" s="750">
        <v>2</v>
      </c>
      <c r="W34" s="824">
        <v>0</v>
      </c>
      <c r="X34" s="750">
        <v>0</v>
      </c>
      <c r="Y34" s="824">
        <v>1</v>
      </c>
      <c r="Z34" s="750">
        <v>2</v>
      </c>
      <c r="AA34" s="824">
        <v>0</v>
      </c>
      <c r="AB34" s="750">
        <v>0</v>
      </c>
      <c r="AC34" s="824">
        <v>0</v>
      </c>
      <c r="AD34" s="750">
        <v>0</v>
      </c>
      <c r="AE34" s="824">
        <v>0</v>
      </c>
      <c r="AF34" s="778">
        <v>2</v>
      </c>
      <c r="AG34" s="5284">
        <v>5</v>
      </c>
      <c r="AH34" s="5286">
        <v>3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23</v>
      </c>
      <c r="C35" s="1379">
        <f>SUM(E35+G35+I35+K35+M35+O35+Q35+S35+U35+W35+Y35+AA35+AC35+AE35)</f>
        <v>9</v>
      </c>
      <c r="D35" s="1345">
        <f>SUM(F35+H35+J35+L35+N35+P35+R35+T35+V35+X35+Z35+AB35+AD35+AF35)</f>
        <v>14</v>
      </c>
      <c r="E35" s="1137">
        <v>0</v>
      </c>
      <c r="F35" s="1139">
        <v>0</v>
      </c>
      <c r="G35" s="1137">
        <v>0</v>
      </c>
      <c r="H35" s="1139">
        <v>1</v>
      </c>
      <c r="I35" s="1137">
        <v>0</v>
      </c>
      <c r="J35" s="1139">
        <v>3</v>
      </c>
      <c r="K35" s="1137">
        <v>2</v>
      </c>
      <c r="L35" s="1139">
        <v>2</v>
      </c>
      <c r="M35" s="1137">
        <v>0</v>
      </c>
      <c r="N35" s="1139">
        <v>0</v>
      </c>
      <c r="O35" s="1137">
        <v>1</v>
      </c>
      <c r="P35" s="1139">
        <v>0</v>
      </c>
      <c r="Q35" s="1137">
        <v>0</v>
      </c>
      <c r="R35" s="1139">
        <v>0</v>
      </c>
      <c r="S35" s="1137">
        <v>1</v>
      </c>
      <c r="T35" s="1139">
        <v>1</v>
      </c>
      <c r="U35" s="1137">
        <v>1</v>
      </c>
      <c r="V35" s="1139">
        <v>3</v>
      </c>
      <c r="W35" s="1137">
        <v>1</v>
      </c>
      <c r="X35" s="1139">
        <v>1</v>
      </c>
      <c r="Y35" s="1137">
        <v>2</v>
      </c>
      <c r="Z35" s="1139">
        <v>2</v>
      </c>
      <c r="AA35" s="1137">
        <v>0</v>
      </c>
      <c r="AB35" s="1139">
        <v>1</v>
      </c>
      <c r="AC35" s="1137">
        <v>1</v>
      </c>
      <c r="AD35" s="1139">
        <v>0</v>
      </c>
      <c r="AE35" s="1137">
        <v>0</v>
      </c>
      <c r="AF35" s="1143">
        <v>0</v>
      </c>
      <c r="AG35" s="5285">
        <v>4</v>
      </c>
      <c r="AH35" s="3319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450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247" zoomScaleNormal="100" workbookViewId="0">
      <selection activeCell="A247" sqref="A1:XFD104857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25">
      <c r="A4" s="25" t="str">
        <f>CONCATENATE("MES: ",NOMBRE!B6, " (",NOMBRE!C6,NOMBRE!D6,")")</f>
        <v>MES: ENERO (01)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56" t="s">
        <v>209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505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279" t="s">
        <v>212</v>
      </c>
      <c r="B10" s="7279"/>
      <c r="C10" s="7306" t="s">
        <v>213</v>
      </c>
      <c r="D10" s="7191"/>
      <c r="E10" s="7217"/>
      <c r="F10" s="7150" t="s">
        <v>101</v>
      </c>
      <c r="G10" s="7275"/>
      <c r="H10" s="7275"/>
      <c r="I10" s="7275"/>
      <c r="J10" s="7275"/>
      <c r="K10" s="7275"/>
      <c r="L10" s="7275"/>
      <c r="M10" s="7275"/>
      <c r="N10" s="7275"/>
      <c r="O10" s="7275"/>
      <c r="P10" s="7275"/>
      <c r="Q10" s="7275"/>
      <c r="R10" s="7275"/>
      <c r="S10" s="7275"/>
      <c r="T10" s="7275"/>
      <c r="U10" s="7275"/>
      <c r="V10" s="7275"/>
      <c r="W10" s="7275"/>
      <c r="X10" s="7275"/>
      <c r="Y10" s="7280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279"/>
      <c r="B11" s="7279"/>
      <c r="C11" s="7212"/>
      <c r="D11" s="7261"/>
      <c r="E11" s="7213"/>
      <c r="F11" s="7150" t="s">
        <v>80</v>
      </c>
      <c r="G11" s="7280"/>
      <c r="H11" s="7150" t="s">
        <v>81</v>
      </c>
      <c r="I11" s="7280"/>
      <c r="J11" s="7150" t="s">
        <v>82</v>
      </c>
      <c r="K11" s="7280"/>
      <c r="L11" s="7150" t="s">
        <v>83</v>
      </c>
      <c r="M11" s="7280"/>
      <c r="N11" s="7150" t="s">
        <v>84</v>
      </c>
      <c r="O11" s="7280"/>
      <c r="P11" s="7150" t="s">
        <v>85</v>
      </c>
      <c r="Q11" s="7280"/>
      <c r="R11" s="7150" t="s">
        <v>86</v>
      </c>
      <c r="S11" s="7280"/>
      <c r="T11" s="7150" t="s">
        <v>214</v>
      </c>
      <c r="U11" s="7280"/>
      <c r="V11" s="7150" t="s">
        <v>88</v>
      </c>
      <c r="W11" s="7280"/>
      <c r="X11" s="7150" t="s">
        <v>215</v>
      </c>
      <c r="Y11" s="7280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279"/>
      <c r="B12" s="7279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504" t="s">
        <v>216</v>
      </c>
      <c r="B13" s="7504"/>
      <c r="C13" s="1503">
        <f>SUM(D13+E13)</f>
        <v>30</v>
      </c>
      <c r="D13" s="1504">
        <f t="shared" ref="D13:E15" si="0">SUM(F13+H13+J13+L13+N13+P13+R13+T13+V13+X13)</f>
        <v>10</v>
      </c>
      <c r="E13" s="1505">
        <f t="shared" si="0"/>
        <v>20</v>
      </c>
      <c r="F13" s="1506">
        <v>0</v>
      </c>
      <c r="G13" s="1507">
        <v>0</v>
      </c>
      <c r="H13" s="1506">
        <v>0</v>
      </c>
      <c r="I13" s="1507">
        <v>0</v>
      </c>
      <c r="J13" s="1506">
        <v>0</v>
      </c>
      <c r="K13" s="1507">
        <v>0</v>
      </c>
      <c r="L13" s="1506">
        <v>0</v>
      </c>
      <c r="M13" s="1507">
        <v>0</v>
      </c>
      <c r="N13" s="1506">
        <v>2</v>
      </c>
      <c r="O13" s="1507">
        <v>5</v>
      </c>
      <c r="P13" s="1506">
        <v>0</v>
      </c>
      <c r="Q13" s="1507">
        <v>0</v>
      </c>
      <c r="R13" s="1506">
        <v>0</v>
      </c>
      <c r="S13" s="1507">
        <v>0</v>
      </c>
      <c r="T13" s="1506">
        <v>5</v>
      </c>
      <c r="U13" s="1507">
        <v>7</v>
      </c>
      <c r="V13" s="1506">
        <v>0</v>
      </c>
      <c r="W13" s="1507">
        <v>0</v>
      </c>
      <c r="X13" s="1506">
        <v>3</v>
      </c>
      <c r="Y13" s="1507">
        <v>8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501" t="s">
        <v>217</v>
      </c>
      <c r="B14" s="1508" t="s">
        <v>198</v>
      </c>
      <c r="C14" s="1509">
        <f>SUM(D14+E14)</f>
        <v>29</v>
      </c>
      <c r="D14" s="935">
        <f t="shared" si="0"/>
        <v>9</v>
      </c>
      <c r="E14" s="1510">
        <f t="shared" si="0"/>
        <v>20</v>
      </c>
      <c r="F14" s="1511">
        <v>0</v>
      </c>
      <c r="G14" s="1512">
        <v>0</v>
      </c>
      <c r="H14" s="1511">
        <v>0</v>
      </c>
      <c r="I14" s="1512">
        <v>0</v>
      </c>
      <c r="J14" s="1511">
        <v>0</v>
      </c>
      <c r="K14" s="1512">
        <v>0</v>
      </c>
      <c r="L14" s="1511">
        <v>0</v>
      </c>
      <c r="M14" s="1512">
        <v>0</v>
      </c>
      <c r="N14" s="1511">
        <v>2</v>
      </c>
      <c r="O14" s="1512">
        <v>5</v>
      </c>
      <c r="P14" s="1511">
        <v>0</v>
      </c>
      <c r="Q14" s="1512">
        <v>0</v>
      </c>
      <c r="R14" s="1511">
        <v>0</v>
      </c>
      <c r="S14" s="1512">
        <v>0</v>
      </c>
      <c r="T14" s="1511">
        <v>4</v>
      </c>
      <c r="U14" s="1512">
        <v>7</v>
      </c>
      <c r="V14" s="1511">
        <v>0</v>
      </c>
      <c r="W14" s="1512">
        <v>0</v>
      </c>
      <c r="X14" s="1511">
        <v>3</v>
      </c>
      <c r="Y14" s="1512">
        <v>8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502"/>
      <c r="B15" s="1513" t="s">
        <v>218</v>
      </c>
      <c r="C15" s="1514">
        <f>SUM(D15+E15)</f>
        <v>1</v>
      </c>
      <c r="D15" s="1515">
        <f t="shared" si="0"/>
        <v>1</v>
      </c>
      <c r="E15" s="1516">
        <f t="shared" si="0"/>
        <v>0</v>
      </c>
      <c r="F15" s="1517">
        <v>0</v>
      </c>
      <c r="G15" s="1518">
        <v>0</v>
      </c>
      <c r="H15" s="1519">
        <v>0</v>
      </c>
      <c r="I15" s="1520">
        <v>0</v>
      </c>
      <c r="J15" s="1519">
        <v>0</v>
      </c>
      <c r="K15" s="1520">
        <v>0</v>
      </c>
      <c r="L15" s="1517">
        <v>0</v>
      </c>
      <c r="M15" s="1518">
        <v>0</v>
      </c>
      <c r="N15" s="1517">
        <v>0</v>
      </c>
      <c r="O15" s="1518">
        <v>0</v>
      </c>
      <c r="P15" s="1517">
        <v>0</v>
      </c>
      <c r="Q15" s="1518">
        <v>0</v>
      </c>
      <c r="R15" s="1517">
        <v>0</v>
      </c>
      <c r="S15" s="1518">
        <v>0</v>
      </c>
      <c r="T15" s="1517">
        <v>1</v>
      </c>
      <c r="U15" s="1521">
        <v>0</v>
      </c>
      <c r="V15" s="1517">
        <v>0</v>
      </c>
      <c r="W15" s="1521">
        <v>0</v>
      </c>
      <c r="X15" s="1517">
        <v>0</v>
      </c>
      <c r="Y15" s="1518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64" t="s">
        <v>220</v>
      </c>
      <c r="B17" s="7164" t="s">
        <v>221</v>
      </c>
      <c r="C17" s="7306" t="s">
        <v>222</v>
      </c>
      <c r="D17" s="7191"/>
      <c r="E17" s="7217"/>
      <c r="F17" s="7437" t="s">
        <v>101</v>
      </c>
      <c r="G17" s="7456"/>
      <c r="H17" s="7456"/>
      <c r="I17" s="7456"/>
      <c r="J17" s="7456"/>
      <c r="K17" s="7456"/>
      <c r="L17" s="7456"/>
      <c r="M17" s="7456"/>
      <c r="N17" s="7456"/>
      <c r="O17" s="7456"/>
      <c r="P17" s="7456"/>
      <c r="Q17" s="7456"/>
      <c r="R17" s="7506" t="s">
        <v>36</v>
      </c>
      <c r="S17" s="7239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165"/>
      <c r="B18" s="7165"/>
      <c r="C18" s="7212"/>
      <c r="D18" s="7261"/>
      <c r="E18" s="7213"/>
      <c r="F18" s="7150" t="s">
        <v>223</v>
      </c>
      <c r="G18" s="7280"/>
      <c r="H18" s="7150" t="s">
        <v>224</v>
      </c>
      <c r="I18" s="7280"/>
      <c r="J18" s="7150" t="s">
        <v>88</v>
      </c>
      <c r="K18" s="7280"/>
      <c r="L18" s="7150" t="s">
        <v>225</v>
      </c>
      <c r="M18" s="7280"/>
      <c r="N18" s="7150" t="s">
        <v>226</v>
      </c>
      <c r="O18" s="7280"/>
      <c r="P18" s="7150" t="s">
        <v>227</v>
      </c>
      <c r="Q18" s="7275"/>
      <c r="R18" s="7183"/>
      <c r="S18" s="7165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66"/>
      <c r="B19" s="7166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507"/>
      <c r="S19" s="7503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516" t="s">
        <v>228</v>
      </c>
      <c r="B20" s="7517"/>
      <c r="C20" s="1525">
        <f t="shared" ref="C20:C29" si="1">SUM(D20+E20)</f>
        <v>30</v>
      </c>
      <c r="D20" s="1526">
        <f t="shared" ref="D20:E41" si="2">SUM(F20+H20+J20+L20+N20+P20)</f>
        <v>14</v>
      </c>
      <c r="E20" s="1527">
        <f t="shared" si="2"/>
        <v>16</v>
      </c>
      <c r="F20" s="1506">
        <v>0</v>
      </c>
      <c r="G20" s="1528">
        <v>0</v>
      </c>
      <c r="H20" s="1506">
        <v>5</v>
      </c>
      <c r="I20" s="1528">
        <v>7</v>
      </c>
      <c r="J20" s="1506">
        <v>0</v>
      </c>
      <c r="K20" s="1528">
        <v>0</v>
      </c>
      <c r="L20" s="1506">
        <v>3</v>
      </c>
      <c r="M20" s="1528">
        <v>5</v>
      </c>
      <c r="N20" s="1506">
        <v>6</v>
      </c>
      <c r="O20" s="1528">
        <v>4</v>
      </c>
      <c r="P20" s="1506">
        <v>0</v>
      </c>
      <c r="Q20" s="1529">
        <v>0</v>
      </c>
      <c r="R20" s="5287">
        <v>0</v>
      </c>
      <c r="S20" s="5293">
        <v>1</v>
      </c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208" t="s">
        <v>229</v>
      </c>
      <c r="B21" s="1531" t="s">
        <v>198</v>
      </c>
      <c r="C21" s="1509">
        <f t="shared" si="1"/>
        <v>23</v>
      </c>
      <c r="D21" s="941">
        <f t="shared" si="2"/>
        <v>12</v>
      </c>
      <c r="E21" s="1510">
        <f t="shared" si="2"/>
        <v>11</v>
      </c>
      <c r="F21" s="942">
        <v>0</v>
      </c>
      <c r="G21" s="943">
        <v>0</v>
      </c>
      <c r="H21" s="942">
        <v>4</v>
      </c>
      <c r="I21" s="943">
        <v>6</v>
      </c>
      <c r="J21" s="942">
        <v>0</v>
      </c>
      <c r="K21" s="943">
        <v>0</v>
      </c>
      <c r="L21" s="942">
        <v>3</v>
      </c>
      <c r="M21" s="943">
        <v>3</v>
      </c>
      <c r="N21" s="1532">
        <v>5</v>
      </c>
      <c r="O21" s="943">
        <v>2</v>
      </c>
      <c r="P21" s="1532">
        <v>0</v>
      </c>
      <c r="Q21" s="1533">
        <v>0</v>
      </c>
      <c r="R21" s="5288">
        <v>0</v>
      </c>
      <c r="S21" s="1645">
        <v>1</v>
      </c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209"/>
      <c r="B22" s="1536" t="s">
        <v>230</v>
      </c>
      <c r="C22" s="1537">
        <f t="shared" si="1"/>
        <v>3</v>
      </c>
      <c r="D22" s="944">
        <f t="shared" si="2"/>
        <v>1</v>
      </c>
      <c r="E22" s="1538">
        <f t="shared" si="2"/>
        <v>2</v>
      </c>
      <c r="F22" s="1539">
        <v>0</v>
      </c>
      <c r="G22" s="1540">
        <v>0</v>
      </c>
      <c r="H22" s="942">
        <v>1</v>
      </c>
      <c r="I22" s="943">
        <v>0</v>
      </c>
      <c r="J22" s="1539">
        <v>0</v>
      </c>
      <c r="K22" s="1540">
        <v>0</v>
      </c>
      <c r="L22" s="1539">
        <v>0</v>
      </c>
      <c r="M22" s="1540">
        <v>0</v>
      </c>
      <c r="N22" s="1541">
        <v>0</v>
      </c>
      <c r="O22" s="1540">
        <v>2</v>
      </c>
      <c r="P22" s="1541">
        <v>0</v>
      </c>
      <c r="Q22" s="1542">
        <v>0</v>
      </c>
      <c r="R22" s="5289">
        <v>0</v>
      </c>
      <c r="S22" s="5294">
        <v>0</v>
      </c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209"/>
      <c r="B23" s="1545" t="s">
        <v>231</v>
      </c>
      <c r="C23" s="1546">
        <f t="shared" si="1"/>
        <v>2</v>
      </c>
      <c r="D23" s="1547">
        <f t="shared" si="2"/>
        <v>1</v>
      </c>
      <c r="E23" s="1548">
        <f t="shared" si="2"/>
        <v>1</v>
      </c>
      <c r="F23" s="1539">
        <v>0</v>
      </c>
      <c r="G23" s="1540">
        <v>0</v>
      </c>
      <c r="H23" s="942">
        <v>0</v>
      </c>
      <c r="I23" s="943">
        <v>0</v>
      </c>
      <c r="J23" s="1539">
        <v>0</v>
      </c>
      <c r="K23" s="1540">
        <v>0</v>
      </c>
      <c r="L23" s="1539">
        <v>0</v>
      </c>
      <c r="M23" s="1540">
        <v>1</v>
      </c>
      <c r="N23" s="1541">
        <v>1</v>
      </c>
      <c r="O23" s="1540">
        <v>0</v>
      </c>
      <c r="P23" s="1541">
        <v>0</v>
      </c>
      <c r="Q23" s="1542">
        <v>0</v>
      </c>
      <c r="R23" s="5289">
        <v>0</v>
      </c>
      <c r="S23" s="5294">
        <v>0</v>
      </c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210"/>
      <c r="B24" s="1513" t="s">
        <v>232</v>
      </c>
      <c r="C24" s="1514">
        <f t="shared" si="1"/>
        <v>1</v>
      </c>
      <c r="D24" s="1549">
        <f t="shared" si="2"/>
        <v>0</v>
      </c>
      <c r="E24" s="1516">
        <f t="shared" si="2"/>
        <v>1</v>
      </c>
      <c r="F24" s="1519">
        <v>0</v>
      </c>
      <c r="G24" s="1550">
        <v>0</v>
      </c>
      <c r="H24" s="1519">
        <v>0</v>
      </c>
      <c r="I24" s="1550">
        <v>0</v>
      </c>
      <c r="J24" s="1519">
        <v>0</v>
      </c>
      <c r="K24" s="1550">
        <v>0</v>
      </c>
      <c r="L24" s="1519">
        <v>0</v>
      </c>
      <c r="M24" s="1550">
        <v>1</v>
      </c>
      <c r="N24" s="1551">
        <v>0</v>
      </c>
      <c r="O24" s="1550">
        <v>0</v>
      </c>
      <c r="P24" s="1551">
        <v>0</v>
      </c>
      <c r="Q24" s="1552">
        <v>0</v>
      </c>
      <c r="R24" s="5290">
        <v>0</v>
      </c>
      <c r="S24" s="1649">
        <v>0</v>
      </c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208" t="s">
        <v>233</v>
      </c>
      <c r="B25" s="1531" t="s">
        <v>234</v>
      </c>
      <c r="C25" s="1509">
        <f t="shared" si="1"/>
        <v>1</v>
      </c>
      <c r="D25" s="941">
        <f t="shared" si="2"/>
        <v>0</v>
      </c>
      <c r="E25" s="1510">
        <f t="shared" si="2"/>
        <v>1</v>
      </c>
      <c r="F25" s="1511">
        <v>0</v>
      </c>
      <c r="G25" s="1554">
        <v>0</v>
      </c>
      <c r="H25" s="1511">
        <v>0</v>
      </c>
      <c r="I25" s="1554">
        <v>1</v>
      </c>
      <c r="J25" s="1511">
        <v>0</v>
      </c>
      <c r="K25" s="1554">
        <v>0</v>
      </c>
      <c r="L25" s="1511">
        <v>0</v>
      </c>
      <c r="M25" s="1554">
        <v>0</v>
      </c>
      <c r="N25" s="1555">
        <v>0</v>
      </c>
      <c r="O25" s="1554">
        <v>0</v>
      </c>
      <c r="P25" s="1555">
        <v>0</v>
      </c>
      <c r="Q25" s="1556">
        <v>0</v>
      </c>
      <c r="R25" s="5291">
        <v>0</v>
      </c>
      <c r="S25" s="5295">
        <v>0</v>
      </c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209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>
        <v>0</v>
      </c>
      <c r="G26" s="943">
        <v>0</v>
      </c>
      <c r="H26" s="942">
        <v>0</v>
      </c>
      <c r="I26" s="943">
        <v>0</v>
      </c>
      <c r="J26" s="942">
        <v>0</v>
      </c>
      <c r="K26" s="943">
        <v>0</v>
      </c>
      <c r="L26" s="942">
        <v>0</v>
      </c>
      <c r="M26" s="943">
        <v>0</v>
      </c>
      <c r="N26" s="1532">
        <v>0</v>
      </c>
      <c r="O26" s="943">
        <v>0</v>
      </c>
      <c r="P26" s="1532">
        <v>0</v>
      </c>
      <c r="Q26" s="1533">
        <v>0</v>
      </c>
      <c r="R26" s="5288">
        <v>0</v>
      </c>
      <c r="S26" s="1645">
        <v>0</v>
      </c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209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>
        <v>0</v>
      </c>
      <c r="G27" s="943">
        <v>0</v>
      </c>
      <c r="H27" s="942">
        <v>0</v>
      </c>
      <c r="I27" s="943">
        <v>0</v>
      </c>
      <c r="J27" s="942">
        <v>0</v>
      </c>
      <c r="K27" s="943">
        <v>0</v>
      </c>
      <c r="L27" s="942">
        <v>0</v>
      </c>
      <c r="M27" s="943">
        <v>0</v>
      </c>
      <c r="N27" s="1532">
        <v>0</v>
      </c>
      <c r="O27" s="943">
        <v>0</v>
      </c>
      <c r="P27" s="1532">
        <v>0</v>
      </c>
      <c r="Q27" s="1533">
        <v>0</v>
      </c>
      <c r="R27" s="5288">
        <v>0</v>
      </c>
      <c r="S27" s="1645">
        <v>0</v>
      </c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209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>
        <v>0</v>
      </c>
      <c r="G28" s="943">
        <v>0</v>
      </c>
      <c r="H28" s="942">
        <v>0</v>
      </c>
      <c r="I28" s="943">
        <v>0</v>
      </c>
      <c r="J28" s="942">
        <v>0</v>
      </c>
      <c r="K28" s="943">
        <v>0</v>
      </c>
      <c r="L28" s="942">
        <v>0</v>
      </c>
      <c r="M28" s="943">
        <v>0</v>
      </c>
      <c r="N28" s="1532">
        <v>0</v>
      </c>
      <c r="O28" s="943">
        <v>0</v>
      </c>
      <c r="P28" s="1532">
        <v>0</v>
      </c>
      <c r="Q28" s="1533">
        <v>0</v>
      </c>
      <c r="R28" s="5288">
        <v>0</v>
      </c>
      <c r="S28" s="1645">
        <v>0</v>
      </c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209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>
        <v>0</v>
      </c>
      <c r="G29" s="943">
        <v>0</v>
      </c>
      <c r="H29" s="942">
        <v>0</v>
      </c>
      <c r="I29" s="943">
        <v>0</v>
      </c>
      <c r="J29" s="942">
        <v>0</v>
      </c>
      <c r="K29" s="943">
        <v>0</v>
      </c>
      <c r="L29" s="942">
        <v>0</v>
      </c>
      <c r="M29" s="943">
        <v>0</v>
      </c>
      <c r="N29" s="1532">
        <v>0</v>
      </c>
      <c r="O29" s="943">
        <v>0</v>
      </c>
      <c r="P29" s="1532">
        <v>0</v>
      </c>
      <c r="Q29" s="1533">
        <v>0</v>
      </c>
      <c r="R29" s="5288">
        <v>0</v>
      </c>
      <c r="S29" s="1645">
        <v>0</v>
      </c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209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>
        <v>0</v>
      </c>
      <c r="G30" s="943">
        <v>0</v>
      </c>
      <c r="H30" s="942">
        <v>0</v>
      </c>
      <c r="I30" s="943">
        <v>0</v>
      </c>
      <c r="J30" s="942">
        <v>0</v>
      </c>
      <c r="K30" s="943">
        <v>0</v>
      </c>
      <c r="L30" s="942">
        <v>0</v>
      </c>
      <c r="M30" s="943">
        <v>0</v>
      </c>
      <c r="N30" s="1532">
        <v>0</v>
      </c>
      <c r="O30" s="943">
        <v>0</v>
      </c>
      <c r="P30" s="1532">
        <v>0</v>
      </c>
      <c r="Q30" s="1533">
        <v>0</v>
      </c>
      <c r="R30" s="5288">
        <v>0</v>
      </c>
      <c r="S30" s="1645">
        <v>0</v>
      </c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209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>
        <v>0</v>
      </c>
      <c r="G31" s="943">
        <v>0</v>
      </c>
      <c r="H31" s="942">
        <v>0</v>
      </c>
      <c r="I31" s="943">
        <v>0</v>
      </c>
      <c r="J31" s="942">
        <v>0</v>
      </c>
      <c r="K31" s="943">
        <v>0</v>
      </c>
      <c r="L31" s="942">
        <v>0</v>
      </c>
      <c r="M31" s="943">
        <v>0</v>
      </c>
      <c r="N31" s="1532">
        <v>0</v>
      </c>
      <c r="O31" s="943">
        <v>0</v>
      </c>
      <c r="P31" s="1532">
        <v>0</v>
      </c>
      <c r="Q31" s="1533">
        <v>0</v>
      </c>
      <c r="R31" s="5288">
        <v>0</v>
      </c>
      <c r="S31" s="1645">
        <v>0</v>
      </c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209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>
        <v>0</v>
      </c>
      <c r="G32" s="1540">
        <v>0</v>
      </c>
      <c r="H32" s="1539">
        <v>0</v>
      </c>
      <c r="I32" s="1540">
        <v>0</v>
      </c>
      <c r="J32" s="1539">
        <v>0</v>
      </c>
      <c r="K32" s="1540">
        <v>0</v>
      </c>
      <c r="L32" s="1539">
        <v>0</v>
      </c>
      <c r="M32" s="1540">
        <v>0</v>
      </c>
      <c r="N32" s="1541">
        <v>0</v>
      </c>
      <c r="O32" s="1540">
        <v>0</v>
      </c>
      <c r="P32" s="1541">
        <v>0</v>
      </c>
      <c r="Q32" s="1542">
        <v>0</v>
      </c>
      <c r="R32" s="5289">
        <v>0</v>
      </c>
      <c r="S32" s="5294">
        <v>0</v>
      </c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209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>
        <v>0</v>
      </c>
      <c r="G33" s="1562">
        <v>0</v>
      </c>
      <c r="H33" s="1561">
        <v>0</v>
      </c>
      <c r="I33" s="1562">
        <v>0</v>
      </c>
      <c r="J33" s="1561">
        <v>0</v>
      </c>
      <c r="K33" s="1562">
        <v>0</v>
      </c>
      <c r="L33" s="1561">
        <v>0</v>
      </c>
      <c r="M33" s="1562">
        <v>0</v>
      </c>
      <c r="N33" s="1563">
        <v>0</v>
      </c>
      <c r="O33" s="1562">
        <v>0</v>
      </c>
      <c r="P33" s="1563">
        <v>0</v>
      </c>
      <c r="Q33" s="1564">
        <v>0</v>
      </c>
      <c r="R33" s="5292">
        <v>0</v>
      </c>
      <c r="S33" s="5296">
        <v>0</v>
      </c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209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>
        <v>0</v>
      </c>
      <c r="G34" s="1562">
        <v>0</v>
      </c>
      <c r="H34" s="1561">
        <v>0</v>
      </c>
      <c r="I34" s="1562">
        <v>0</v>
      </c>
      <c r="J34" s="1561">
        <v>0</v>
      </c>
      <c r="K34" s="1562">
        <v>0</v>
      </c>
      <c r="L34" s="1561">
        <v>0</v>
      </c>
      <c r="M34" s="1562">
        <v>0</v>
      </c>
      <c r="N34" s="1563">
        <v>0</v>
      </c>
      <c r="O34" s="1562">
        <v>0</v>
      </c>
      <c r="P34" s="1563">
        <v>0</v>
      </c>
      <c r="Q34" s="1564">
        <v>0</v>
      </c>
      <c r="R34" s="5292">
        <v>0</v>
      </c>
      <c r="S34" s="5296">
        <v>0</v>
      </c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209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>
        <v>0</v>
      </c>
      <c r="G35" s="1562">
        <v>0</v>
      </c>
      <c r="H35" s="1561">
        <v>0</v>
      </c>
      <c r="I35" s="1562">
        <v>0</v>
      </c>
      <c r="J35" s="1561">
        <v>0</v>
      </c>
      <c r="K35" s="1562">
        <v>0</v>
      </c>
      <c r="L35" s="1561">
        <v>0</v>
      </c>
      <c r="M35" s="1562">
        <v>0</v>
      </c>
      <c r="N35" s="1563">
        <v>0</v>
      </c>
      <c r="O35" s="1562">
        <v>0</v>
      </c>
      <c r="P35" s="1563">
        <v>0</v>
      </c>
      <c r="Q35" s="1564">
        <v>0</v>
      </c>
      <c r="R35" s="5292">
        <v>0</v>
      </c>
      <c r="S35" s="5296">
        <v>0</v>
      </c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210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>
        <v>0</v>
      </c>
      <c r="G36" s="1550">
        <v>0</v>
      </c>
      <c r="H36" s="1519">
        <v>0</v>
      </c>
      <c r="I36" s="1550">
        <v>0</v>
      </c>
      <c r="J36" s="1519">
        <v>0</v>
      </c>
      <c r="K36" s="1550">
        <v>0</v>
      </c>
      <c r="L36" s="1519">
        <v>0</v>
      </c>
      <c r="M36" s="1550">
        <v>0</v>
      </c>
      <c r="N36" s="1551">
        <v>0</v>
      </c>
      <c r="O36" s="1550">
        <v>0</v>
      </c>
      <c r="P36" s="1551">
        <v>0</v>
      </c>
      <c r="Q36" s="1552">
        <v>0</v>
      </c>
      <c r="R36" s="5290">
        <v>0</v>
      </c>
      <c r="S36" s="1649">
        <v>0</v>
      </c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518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>
        <v>0</v>
      </c>
      <c r="G37" s="943">
        <v>0</v>
      </c>
      <c r="H37" s="942">
        <v>0</v>
      </c>
      <c r="I37" s="943">
        <v>0</v>
      </c>
      <c r="J37" s="942">
        <v>0</v>
      </c>
      <c r="K37" s="943">
        <v>0</v>
      </c>
      <c r="L37" s="942">
        <v>0</v>
      </c>
      <c r="M37" s="943">
        <v>0</v>
      </c>
      <c r="N37" s="942">
        <v>0</v>
      </c>
      <c r="O37" s="943">
        <v>0</v>
      </c>
      <c r="P37" s="1532">
        <v>0</v>
      </c>
      <c r="Q37" s="1533">
        <v>0</v>
      </c>
      <c r="R37" s="5288">
        <v>0</v>
      </c>
      <c r="S37" s="1645">
        <v>0</v>
      </c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518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>
        <v>0</v>
      </c>
      <c r="G38" s="1562">
        <v>0</v>
      </c>
      <c r="H38" s="1561">
        <v>0</v>
      </c>
      <c r="I38" s="1562">
        <v>0</v>
      </c>
      <c r="J38" s="1561">
        <v>0</v>
      </c>
      <c r="K38" s="1562">
        <v>0</v>
      </c>
      <c r="L38" s="1561">
        <v>0</v>
      </c>
      <c r="M38" s="1562">
        <v>0</v>
      </c>
      <c r="N38" s="1561">
        <v>0</v>
      </c>
      <c r="O38" s="1562">
        <v>0</v>
      </c>
      <c r="P38" s="1563">
        <v>0</v>
      </c>
      <c r="Q38" s="1564">
        <v>0</v>
      </c>
      <c r="R38" s="5292">
        <v>0</v>
      </c>
      <c r="S38" s="5296">
        <v>0</v>
      </c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208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>
        <v>0</v>
      </c>
      <c r="G39" s="1554">
        <v>0</v>
      </c>
      <c r="H39" s="1511">
        <v>0</v>
      </c>
      <c r="I39" s="1554">
        <v>0</v>
      </c>
      <c r="J39" s="1511">
        <v>0</v>
      </c>
      <c r="K39" s="1554">
        <v>0</v>
      </c>
      <c r="L39" s="1511">
        <v>0</v>
      </c>
      <c r="M39" s="1554">
        <v>0</v>
      </c>
      <c r="N39" s="1511">
        <v>0</v>
      </c>
      <c r="O39" s="1554">
        <v>0</v>
      </c>
      <c r="P39" s="1555">
        <v>0</v>
      </c>
      <c r="Q39" s="1556">
        <v>0</v>
      </c>
      <c r="R39" s="5291">
        <v>0</v>
      </c>
      <c r="S39" s="5295">
        <v>0</v>
      </c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209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>
        <v>0</v>
      </c>
      <c r="G40" s="1540">
        <v>0</v>
      </c>
      <c r="H40" s="1539">
        <v>0</v>
      </c>
      <c r="I40" s="1540">
        <v>0</v>
      </c>
      <c r="J40" s="1539">
        <v>0</v>
      </c>
      <c r="K40" s="1540">
        <v>0</v>
      </c>
      <c r="L40" s="1539">
        <v>0</v>
      </c>
      <c r="M40" s="1540">
        <v>0</v>
      </c>
      <c r="N40" s="1539">
        <v>0</v>
      </c>
      <c r="O40" s="1540">
        <v>0</v>
      </c>
      <c r="P40" s="1541">
        <v>0</v>
      </c>
      <c r="Q40" s="1542">
        <v>0</v>
      </c>
      <c r="R40" s="5289">
        <v>0</v>
      </c>
      <c r="S40" s="5294">
        <v>0</v>
      </c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210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>
        <v>0</v>
      </c>
      <c r="G41" s="1550">
        <v>0</v>
      </c>
      <c r="H41" s="1519">
        <v>0</v>
      </c>
      <c r="I41" s="1550">
        <v>0</v>
      </c>
      <c r="J41" s="1519">
        <v>0</v>
      </c>
      <c r="K41" s="1550">
        <v>0</v>
      </c>
      <c r="L41" s="1519">
        <v>0</v>
      </c>
      <c r="M41" s="1550">
        <v>0</v>
      </c>
      <c r="N41" s="1519">
        <v>0</v>
      </c>
      <c r="O41" s="1550">
        <v>0</v>
      </c>
      <c r="P41" s="1551">
        <v>0</v>
      </c>
      <c r="Q41" s="1552">
        <v>0</v>
      </c>
      <c r="R41" s="5290">
        <v>0</v>
      </c>
      <c r="S41" s="1649">
        <v>0</v>
      </c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64" t="s">
        <v>249</v>
      </c>
      <c r="B43" s="7306" t="s">
        <v>222</v>
      </c>
      <c r="C43" s="7191"/>
      <c r="D43" s="7217"/>
      <c r="E43" s="7437" t="s">
        <v>101</v>
      </c>
      <c r="F43" s="7456"/>
      <c r="G43" s="7456"/>
      <c r="H43" s="7456"/>
      <c r="I43" s="7456"/>
      <c r="J43" s="7456"/>
      <c r="K43" s="7456"/>
      <c r="L43" s="7456"/>
      <c r="M43" s="7456"/>
      <c r="N43" s="7456"/>
      <c r="O43" s="7456"/>
      <c r="P43" s="7456"/>
      <c r="Q43" s="7506" t="s">
        <v>36</v>
      </c>
      <c r="R43" s="7239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165"/>
      <c r="B44" s="7212"/>
      <c r="C44" s="7261"/>
      <c r="D44" s="7213"/>
      <c r="E44" s="7150" t="s">
        <v>223</v>
      </c>
      <c r="F44" s="7280"/>
      <c r="G44" s="7150" t="s">
        <v>224</v>
      </c>
      <c r="H44" s="7280"/>
      <c r="I44" s="7150" t="s">
        <v>88</v>
      </c>
      <c r="J44" s="7280"/>
      <c r="K44" s="7150" t="s">
        <v>225</v>
      </c>
      <c r="L44" s="7280"/>
      <c r="M44" s="7150" t="s">
        <v>226</v>
      </c>
      <c r="N44" s="7280"/>
      <c r="O44" s="7150" t="s">
        <v>227</v>
      </c>
      <c r="P44" s="7275"/>
      <c r="Q44" s="7183"/>
      <c r="R44" s="7165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66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507"/>
      <c r="R45" s="7503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3</v>
      </c>
      <c r="C46" s="1578">
        <f>SUM(E46+G46+I46+K46+M46+O46)</f>
        <v>1</v>
      </c>
      <c r="D46" s="1579">
        <f>SUM(F46+H46+J46+L46+N46+P46)</f>
        <v>2</v>
      </c>
      <c r="E46" s="1511">
        <v>0</v>
      </c>
      <c r="F46" s="1512">
        <v>0</v>
      </c>
      <c r="G46" s="1511">
        <v>1</v>
      </c>
      <c r="H46" s="1512">
        <v>0</v>
      </c>
      <c r="I46" s="1511">
        <v>0</v>
      </c>
      <c r="J46" s="1554">
        <v>0</v>
      </c>
      <c r="K46" s="1511">
        <v>0</v>
      </c>
      <c r="L46" s="1554">
        <v>0</v>
      </c>
      <c r="M46" s="1555">
        <v>0</v>
      </c>
      <c r="N46" s="1554">
        <v>2</v>
      </c>
      <c r="O46" s="1555">
        <v>0</v>
      </c>
      <c r="P46" s="1556">
        <v>0</v>
      </c>
      <c r="Q46" s="5291">
        <v>1</v>
      </c>
      <c r="R46" s="5295">
        <v>0</v>
      </c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2</v>
      </c>
      <c r="C47" s="1582">
        <f t="shared" ref="C47:D49" si="8">SUM(E47+G47+I47+K47+M47+O47)</f>
        <v>1</v>
      </c>
      <c r="D47" s="1583">
        <f t="shared" si="8"/>
        <v>1</v>
      </c>
      <c r="E47" s="1539">
        <v>0</v>
      </c>
      <c r="F47" s="1535">
        <v>0</v>
      </c>
      <c r="G47" s="942">
        <v>0</v>
      </c>
      <c r="H47" s="1535">
        <v>0</v>
      </c>
      <c r="I47" s="942">
        <v>0</v>
      </c>
      <c r="J47" s="943">
        <v>0</v>
      </c>
      <c r="K47" s="942">
        <v>0</v>
      </c>
      <c r="L47" s="943">
        <v>1</v>
      </c>
      <c r="M47" s="1532">
        <v>1</v>
      </c>
      <c r="N47" s="943">
        <v>0</v>
      </c>
      <c r="O47" s="1532">
        <v>0</v>
      </c>
      <c r="P47" s="1533">
        <v>0</v>
      </c>
      <c r="Q47" s="5289">
        <v>0</v>
      </c>
      <c r="R47" s="5294">
        <v>0</v>
      </c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1</v>
      </c>
      <c r="C48" s="1585">
        <f t="shared" si="8"/>
        <v>0</v>
      </c>
      <c r="D48" s="1586">
        <f t="shared" si="8"/>
        <v>1</v>
      </c>
      <c r="E48" s="1539">
        <v>0</v>
      </c>
      <c r="F48" s="1544">
        <v>0</v>
      </c>
      <c r="G48" s="1539">
        <v>0</v>
      </c>
      <c r="H48" s="1544">
        <v>0</v>
      </c>
      <c r="I48" s="1539">
        <v>0</v>
      </c>
      <c r="J48" s="1540">
        <v>0</v>
      </c>
      <c r="K48" s="1539">
        <v>0</v>
      </c>
      <c r="L48" s="1540">
        <v>1</v>
      </c>
      <c r="M48" s="1541">
        <v>0</v>
      </c>
      <c r="N48" s="1540">
        <v>0</v>
      </c>
      <c r="O48" s="1541">
        <v>0</v>
      </c>
      <c r="P48" s="1542">
        <v>0</v>
      </c>
      <c r="Q48" s="5289">
        <v>0</v>
      </c>
      <c r="R48" s="5294">
        <v>0</v>
      </c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3</v>
      </c>
      <c r="C49" s="1588">
        <f t="shared" si="8"/>
        <v>2</v>
      </c>
      <c r="D49" s="1589">
        <f t="shared" si="8"/>
        <v>1</v>
      </c>
      <c r="E49" s="1083">
        <v>2</v>
      </c>
      <c r="F49" s="1590">
        <v>0</v>
      </c>
      <c r="G49" s="1083">
        <v>0</v>
      </c>
      <c r="H49" s="1590">
        <v>0</v>
      </c>
      <c r="I49" s="1083">
        <v>0</v>
      </c>
      <c r="J49" s="949">
        <v>1</v>
      </c>
      <c r="K49" s="1083">
        <v>0</v>
      </c>
      <c r="L49" s="949">
        <v>0</v>
      </c>
      <c r="M49" s="1591">
        <v>0</v>
      </c>
      <c r="N49" s="949">
        <v>0</v>
      </c>
      <c r="O49" s="1591">
        <v>0</v>
      </c>
      <c r="P49" s="950">
        <v>0</v>
      </c>
      <c r="Q49" s="5297">
        <v>0</v>
      </c>
      <c r="R49" s="5298">
        <v>0</v>
      </c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87" t="s">
        <v>252</v>
      </c>
      <c r="B51" s="7306" t="s">
        <v>213</v>
      </c>
      <c r="C51" s="7191"/>
      <c r="D51" s="7217"/>
      <c r="E51" s="7279" t="s">
        <v>101</v>
      </c>
      <c r="F51" s="7279"/>
      <c r="G51" s="7279"/>
      <c r="H51" s="7150"/>
      <c r="I51" s="7240" t="s">
        <v>36</v>
      </c>
      <c r="J51" s="7509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88"/>
      <c r="B52" s="7212"/>
      <c r="C52" s="7261"/>
      <c r="D52" s="7213"/>
      <c r="E52" s="7150" t="s">
        <v>81</v>
      </c>
      <c r="F52" s="7280"/>
      <c r="G52" s="7150" t="s">
        <v>82</v>
      </c>
      <c r="H52" s="7275"/>
      <c r="I52" s="7260"/>
      <c r="J52" s="745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89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241"/>
      <c r="J53" s="7380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13</v>
      </c>
      <c r="C54" s="1594">
        <f t="shared" ref="C54:D57" si="14">SUM(E54+G54)</f>
        <v>8</v>
      </c>
      <c r="D54" s="1527">
        <f>SUM(F54+H54)</f>
        <v>5</v>
      </c>
      <c r="E54" s="1595">
        <f>SUM(E55:E57)</f>
        <v>8</v>
      </c>
      <c r="F54" s="1596">
        <f t="shared" ref="F54:J54" si="15">SUM(F55:F57)</f>
        <v>5</v>
      </c>
      <c r="G54" s="1597">
        <f t="shared" si="15"/>
        <v>0</v>
      </c>
      <c r="H54" s="1598">
        <f t="shared" si="15"/>
        <v>0</v>
      </c>
      <c r="I54" s="1599">
        <f>SUM(I55:I57)</f>
        <v>1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12</v>
      </c>
      <c r="C55" s="1603">
        <f>SUM(E55+G55)</f>
        <v>7</v>
      </c>
      <c r="D55" s="1538">
        <f>SUM(F55+H55)</f>
        <v>5</v>
      </c>
      <c r="E55" s="942">
        <v>7</v>
      </c>
      <c r="F55" s="1535">
        <v>5</v>
      </c>
      <c r="G55" s="1532">
        <v>0</v>
      </c>
      <c r="H55" s="1533">
        <v>0</v>
      </c>
      <c r="I55" s="1543">
        <v>1</v>
      </c>
      <c r="J55" s="1540">
        <v>0</v>
      </c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1</v>
      </c>
      <c r="C56" s="1605">
        <f t="shared" si="14"/>
        <v>1</v>
      </c>
      <c r="D56" s="1548">
        <f t="shared" si="14"/>
        <v>0</v>
      </c>
      <c r="E56" s="1539">
        <v>1</v>
      </c>
      <c r="F56" s="1544">
        <v>0</v>
      </c>
      <c r="G56" s="1541">
        <v>0</v>
      </c>
      <c r="H56" s="1542">
        <v>0</v>
      </c>
      <c r="I56" s="1543">
        <v>0</v>
      </c>
      <c r="J56" s="1540">
        <v>0</v>
      </c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>
        <v>0</v>
      </c>
      <c r="F57" s="1520">
        <v>0</v>
      </c>
      <c r="G57" s="1551">
        <v>0</v>
      </c>
      <c r="H57" s="1552">
        <v>0</v>
      </c>
      <c r="I57" s="1553">
        <v>0</v>
      </c>
      <c r="J57" s="1550">
        <v>0</v>
      </c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306" t="s">
        <v>257</v>
      </c>
      <c r="B59" s="7217"/>
      <c r="C59" s="7164" t="s">
        <v>77</v>
      </c>
      <c r="D59" s="7150" t="s">
        <v>258</v>
      </c>
      <c r="E59" s="7275"/>
      <c r="F59" s="7275"/>
      <c r="G59" s="7275"/>
      <c r="H59" s="7275"/>
      <c r="I59" s="7275"/>
      <c r="J59" s="7276"/>
      <c r="K59" s="7508" t="s">
        <v>36</v>
      </c>
      <c r="L59" s="7239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212"/>
      <c r="B60" s="7213"/>
      <c r="C60" s="7166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94"/>
      <c r="L60" s="7165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519" t="s">
        <v>266</v>
      </c>
      <c r="B61" s="7520"/>
      <c r="C61" s="1611">
        <f>SUM(D61:H61)</f>
        <v>34</v>
      </c>
      <c r="D61" s="1511">
        <v>12</v>
      </c>
      <c r="E61" s="952">
        <v>2</v>
      </c>
      <c r="F61" s="952">
        <v>9</v>
      </c>
      <c r="G61" s="952">
        <v>6</v>
      </c>
      <c r="H61" s="952">
        <v>5</v>
      </c>
      <c r="I61" s="953"/>
      <c r="J61" s="1612"/>
      <c r="K61" s="5299">
        <v>2</v>
      </c>
      <c r="L61" s="5295">
        <v>0</v>
      </c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496" t="s">
        <v>267</v>
      </c>
      <c r="B62" s="7496"/>
      <c r="C62" s="1614">
        <f>SUM(D62:H62)</f>
        <v>11</v>
      </c>
      <c r="D62" s="942">
        <v>3</v>
      </c>
      <c r="E62" s="954">
        <v>1</v>
      </c>
      <c r="F62" s="954">
        <v>3</v>
      </c>
      <c r="G62" s="954">
        <v>4</v>
      </c>
      <c r="H62" s="954">
        <v>0</v>
      </c>
      <c r="I62" s="955"/>
      <c r="J62" s="956"/>
      <c r="K62" s="5300">
        <v>1</v>
      </c>
      <c r="L62" s="5294">
        <v>0</v>
      </c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496" t="s">
        <v>268</v>
      </c>
      <c r="B63" s="7496"/>
      <c r="C63" s="1614">
        <f>SUM(D63:H63)</f>
        <v>2</v>
      </c>
      <c r="D63" s="1539">
        <v>0</v>
      </c>
      <c r="E63" s="1616">
        <v>0</v>
      </c>
      <c r="F63" s="1616">
        <v>0</v>
      </c>
      <c r="G63" s="1616">
        <v>2</v>
      </c>
      <c r="H63" s="1616">
        <v>0</v>
      </c>
      <c r="I63" s="1617"/>
      <c r="J63" s="1618"/>
      <c r="K63" s="5300">
        <v>0</v>
      </c>
      <c r="L63" s="5294">
        <v>0</v>
      </c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496" t="s">
        <v>269</v>
      </c>
      <c r="B64" s="7496"/>
      <c r="C64" s="1546">
        <f>SUM(H64:J64)</f>
        <v>3</v>
      </c>
      <c r="D64" s="1619"/>
      <c r="E64" s="957"/>
      <c r="F64" s="957"/>
      <c r="G64" s="957"/>
      <c r="H64" s="958">
        <v>0</v>
      </c>
      <c r="I64" s="1616">
        <v>2</v>
      </c>
      <c r="J64" s="1620">
        <v>1</v>
      </c>
      <c r="K64" s="5300">
        <v>0</v>
      </c>
      <c r="L64" s="5294">
        <v>0</v>
      </c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496" t="s">
        <v>270</v>
      </c>
      <c r="B65" s="7496"/>
      <c r="C65" s="1546">
        <f>SUM(H65:J65)</f>
        <v>6</v>
      </c>
      <c r="D65" s="1619"/>
      <c r="E65" s="957"/>
      <c r="F65" s="957"/>
      <c r="G65" s="957"/>
      <c r="H65" s="958">
        <v>2</v>
      </c>
      <c r="I65" s="1616">
        <v>1</v>
      </c>
      <c r="J65" s="1620">
        <v>3</v>
      </c>
      <c r="K65" s="5300">
        <v>0</v>
      </c>
      <c r="L65" s="5294">
        <v>0</v>
      </c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497" t="s">
        <v>271</v>
      </c>
      <c r="B66" s="7497"/>
      <c r="C66" s="1621">
        <f>SUM(H66:J66)</f>
        <v>10</v>
      </c>
      <c r="D66" s="1622"/>
      <c r="E66" s="1623"/>
      <c r="F66" s="1623"/>
      <c r="G66" s="1623"/>
      <c r="H66" s="1624">
        <v>0</v>
      </c>
      <c r="I66" s="1625">
        <v>3</v>
      </c>
      <c r="J66" s="1626">
        <v>7</v>
      </c>
      <c r="K66" s="1733">
        <v>0</v>
      </c>
      <c r="L66" s="1649">
        <v>0</v>
      </c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498" t="s">
        <v>272</v>
      </c>
      <c r="B67" s="7498"/>
      <c r="C67" s="1084">
        <f>SUM(D67:J67)</f>
        <v>66</v>
      </c>
      <c r="D67" s="1085">
        <v>15</v>
      </c>
      <c r="E67" s="959">
        <v>3</v>
      </c>
      <c r="F67" s="959">
        <v>12</v>
      </c>
      <c r="G67" s="959">
        <v>12</v>
      </c>
      <c r="H67" s="960">
        <v>7</v>
      </c>
      <c r="I67" s="961">
        <v>6</v>
      </c>
      <c r="J67" s="962">
        <v>11</v>
      </c>
      <c r="K67" s="5301">
        <v>3</v>
      </c>
      <c r="L67" s="5298">
        <v>0</v>
      </c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217" t="s">
        <v>221</v>
      </c>
      <c r="B69" s="7306" t="s">
        <v>213</v>
      </c>
      <c r="C69" s="7191"/>
      <c r="D69" s="7217"/>
      <c r="E69" s="7279" t="s">
        <v>101</v>
      </c>
      <c r="F69" s="7279"/>
      <c r="G69" s="7279"/>
      <c r="H69" s="7521"/>
      <c r="I69" s="7506" t="s">
        <v>36</v>
      </c>
      <c r="J69" s="7239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369"/>
      <c r="B70" s="7212"/>
      <c r="C70" s="7261"/>
      <c r="D70" s="7213"/>
      <c r="E70" s="7150" t="s">
        <v>83</v>
      </c>
      <c r="F70" s="7280"/>
      <c r="G70" s="7275" t="s">
        <v>84</v>
      </c>
      <c r="H70" s="7276"/>
      <c r="I70" s="7183"/>
      <c r="J70" s="7165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213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507"/>
      <c r="J71" s="7503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8</v>
      </c>
      <c r="C72" s="1632">
        <f t="shared" ref="C72:D74" si="24">+E72+G72</f>
        <v>3</v>
      </c>
      <c r="D72" s="1633">
        <f t="shared" si="24"/>
        <v>5</v>
      </c>
      <c r="E72" s="1511">
        <v>1</v>
      </c>
      <c r="F72" s="1535">
        <v>2</v>
      </c>
      <c r="G72" s="942">
        <v>2</v>
      </c>
      <c r="H72" s="1634">
        <v>3</v>
      </c>
      <c r="I72" s="1077">
        <v>0</v>
      </c>
      <c r="J72" s="1645">
        <v>0</v>
      </c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5</v>
      </c>
      <c r="C73" s="1637">
        <f t="shared" si="24"/>
        <v>0</v>
      </c>
      <c r="D73" s="1638">
        <f t="shared" si="24"/>
        <v>5</v>
      </c>
      <c r="E73" s="1539">
        <v>0</v>
      </c>
      <c r="F73" s="1544">
        <v>5</v>
      </c>
      <c r="G73" s="1539">
        <v>0</v>
      </c>
      <c r="H73" s="1639">
        <v>0</v>
      </c>
      <c r="I73" s="5300">
        <v>0</v>
      </c>
      <c r="J73" s="5294">
        <v>0</v>
      </c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0</v>
      </c>
      <c r="C74" s="1640">
        <f t="shared" si="24"/>
        <v>0</v>
      </c>
      <c r="D74" s="1641">
        <f t="shared" si="24"/>
        <v>0</v>
      </c>
      <c r="E74" s="1519">
        <v>0</v>
      </c>
      <c r="F74" s="1520">
        <v>0</v>
      </c>
      <c r="G74" s="1519">
        <v>0</v>
      </c>
      <c r="H74" s="1642">
        <v>0</v>
      </c>
      <c r="I74" s="1733">
        <v>0</v>
      </c>
      <c r="J74" s="1649">
        <v>0</v>
      </c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64" t="s">
        <v>197</v>
      </c>
      <c r="B77" s="7164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165"/>
      <c r="B78" s="7166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66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>
        <v>0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>
        <v>0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>
        <v>0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>
        <v>17</v>
      </c>
      <c r="C86" s="1511">
        <v>11</v>
      </c>
      <c r="D86" s="952">
        <v>0</v>
      </c>
      <c r="E86" s="952">
        <v>2</v>
      </c>
      <c r="F86" s="1554">
        <v>0</v>
      </c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>
        <v>0</v>
      </c>
      <c r="C87" s="1083">
        <v>0</v>
      </c>
      <c r="D87" s="961">
        <v>0</v>
      </c>
      <c r="E87" s="961">
        <v>0</v>
      </c>
      <c r="F87" s="949">
        <v>0</v>
      </c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306" t="s">
        <v>289</v>
      </c>
      <c r="B89" s="7217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501" t="s">
        <v>296</v>
      </c>
      <c r="B90" s="1653" t="s">
        <v>297</v>
      </c>
      <c r="C90" s="1613">
        <v>5</v>
      </c>
      <c r="D90" s="953"/>
      <c r="E90" s="953"/>
      <c r="F90" s="952">
        <v>2</v>
      </c>
      <c r="G90" s="1654">
        <v>0</v>
      </c>
      <c r="H90" s="1512">
        <v>0</v>
      </c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502"/>
      <c r="B91" s="1655" t="s">
        <v>298</v>
      </c>
      <c r="C91" s="1627">
        <v>1</v>
      </c>
      <c r="D91" s="1656"/>
      <c r="E91" s="1656"/>
      <c r="F91" s="1625">
        <v>1</v>
      </c>
      <c r="G91" s="1626">
        <v>0</v>
      </c>
      <c r="H91" s="1520">
        <v>0</v>
      </c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209" t="s">
        <v>299</v>
      </c>
      <c r="B92" s="1657" t="s">
        <v>300</v>
      </c>
      <c r="C92" s="1511">
        <v>1</v>
      </c>
      <c r="D92" s="952">
        <v>1</v>
      </c>
      <c r="E92" s="952">
        <v>0</v>
      </c>
      <c r="F92" s="967"/>
      <c r="G92" s="1658"/>
      <c r="H92" s="1659">
        <v>0</v>
      </c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210"/>
      <c r="B93" s="1655" t="s">
        <v>301</v>
      </c>
      <c r="C93" s="1519">
        <v>1</v>
      </c>
      <c r="D93" s="1625">
        <v>1</v>
      </c>
      <c r="E93" s="1625">
        <v>0</v>
      </c>
      <c r="F93" s="1623"/>
      <c r="G93" s="1660"/>
      <c r="H93" s="1661">
        <v>0</v>
      </c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91" t="s">
        <v>197</v>
      </c>
      <c r="B95" s="7217"/>
      <c r="C95" s="7150" t="s">
        <v>77</v>
      </c>
      <c r="D95" s="7275"/>
      <c r="E95" s="7280"/>
      <c r="F95" s="7150" t="s">
        <v>94</v>
      </c>
      <c r="G95" s="7280"/>
      <c r="H95" s="7150" t="s">
        <v>44</v>
      </c>
      <c r="I95" s="7280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61"/>
      <c r="B96" s="7213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50" t="s">
        <v>77</v>
      </c>
      <c r="B97" s="7280"/>
      <c r="C97" s="1595">
        <f t="shared" ref="C97:I97" si="33">SUM(C98:C102)</f>
        <v>56</v>
      </c>
      <c r="D97" s="1662">
        <f t="shared" si="33"/>
        <v>17</v>
      </c>
      <c r="E97" s="1596">
        <f t="shared" si="33"/>
        <v>39</v>
      </c>
      <c r="F97" s="1595">
        <f>SUM(F98:F102)</f>
        <v>9</v>
      </c>
      <c r="G97" s="1596">
        <f t="shared" si="33"/>
        <v>16</v>
      </c>
      <c r="H97" s="1595">
        <f t="shared" si="33"/>
        <v>8</v>
      </c>
      <c r="I97" s="1596">
        <f t="shared" si="33"/>
        <v>23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499" t="s">
        <v>198</v>
      </c>
      <c r="B98" s="7500"/>
      <c r="C98" s="1663">
        <f>SUM(D98+E98)</f>
        <v>27</v>
      </c>
      <c r="D98" s="1664">
        <f>SUM(F98+H98)</f>
        <v>7</v>
      </c>
      <c r="E98" s="1579">
        <f>SUM(G98+I98)</f>
        <v>20</v>
      </c>
      <c r="F98" s="1511">
        <v>3</v>
      </c>
      <c r="G98" s="1512">
        <v>7</v>
      </c>
      <c r="H98" s="1511">
        <v>4</v>
      </c>
      <c r="I98" s="1554">
        <v>13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477" t="s">
        <v>278</v>
      </c>
      <c r="B99" s="7393"/>
      <c r="C99" s="1665">
        <f>SUM(D99+E99)</f>
        <v>3</v>
      </c>
      <c r="D99" s="1666">
        <f t="shared" ref="D99:E102" si="34">SUM(F99+H99)</f>
        <v>1</v>
      </c>
      <c r="E99" s="1583">
        <f t="shared" si="34"/>
        <v>2</v>
      </c>
      <c r="F99" s="942">
        <v>0</v>
      </c>
      <c r="G99" s="1535">
        <v>2</v>
      </c>
      <c r="H99" s="942">
        <v>1</v>
      </c>
      <c r="I99" s="943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477" t="s">
        <v>200</v>
      </c>
      <c r="B100" s="7393"/>
      <c r="C100" s="1665">
        <f>SUM(D100+E100)</f>
        <v>8</v>
      </c>
      <c r="D100" s="1666">
        <f t="shared" si="34"/>
        <v>2</v>
      </c>
      <c r="E100" s="1583">
        <f t="shared" si="34"/>
        <v>6</v>
      </c>
      <c r="F100" s="1539">
        <v>0</v>
      </c>
      <c r="G100" s="1544">
        <v>1</v>
      </c>
      <c r="H100" s="1539">
        <v>2</v>
      </c>
      <c r="I100" s="1540">
        <v>5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478" t="s">
        <v>201</v>
      </c>
      <c r="B101" s="7479"/>
      <c r="C101" s="1667">
        <f>SUM(D101+E101)</f>
        <v>17</v>
      </c>
      <c r="D101" s="1668">
        <f>SUM(F101+H101)</f>
        <v>6</v>
      </c>
      <c r="E101" s="1669">
        <f>SUM(G101+I101)</f>
        <v>11</v>
      </c>
      <c r="F101" s="1561">
        <v>5</v>
      </c>
      <c r="G101" s="1565">
        <v>6</v>
      </c>
      <c r="H101" s="1561">
        <v>1</v>
      </c>
      <c r="I101" s="1562">
        <v>5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480" t="s">
        <v>303</v>
      </c>
      <c r="B102" s="7481"/>
      <c r="C102" s="1670">
        <f>SUM(D102+E102)</f>
        <v>1</v>
      </c>
      <c r="D102" s="1671">
        <f t="shared" si="34"/>
        <v>1</v>
      </c>
      <c r="E102" s="1672">
        <f t="shared" si="34"/>
        <v>0</v>
      </c>
      <c r="F102" s="1519">
        <v>1</v>
      </c>
      <c r="G102" s="1520">
        <v>0</v>
      </c>
      <c r="H102" s="1519">
        <v>0</v>
      </c>
      <c r="I102" s="1550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482" t="s">
        <v>304</v>
      </c>
      <c r="B103" s="7482"/>
      <c r="C103" s="7482"/>
      <c r="D103" s="7482"/>
      <c r="E103" s="7482"/>
      <c r="F103" s="7482"/>
      <c r="G103" s="7482"/>
      <c r="H103" s="7482"/>
      <c r="I103" s="7482"/>
      <c r="J103" s="7482"/>
      <c r="K103" s="7482"/>
      <c r="L103" s="7482"/>
      <c r="M103" s="7482"/>
      <c r="N103" s="7482"/>
      <c r="O103" s="7482"/>
      <c r="P103" s="7482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483" t="s">
        <v>305</v>
      </c>
      <c r="B104" s="7483"/>
      <c r="C104" s="7483"/>
      <c r="D104" s="7483"/>
      <c r="E104" s="7483"/>
      <c r="F104" s="7483"/>
      <c r="G104" s="7483"/>
      <c r="H104" s="7483"/>
      <c r="I104" s="7483"/>
      <c r="J104" s="7483"/>
      <c r="K104" s="7483"/>
      <c r="L104" s="7483"/>
      <c r="M104" s="7483"/>
      <c r="N104" s="7483"/>
      <c r="O104" s="7483"/>
      <c r="P104" s="7483"/>
      <c r="Q104" s="7483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484" t="s">
        <v>306</v>
      </c>
      <c r="B105" s="7485"/>
      <c r="C105" s="7489" t="s">
        <v>307</v>
      </c>
      <c r="D105" s="7490"/>
      <c r="E105" s="7491"/>
      <c r="F105" s="7492" t="s">
        <v>101</v>
      </c>
      <c r="G105" s="7493"/>
      <c r="H105" s="7493"/>
      <c r="I105" s="7493"/>
      <c r="J105" s="7493"/>
      <c r="K105" s="7493"/>
      <c r="L105" s="7493"/>
      <c r="M105" s="7493"/>
      <c r="N105" s="7493"/>
      <c r="O105" s="7493"/>
      <c r="P105" s="7493"/>
      <c r="Q105" s="7493"/>
      <c r="R105" s="7493"/>
      <c r="S105" s="7493"/>
      <c r="T105" s="7493"/>
      <c r="U105" s="7494"/>
      <c r="V105" s="7361" t="s">
        <v>34</v>
      </c>
      <c r="W105" s="7362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486"/>
      <c r="B106" s="7487"/>
      <c r="C106" s="7212"/>
      <c r="D106" s="7261"/>
      <c r="E106" s="7213"/>
      <c r="F106" s="7495" t="s">
        <v>308</v>
      </c>
      <c r="G106" s="7475"/>
      <c r="H106" s="7475" t="s">
        <v>309</v>
      </c>
      <c r="I106" s="7475"/>
      <c r="J106" s="7475" t="s">
        <v>310</v>
      </c>
      <c r="K106" s="7475"/>
      <c r="L106" s="7475" t="s">
        <v>311</v>
      </c>
      <c r="M106" s="7475"/>
      <c r="N106" s="7475" t="s">
        <v>312</v>
      </c>
      <c r="O106" s="7475"/>
      <c r="P106" s="7475" t="s">
        <v>313</v>
      </c>
      <c r="Q106" s="7475"/>
      <c r="R106" s="7475" t="s">
        <v>314</v>
      </c>
      <c r="S106" s="7475"/>
      <c r="T106" s="7475" t="s">
        <v>57</v>
      </c>
      <c r="U106" s="7476"/>
      <c r="V106" s="7361"/>
      <c r="W106" s="7363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488"/>
      <c r="B107" s="7274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361"/>
      <c r="W107" s="7363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471" t="s">
        <v>315</v>
      </c>
      <c r="B108" s="7472"/>
      <c r="C108" s="1674">
        <f t="shared" ref="C108:C117" si="35">SUM(D108+E108)</f>
        <v>38</v>
      </c>
      <c r="D108" s="1675">
        <f>+J108+L108+N108+P108+R108+T108</f>
        <v>23</v>
      </c>
      <c r="E108" s="1510">
        <f>+K108+M108+O108+Q108+S108+U108</f>
        <v>15</v>
      </c>
      <c r="F108" s="1676"/>
      <c r="G108" s="1677"/>
      <c r="H108" s="1676"/>
      <c r="I108" s="1677"/>
      <c r="J108" s="1511">
        <v>0</v>
      </c>
      <c r="K108" s="1554">
        <v>2</v>
      </c>
      <c r="L108" s="1511">
        <v>7</v>
      </c>
      <c r="M108" s="1554">
        <v>6</v>
      </c>
      <c r="N108" s="1511">
        <v>6</v>
      </c>
      <c r="O108" s="1554">
        <v>3</v>
      </c>
      <c r="P108" s="1555">
        <v>4</v>
      </c>
      <c r="Q108" s="1554">
        <v>1</v>
      </c>
      <c r="R108" s="1555">
        <v>4</v>
      </c>
      <c r="S108" s="1554">
        <v>2</v>
      </c>
      <c r="T108" s="1555">
        <v>2</v>
      </c>
      <c r="U108" s="1556">
        <v>1</v>
      </c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473" t="s">
        <v>316</v>
      </c>
      <c r="B109" s="7474"/>
      <c r="C109" s="1678">
        <f t="shared" si="35"/>
        <v>404</v>
      </c>
      <c r="D109" s="1679">
        <f t="shared" ref="D109:E111" si="36">SUM(J109+L109+N109+P109+R109+T109)</f>
        <v>186</v>
      </c>
      <c r="E109" s="1548">
        <f t="shared" si="36"/>
        <v>218</v>
      </c>
      <c r="F109" s="1680"/>
      <c r="G109" s="1681"/>
      <c r="H109" s="1680"/>
      <c r="I109" s="1682"/>
      <c r="J109" s="1539">
        <v>185</v>
      </c>
      <c r="K109" s="1540">
        <v>216</v>
      </c>
      <c r="L109" s="1539">
        <v>1</v>
      </c>
      <c r="M109" s="1540">
        <v>0</v>
      </c>
      <c r="N109" s="1539">
        <v>0</v>
      </c>
      <c r="O109" s="1540">
        <v>1</v>
      </c>
      <c r="P109" s="1541">
        <v>0</v>
      </c>
      <c r="Q109" s="1540">
        <v>1</v>
      </c>
      <c r="R109" s="1541">
        <v>0</v>
      </c>
      <c r="S109" s="1540">
        <v>0</v>
      </c>
      <c r="T109" s="1541">
        <v>0</v>
      </c>
      <c r="U109" s="1542">
        <v>0</v>
      </c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473" t="s">
        <v>317</v>
      </c>
      <c r="B110" s="747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>
        <v>0</v>
      </c>
      <c r="K110" s="1562">
        <v>0</v>
      </c>
      <c r="L110" s="1561">
        <v>0</v>
      </c>
      <c r="M110" s="1562">
        <v>0</v>
      </c>
      <c r="N110" s="1561">
        <v>0</v>
      </c>
      <c r="O110" s="1562">
        <v>0</v>
      </c>
      <c r="P110" s="1563">
        <v>0</v>
      </c>
      <c r="Q110" s="1562">
        <v>0</v>
      </c>
      <c r="R110" s="1563">
        <v>0</v>
      </c>
      <c r="S110" s="1562">
        <v>0</v>
      </c>
      <c r="T110" s="1563">
        <v>0</v>
      </c>
      <c r="U110" s="1564">
        <v>0</v>
      </c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64" t="s">
        <v>318</v>
      </c>
      <c r="B111" s="7365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>
        <v>0</v>
      </c>
      <c r="K111" s="1562">
        <v>0</v>
      </c>
      <c r="L111" s="1561">
        <v>0</v>
      </c>
      <c r="M111" s="1562">
        <v>0</v>
      </c>
      <c r="N111" s="1561">
        <v>0</v>
      </c>
      <c r="O111" s="1562">
        <v>0</v>
      </c>
      <c r="P111" s="1563">
        <v>0</v>
      </c>
      <c r="Q111" s="1562">
        <v>0</v>
      </c>
      <c r="R111" s="1563">
        <v>0</v>
      </c>
      <c r="S111" s="1562">
        <v>0</v>
      </c>
      <c r="T111" s="1563">
        <v>0</v>
      </c>
      <c r="U111" s="1564">
        <v>0</v>
      </c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64" t="s">
        <v>319</v>
      </c>
      <c r="B112" s="7365"/>
      <c r="C112" s="1678">
        <f t="shared" si="35"/>
        <v>10</v>
      </c>
      <c r="D112" s="1679">
        <f>+F112+H112</f>
        <v>5</v>
      </c>
      <c r="E112" s="1548">
        <f>+G112+I112</f>
        <v>5</v>
      </c>
      <c r="F112" s="1561">
        <v>2</v>
      </c>
      <c r="G112" s="978">
        <v>2</v>
      </c>
      <c r="H112" s="1561">
        <v>3</v>
      </c>
      <c r="I112" s="1565">
        <v>3</v>
      </c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>
        <v>0</v>
      </c>
      <c r="W112" s="5296">
        <v>6</v>
      </c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64" t="s">
        <v>320</v>
      </c>
      <c r="B113" s="7365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>
        <v>0</v>
      </c>
      <c r="I113" s="1565">
        <v>0</v>
      </c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>
        <v>0</v>
      </c>
      <c r="W113" s="5294">
        <v>0</v>
      </c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64" t="s">
        <v>321</v>
      </c>
      <c r="B114" s="7365"/>
      <c r="C114" s="979">
        <f>SUM(D114+E114)</f>
        <v>12</v>
      </c>
      <c r="D114" s="1679">
        <f>(F114+H114)</f>
        <v>3</v>
      </c>
      <c r="E114" s="1548">
        <f>(G114+I114)</f>
        <v>9</v>
      </c>
      <c r="F114" s="1561">
        <v>2</v>
      </c>
      <c r="G114" s="1565">
        <v>1</v>
      </c>
      <c r="H114" s="1561">
        <v>1</v>
      </c>
      <c r="I114" s="1565">
        <v>8</v>
      </c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>
        <v>0</v>
      </c>
      <c r="W114" s="5296">
        <v>5</v>
      </c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366" t="s">
        <v>322</v>
      </c>
      <c r="B115" s="1691" t="s">
        <v>323</v>
      </c>
      <c r="C115" s="1692">
        <f t="shared" si="35"/>
        <v>447</v>
      </c>
      <c r="D115" s="1693">
        <f t="shared" ref="D115:E117" si="41">SUM(F115+H115+J115+L115+N115+P115+R115+T115)</f>
        <v>207</v>
      </c>
      <c r="E115" s="1510">
        <f t="shared" si="41"/>
        <v>240</v>
      </c>
      <c r="F115" s="1511">
        <v>3</v>
      </c>
      <c r="G115" s="1694">
        <v>3</v>
      </c>
      <c r="H115" s="1511">
        <v>2</v>
      </c>
      <c r="I115" s="1512">
        <v>6</v>
      </c>
      <c r="J115" s="1511">
        <v>184</v>
      </c>
      <c r="K115" s="1554">
        <v>217</v>
      </c>
      <c r="L115" s="1511">
        <v>6</v>
      </c>
      <c r="M115" s="1554">
        <v>6</v>
      </c>
      <c r="N115" s="1511">
        <v>3</v>
      </c>
      <c r="O115" s="1512">
        <v>3</v>
      </c>
      <c r="P115" s="1511">
        <v>3</v>
      </c>
      <c r="Q115" s="1512">
        <v>2</v>
      </c>
      <c r="R115" s="1511">
        <v>4</v>
      </c>
      <c r="S115" s="1512">
        <v>2</v>
      </c>
      <c r="T115" s="1511">
        <v>2</v>
      </c>
      <c r="U115" s="1654">
        <v>1</v>
      </c>
      <c r="V115" s="5291">
        <v>0</v>
      </c>
      <c r="W115" s="5295">
        <v>3</v>
      </c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367"/>
      <c r="B116" s="1695" t="s">
        <v>324</v>
      </c>
      <c r="C116" s="982">
        <f t="shared" si="35"/>
        <v>9</v>
      </c>
      <c r="D116" s="1696">
        <f t="shared" si="41"/>
        <v>5</v>
      </c>
      <c r="E116" s="1697">
        <f t="shared" si="41"/>
        <v>4</v>
      </c>
      <c r="F116" s="1561">
        <v>0</v>
      </c>
      <c r="G116" s="978">
        <v>0</v>
      </c>
      <c r="H116" s="1561">
        <v>1</v>
      </c>
      <c r="I116" s="1565">
        <v>2</v>
      </c>
      <c r="J116" s="1561">
        <v>1</v>
      </c>
      <c r="K116" s="1562">
        <v>1</v>
      </c>
      <c r="L116" s="1561">
        <v>2</v>
      </c>
      <c r="M116" s="1562">
        <v>0</v>
      </c>
      <c r="N116" s="1561">
        <v>1</v>
      </c>
      <c r="O116" s="1565">
        <v>1</v>
      </c>
      <c r="P116" s="1561">
        <v>0</v>
      </c>
      <c r="Q116" s="1565">
        <v>0</v>
      </c>
      <c r="R116" s="1561">
        <v>0</v>
      </c>
      <c r="S116" s="1565">
        <v>0</v>
      </c>
      <c r="T116" s="1561">
        <v>0</v>
      </c>
      <c r="U116" s="1620">
        <v>0</v>
      </c>
      <c r="V116" s="5304">
        <v>0</v>
      </c>
      <c r="W116" s="5294">
        <v>1</v>
      </c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368"/>
      <c r="B117" s="1698" t="s">
        <v>325</v>
      </c>
      <c r="C117" s="1699">
        <f t="shared" si="35"/>
        <v>8</v>
      </c>
      <c r="D117" s="1700">
        <f t="shared" si="41"/>
        <v>5</v>
      </c>
      <c r="E117" s="1701">
        <f t="shared" si="41"/>
        <v>3</v>
      </c>
      <c r="F117" s="1702">
        <v>1</v>
      </c>
      <c r="G117" s="1703">
        <v>0</v>
      </c>
      <c r="H117" s="1702">
        <v>1</v>
      </c>
      <c r="I117" s="1704">
        <v>3</v>
      </c>
      <c r="J117" s="1702">
        <v>0</v>
      </c>
      <c r="K117" s="1705">
        <v>0</v>
      </c>
      <c r="L117" s="1702">
        <v>0</v>
      </c>
      <c r="M117" s="1705">
        <v>0</v>
      </c>
      <c r="N117" s="1702">
        <v>2</v>
      </c>
      <c r="O117" s="1704">
        <v>0</v>
      </c>
      <c r="P117" s="1702">
        <v>1</v>
      </c>
      <c r="Q117" s="1704">
        <v>0</v>
      </c>
      <c r="R117" s="1702">
        <v>0</v>
      </c>
      <c r="S117" s="1704">
        <v>0</v>
      </c>
      <c r="T117" s="1702">
        <v>0</v>
      </c>
      <c r="U117" s="1703">
        <v>0</v>
      </c>
      <c r="V117" s="5305">
        <v>0</v>
      </c>
      <c r="W117" s="1649">
        <v>3</v>
      </c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165" t="s">
        <v>220</v>
      </c>
      <c r="B119" s="7165" t="s">
        <v>221</v>
      </c>
      <c r="C119" s="7193" t="s">
        <v>222</v>
      </c>
      <c r="D119" s="7194"/>
      <c r="E119" s="7369"/>
      <c r="F119" s="7437" t="s">
        <v>101</v>
      </c>
      <c r="G119" s="7456"/>
      <c r="H119" s="7456"/>
      <c r="I119" s="7456"/>
      <c r="J119" s="7456"/>
      <c r="K119" s="7456"/>
      <c r="L119" s="7456"/>
      <c r="M119" s="7456"/>
      <c r="N119" s="7456"/>
      <c r="O119" s="7456"/>
      <c r="P119" s="7456"/>
      <c r="Q119" s="7456"/>
      <c r="R119" s="7456"/>
      <c r="S119" s="7456"/>
      <c r="T119" s="7271"/>
      <c r="U119" s="7271"/>
      <c r="V119" s="7456"/>
      <c r="W119" s="7456"/>
      <c r="X119" s="7456"/>
      <c r="Y119" s="7456"/>
      <c r="Z119" s="7456"/>
      <c r="AA119" s="7181"/>
      <c r="AB119" s="7510" t="s">
        <v>327</v>
      </c>
      <c r="AC119" s="751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165"/>
      <c r="B120" s="7165"/>
      <c r="C120" s="7212"/>
      <c r="D120" s="7261"/>
      <c r="E120" s="7213"/>
      <c r="F120" s="7150" t="s">
        <v>328</v>
      </c>
      <c r="G120" s="7280"/>
      <c r="H120" s="7150" t="s">
        <v>329</v>
      </c>
      <c r="I120" s="7280"/>
      <c r="J120" s="7150" t="s">
        <v>330</v>
      </c>
      <c r="K120" s="7280"/>
      <c r="L120" s="7275" t="s">
        <v>331</v>
      </c>
      <c r="M120" s="7280"/>
      <c r="N120" s="7150" t="s">
        <v>94</v>
      </c>
      <c r="O120" s="7280"/>
      <c r="P120" s="7150" t="s">
        <v>44</v>
      </c>
      <c r="Q120" s="7280"/>
      <c r="R120" s="7150" t="s">
        <v>45</v>
      </c>
      <c r="S120" s="7280"/>
      <c r="T120" s="7150" t="s">
        <v>332</v>
      </c>
      <c r="U120" s="7280"/>
      <c r="V120" s="7150" t="s">
        <v>54</v>
      </c>
      <c r="W120" s="7280"/>
      <c r="X120" s="7150" t="s">
        <v>333</v>
      </c>
      <c r="Y120" s="7280"/>
      <c r="Z120" s="7460" t="s">
        <v>57</v>
      </c>
      <c r="AA120" s="7470"/>
      <c r="AB120" s="7511"/>
      <c r="AC120" s="751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66"/>
      <c r="B121" s="7166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512"/>
      <c r="AC121" s="751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98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>
        <v>0</v>
      </c>
      <c r="G122" s="1512">
        <v>0</v>
      </c>
      <c r="H122" s="1511">
        <v>0</v>
      </c>
      <c r="I122" s="1554">
        <v>0</v>
      </c>
      <c r="J122" s="1511">
        <v>0</v>
      </c>
      <c r="K122" s="1554">
        <v>0</v>
      </c>
      <c r="L122" s="1723">
        <v>0</v>
      </c>
      <c r="M122" s="1554">
        <v>0</v>
      </c>
      <c r="N122" s="1511">
        <v>0</v>
      </c>
      <c r="O122" s="1554">
        <v>0</v>
      </c>
      <c r="P122" s="1511">
        <v>0</v>
      </c>
      <c r="Q122" s="1554">
        <v>0</v>
      </c>
      <c r="R122" s="1511">
        <v>0</v>
      </c>
      <c r="S122" s="1554">
        <v>0</v>
      </c>
      <c r="T122" s="1511">
        <v>0</v>
      </c>
      <c r="U122" s="1554">
        <v>0</v>
      </c>
      <c r="V122" s="1555">
        <v>0</v>
      </c>
      <c r="W122" s="1554">
        <v>0</v>
      </c>
      <c r="X122" s="1555">
        <v>0</v>
      </c>
      <c r="Y122" s="1554">
        <v>0</v>
      </c>
      <c r="Z122" s="1694">
        <v>0</v>
      </c>
      <c r="AA122" s="1724">
        <v>0</v>
      </c>
      <c r="AB122" s="5308">
        <v>0</v>
      </c>
      <c r="AC122" s="5312">
        <v>0</v>
      </c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468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>
        <v>0</v>
      </c>
      <c r="G123" s="1544">
        <v>0</v>
      </c>
      <c r="H123" s="1539">
        <v>0</v>
      </c>
      <c r="I123" s="1540">
        <v>0</v>
      </c>
      <c r="J123" s="1539">
        <v>0</v>
      </c>
      <c r="K123" s="1540">
        <v>0</v>
      </c>
      <c r="L123" s="1726">
        <v>0</v>
      </c>
      <c r="M123" s="1540">
        <v>0</v>
      </c>
      <c r="N123" s="1539">
        <v>0</v>
      </c>
      <c r="O123" s="1540">
        <v>0</v>
      </c>
      <c r="P123" s="1539">
        <v>0</v>
      </c>
      <c r="Q123" s="1540">
        <v>0</v>
      </c>
      <c r="R123" s="1539">
        <v>0</v>
      </c>
      <c r="S123" s="1540">
        <v>0</v>
      </c>
      <c r="T123" s="1539">
        <v>0</v>
      </c>
      <c r="U123" s="1540">
        <v>0</v>
      </c>
      <c r="V123" s="1541">
        <v>0</v>
      </c>
      <c r="W123" s="1540">
        <v>0</v>
      </c>
      <c r="X123" s="1541">
        <v>0</v>
      </c>
      <c r="Y123" s="1540">
        <v>0</v>
      </c>
      <c r="Z123" s="1727">
        <v>0</v>
      </c>
      <c r="AA123" s="1728">
        <v>0</v>
      </c>
      <c r="AB123" s="5309">
        <v>0</v>
      </c>
      <c r="AC123" s="5313">
        <v>0</v>
      </c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468"/>
      <c r="B124" s="1536" t="s">
        <v>337</v>
      </c>
      <c r="C124" s="1644">
        <f t="shared" si="43"/>
        <v>4</v>
      </c>
      <c r="D124" s="1666">
        <f t="shared" si="44"/>
        <v>2</v>
      </c>
      <c r="E124" s="983">
        <f t="shared" si="44"/>
        <v>2</v>
      </c>
      <c r="F124" s="1539">
        <v>0</v>
      </c>
      <c r="G124" s="1544">
        <v>0</v>
      </c>
      <c r="H124" s="1539">
        <v>0</v>
      </c>
      <c r="I124" s="1540">
        <v>0</v>
      </c>
      <c r="J124" s="1539">
        <v>0</v>
      </c>
      <c r="K124" s="1540">
        <v>0</v>
      </c>
      <c r="L124" s="1726">
        <v>0</v>
      </c>
      <c r="M124" s="1540">
        <v>0</v>
      </c>
      <c r="N124" s="1539">
        <v>0</v>
      </c>
      <c r="O124" s="1540">
        <v>0</v>
      </c>
      <c r="P124" s="1539">
        <v>0</v>
      </c>
      <c r="Q124" s="1540">
        <v>0</v>
      </c>
      <c r="R124" s="1539">
        <v>0</v>
      </c>
      <c r="S124" s="1540">
        <v>0</v>
      </c>
      <c r="T124" s="1539">
        <v>1</v>
      </c>
      <c r="U124" s="1540">
        <v>2</v>
      </c>
      <c r="V124" s="1541">
        <v>0</v>
      </c>
      <c r="W124" s="1540">
        <v>0</v>
      </c>
      <c r="X124" s="1541">
        <v>1</v>
      </c>
      <c r="Y124" s="1540">
        <v>0</v>
      </c>
      <c r="Z124" s="1727">
        <v>0</v>
      </c>
      <c r="AA124" s="1728">
        <v>0</v>
      </c>
      <c r="AB124" s="5309">
        <v>0</v>
      </c>
      <c r="AC124" s="5313">
        <v>0</v>
      </c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99"/>
      <c r="B125" s="1536" t="s">
        <v>338</v>
      </c>
      <c r="C125" s="1646">
        <f t="shared" si="43"/>
        <v>2</v>
      </c>
      <c r="D125" s="1730">
        <f t="shared" si="44"/>
        <v>0</v>
      </c>
      <c r="E125" s="1731">
        <f t="shared" si="44"/>
        <v>2</v>
      </c>
      <c r="F125" s="1539">
        <v>0</v>
      </c>
      <c r="G125" s="1544">
        <v>0</v>
      </c>
      <c r="H125" s="1539">
        <v>0</v>
      </c>
      <c r="I125" s="1540">
        <v>0</v>
      </c>
      <c r="J125" s="1539">
        <v>0</v>
      </c>
      <c r="K125" s="1540">
        <v>0</v>
      </c>
      <c r="L125" s="1726">
        <v>0</v>
      </c>
      <c r="M125" s="1540">
        <v>0</v>
      </c>
      <c r="N125" s="1539">
        <v>0</v>
      </c>
      <c r="O125" s="1540">
        <v>0</v>
      </c>
      <c r="P125" s="1539">
        <v>0</v>
      </c>
      <c r="Q125" s="1540">
        <v>0</v>
      </c>
      <c r="R125" s="1539">
        <v>0</v>
      </c>
      <c r="S125" s="1540">
        <v>0</v>
      </c>
      <c r="T125" s="1539">
        <v>0</v>
      </c>
      <c r="U125" s="1540">
        <v>0</v>
      </c>
      <c r="V125" s="1541">
        <v>0</v>
      </c>
      <c r="W125" s="1540">
        <v>1</v>
      </c>
      <c r="X125" s="1541">
        <v>0</v>
      </c>
      <c r="Y125" s="1540">
        <v>1</v>
      </c>
      <c r="Z125" s="1727">
        <v>0</v>
      </c>
      <c r="AA125" s="1728">
        <v>0</v>
      </c>
      <c r="AB125" s="5309">
        <v>0</v>
      </c>
      <c r="AC125" s="5313">
        <v>0</v>
      </c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469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>
        <v>0</v>
      </c>
      <c r="G126" s="1520">
        <v>0</v>
      </c>
      <c r="H126" s="1519">
        <v>0</v>
      </c>
      <c r="I126" s="1550">
        <v>0</v>
      </c>
      <c r="J126" s="1519">
        <v>0</v>
      </c>
      <c r="K126" s="1550">
        <v>0</v>
      </c>
      <c r="L126" s="1733">
        <v>0</v>
      </c>
      <c r="M126" s="1550">
        <v>0</v>
      </c>
      <c r="N126" s="1519">
        <v>0</v>
      </c>
      <c r="O126" s="1550">
        <v>0</v>
      </c>
      <c r="P126" s="1519">
        <v>0</v>
      </c>
      <c r="Q126" s="1550">
        <v>0</v>
      </c>
      <c r="R126" s="1519">
        <v>0</v>
      </c>
      <c r="S126" s="1550">
        <v>0</v>
      </c>
      <c r="T126" s="1519">
        <v>0</v>
      </c>
      <c r="U126" s="1550">
        <v>0</v>
      </c>
      <c r="V126" s="1551">
        <v>0</v>
      </c>
      <c r="W126" s="1550">
        <v>0</v>
      </c>
      <c r="X126" s="1551">
        <v>0</v>
      </c>
      <c r="Y126" s="1550">
        <v>0</v>
      </c>
      <c r="Z126" s="1734">
        <v>0</v>
      </c>
      <c r="AA126" s="1735">
        <v>0</v>
      </c>
      <c r="AB126" s="1734">
        <v>0</v>
      </c>
      <c r="AC126" s="5314">
        <v>0</v>
      </c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98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>
        <v>0</v>
      </c>
      <c r="G127" s="1512">
        <v>0</v>
      </c>
      <c r="H127" s="1511">
        <v>0</v>
      </c>
      <c r="I127" s="1554">
        <v>0</v>
      </c>
      <c r="J127" s="1511">
        <v>0</v>
      </c>
      <c r="K127" s="1554">
        <v>0</v>
      </c>
      <c r="L127" s="1723">
        <v>0</v>
      </c>
      <c r="M127" s="1554">
        <v>0</v>
      </c>
      <c r="N127" s="1511">
        <v>0</v>
      </c>
      <c r="O127" s="1554">
        <v>0</v>
      </c>
      <c r="P127" s="1511">
        <v>0</v>
      </c>
      <c r="Q127" s="1554">
        <v>0</v>
      </c>
      <c r="R127" s="1511">
        <v>0</v>
      </c>
      <c r="S127" s="1554">
        <v>0</v>
      </c>
      <c r="T127" s="1511">
        <v>0</v>
      </c>
      <c r="U127" s="1554">
        <v>0</v>
      </c>
      <c r="V127" s="1555">
        <v>0</v>
      </c>
      <c r="W127" s="1554">
        <v>0</v>
      </c>
      <c r="X127" s="1555">
        <v>0</v>
      </c>
      <c r="Y127" s="1554">
        <v>0</v>
      </c>
      <c r="Z127" s="1694">
        <v>0</v>
      </c>
      <c r="AA127" s="1724">
        <v>0</v>
      </c>
      <c r="AB127" s="5308">
        <v>0</v>
      </c>
      <c r="AC127" s="5312">
        <v>0</v>
      </c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468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>
        <v>0</v>
      </c>
      <c r="G128" s="1544">
        <v>0</v>
      </c>
      <c r="H128" s="1539">
        <v>0</v>
      </c>
      <c r="I128" s="1540">
        <v>0</v>
      </c>
      <c r="J128" s="1539">
        <v>0</v>
      </c>
      <c r="K128" s="1540">
        <v>0</v>
      </c>
      <c r="L128" s="1726">
        <v>0</v>
      </c>
      <c r="M128" s="1540">
        <v>0</v>
      </c>
      <c r="N128" s="1539">
        <v>0</v>
      </c>
      <c r="O128" s="1540">
        <v>0</v>
      </c>
      <c r="P128" s="1539">
        <v>0</v>
      </c>
      <c r="Q128" s="1540">
        <v>0</v>
      </c>
      <c r="R128" s="1539">
        <v>0</v>
      </c>
      <c r="S128" s="1540">
        <v>0</v>
      </c>
      <c r="T128" s="1539">
        <v>0</v>
      </c>
      <c r="U128" s="1540">
        <v>0</v>
      </c>
      <c r="V128" s="1541">
        <v>0</v>
      </c>
      <c r="W128" s="1540">
        <v>0</v>
      </c>
      <c r="X128" s="1541">
        <v>0</v>
      </c>
      <c r="Y128" s="1540">
        <v>0</v>
      </c>
      <c r="Z128" s="1727">
        <v>0</v>
      </c>
      <c r="AA128" s="1728">
        <v>0</v>
      </c>
      <c r="AB128" s="5309">
        <v>0</v>
      </c>
      <c r="AC128" s="5313">
        <v>0</v>
      </c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468"/>
      <c r="B129" s="1536" t="s">
        <v>337</v>
      </c>
      <c r="C129" s="1644">
        <f t="shared" si="43"/>
        <v>2</v>
      </c>
      <c r="D129" s="1666">
        <f t="shared" si="44"/>
        <v>1</v>
      </c>
      <c r="E129" s="983">
        <f t="shared" si="44"/>
        <v>1</v>
      </c>
      <c r="F129" s="1539">
        <v>0</v>
      </c>
      <c r="G129" s="1544">
        <v>0</v>
      </c>
      <c r="H129" s="1539">
        <v>0</v>
      </c>
      <c r="I129" s="1540">
        <v>0</v>
      </c>
      <c r="J129" s="1539">
        <v>0</v>
      </c>
      <c r="K129" s="1540">
        <v>0</v>
      </c>
      <c r="L129" s="1726">
        <v>0</v>
      </c>
      <c r="M129" s="1540">
        <v>0</v>
      </c>
      <c r="N129" s="1539">
        <v>0</v>
      </c>
      <c r="O129" s="1540">
        <v>0</v>
      </c>
      <c r="P129" s="1539">
        <v>0</v>
      </c>
      <c r="Q129" s="1540">
        <v>0</v>
      </c>
      <c r="R129" s="1539">
        <v>0</v>
      </c>
      <c r="S129" s="1540">
        <v>0</v>
      </c>
      <c r="T129" s="1539">
        <v>1</v>
      </c>
      <c r="U129" s="1540">
        <v>1</v>
      </c>
      <c r="V129" s="1541">
        <v>0</v>
      </c>
      <c r="W129" s="1540">
        <v>0</v>
      </c>
      <c r="X129" s="1541">
        <v>0</v>
      </c>
      <c r="Y129" s="1540">
        <v>0</v>
      </c>
      <c r="Z129" s="1727">
        <v>0</v>
      </c>
      <c r="AA129" s="1728">
        <v>0</v>
      </c>
      <c r="AB129" s="5309">
        <v>0</v>
      </c>
      <c r="AC129" s="5313">
        <v>0</v>
      </c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99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>
        <v>0</v>
      </c>
      <c r="G130" s="1544">
        <v>0</v>
      </c>
      <c r="H130" s="1539">
        <v>0</v>
      </c>
      <c r="I130" s="1540">
        <v>0</v>
      </c>
      <c r="J130" s="1539">
        <v>0</v>
      </c>
      <c r="K130" s="1540">
        <v>0</v>
      </c>
      <c r="L130" s="1726">
        <v>0</v>
      </c>
      <c r="M130" s="1540">
        <v>0</v>
      </c>
      <c r="N130" s="1539">
        <v>0</v>
      </c>
      <c r="O130" s="1540">
        <v>0</v>
      </c>
      <c r="P130" s="1539">
        <v>0</v>
      </c>
      <c r="Q130" s="1540">
        <v>0</v>
      </c>
      <c r="R130" s="1539">
        <v>0</v>
      </c>
      <c r="S130" s="1540">
        <v>0</v>
      </c>
      <c r="T130" s="1539">
        <v>0</v>
      </c>
      <c r="U130" s="1540">
        <v>0</v>
      </c>
      <c r="V130" s="1541">
        <v>0</v>
      </c>
      <c r="W130" s="1540">
        <v>0</v>
      </c>
      <c r="X130" s="1541">
        <v>0</v>
      </c>
      <c r="Y130" s="1540">
        <v>0</v>
      </c>
      <c r="Z130" s="1727">
        <v>0</v>
      </c>
      <c r="AA130" s="1728">
        <v>0</v>
      </c>
      <c r="AB130" s="5309">
        <v>0</v>
      </c>
      <c r="AC130" s="5313">
        <v>0</v>
      </c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469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>
        <v>0</v>
      </c>
      <c r="G131" s="1520">
        <v>0</v>
      </c>
      <c r="H131" s="1519">
        <v>0</v>
      </c>
      <c r="I131" s="1550">
        <v>0</v>
      </c>
      <c r="J131" s="1519">
        <v>0</v>
      </c>
      <c r="K131" s="1550">
        <v>0</v>
      </c>
      <c r="L131" s="1733">
        <v>0</v>
      </c>
      <c r="M131" s="1550">
        <v>0</v>
      </c>
      <c r="N131" s="1519">
        <v>0</v>
      </c>
      <c r="O131" s="1550">
        <v>0</v>
      </c>
      <c r="P131" s="1519">
        <v>0</v>
      </c>
      <c r="Q131" s="1550">
        <v>0</v>
      </c>
      <c r="R131" s="1519">
        <v>0</v>
      </c>
      <c r="S131" s="1550">
        <v>0</v>
      </c>
      <c r="T131" s="1519">
        <v>0</v>
      </c>
      <c r="U131" s="1550">
        <v>0</v>
      </c>
      <c r="V131" s="1551">
        <v>0</v>
      </c>
      <c r="W131" s="1550">
        <v>0</v>
      </c>
      <c r="X131" s="1551">
        <v>0</v>
      </c>
      <c r="Y131" s="1550">
        <v>0</v>
      </c>
      <c r="Z131" s="1734">
        <v>0</v>
      </c>
      <c r="AA131" s="1735">
        <v>0</v>
      </c>
      <c r="AB131" s="1734">
        <v>0</v>
      </c>
      <c r="AC131" s="5314">
        <v>0</v>
      </c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208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>
        <v>0</v>
      </c>
      <c r="G132" s="1512">
        <v>0</v>
      </c>
      <c r="H132" s="1511">
        <v>0</v>
      </c>
      <c r="I132" s="1554">
        <v>0</v>
      </c>
      <c r="J132" s="1511">
        <v>0</v>
      </c>
      <c r="K132" s="1554">
        <v>0</v>
      </c>
      <c r="L132" s="1723">
        <v>0</v>
      </c>
      <c r="M132" s="1554">
        <v>0</v>
      </c>
      <c r="N132" s="1511">
        <v>0</v>
      </c>
      <c r="O132" s="1554">
        <v>0</v>
      </c>
      <c r="P132" s="1511">
        <v>0</v>
      </c>
      <c r="Q132" s="1554">
        <v>0</v>
      </c>
      <c r="R132" s="1511">
        <v>0</v>
      </c>
      <c r="S132" s="1554">
        <v>0</v>
      </c>
      <c r="T132" s="1511">
        <v>0</v>
      </c>
      <c r="U132" s="1554">
        <v>0</v>
      </c>
      <c r="V132" s="1555">
        <v>0</v>
      </c>
      <c r="W132" s="1554">
        <v>0</v>
      </c>
      <c r="X132" s="1555">
        <v>0</v>
      </c>
      <c r="Y132" s="1554">
        <v>0</v>
      </c>
      <c r="Z132" s="1694">
        <v>0</v>
      </c>
      <c r="AA132" s="1724">
        <v>0</v>
      </c>
      <c r="AB132" s="5308">
        <v>0</v>
      </c>
      <c r="AC132" s="5312">
        <v>0</v>
      </c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209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>
        <v>0</v>
      </c>
      <c r="G133" s="1544">
        <v>0</v>
      </c>
      <c r="H133" s="1539">
        <v>0</v>
      </c>
      <c r="I133" s="1540">
        <v>0</v>
      </c>
      <c r="J133" s="1539">
        <v>0</v>
      </c>
      <c r="K133" s="1540">
        <v>0</v>
      </c>
      <c r="L133" s="1726">
        <v>0</v>
      </c>
      <c r="M133" s="1540">
        <v>0</v>
      </c>
      <c r="N133" s="1539">
        <v>0</v>
      </c>
      <c r="O133" s="1540">
        <v>0</v>
      </c>
      <c r="P133" s="1539">
        <v>0</v>
      </c>
      <c r="Q133" s="1540">
        <v>0</v>
      </c>
      <c r="R133" s="1539">
        <v>0</v>
      </c>
      <c r="S133" s="1540">
        <v>0</v>
      </c>
      <c r="T133" s="1539">
        <v>0</v>
      </c>
      <c r="U133" s="1540">
        <v>0</v>
      </c>
      <c r="V133" s="1541">
        <v>0</v>
      </c>
      <c r="W133" s="1540">
        <v>0</v>
      </c>
      <c r="X133" s="1541">
        <v>0</v>
      </c>
      <c r="Y133" s="1540">
        <v>0</v>
      </c>
      <c r="Z133" s="1727">
        <v>0</v>
      </c>
      <c r="AA133" s="1728">
        <v>0</v>
      </c>
      <c r="AB133" s="5309">
        <v>0</v>
      </c>
      <c r="AC133" s="5313">
        <v>0</v>
      </c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209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>
        <v>0</v>
      </c>
      <c r="G134" s="1544">
        <v>0</v>
      </c>
      <c r="H134" s="1539">
        <v>0</v>
      </c>
      <c r="I134" s="1540">
        <v>0</v>
      </c>
      <c r="J134" s="1539">
        <v>0</v>
      </c>
      <c r="K134" s="1540">
        <v>0</v>
      </c>
      <c r="L134" s="1726">
        <v>0</v>
      </c>
      <c r="M134" s="1540">
        <v>0</v>
      </c>
      <c r="N134" s="1539">
        <v>0</v>
      </c>
      <c r="O134" s="1540">
        <v>0</v>
      </c>
      <c r="P134" s="1539">
        <v>0</v>
      </c>
      <c r="Q134" s="1540">
        <v>0</v>
      </c>
      <c r="R134" s="1539">
        <v>0</v>
      </c>
      <c r="S134" s="1540">
        <v>0</v>
      </c>
      <c r="T134" s="1539">
        <v>0</v>
      </c>
      <c r="U134" s="1540">
        <v>0</v>
      </c>
      <c r="V134" s="1541">
        <v>0</v>
      </c>
      <c r="W134" s="1540">
        <v>0</v>
      </c>
      <c r="X134" s="1541">
        <v>0</v>
      </c>
      <c r="Y134" s="1540">
        <v>0</v>
      </c>
      <c r="Z134" s="1727">
        <v>0</v>
      </c>
      <c r="AA134" s="1728">
        <v>0</v>
      </c>
      <c r="AB134" s="5309">
        <v>0</v>
      </c>
      <c r="AC134" s="5313">
        <v>0</v>
      </c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209"/>
      <c r="B135" s="1536" t="s">
        <v>338</v>
      </c>
      <c r="C135" s="1646">
        <f t="shared" si="43"/>
        <v>1</v>
      </c>
      <c r="D135" s="1730">
        <f t="shared" si="44"/>
        <v>0</v>
      </c>
      <c r="E135" s="1731">
        <f t="shared" si="44"/>
        <v>1</v>
      </c>
      <c r="F135" s="1539">
        <v>0</v>
      </c>
      <c r="G135" s="1544">
        <v>0</v>
      </c>
      <c r="H135" s="1539">
        <v>0</v>
      </c>
      <c r="I135" s="1540">
        <v>0</v>
      </c>
      <c r="J135" s="1539">
        <v>0</v>
      </c>
      <c r="K135" s="1540">
        <v>0</v>
      </c>
      <c r="L135" s="1726">
        <v>0</v>
      </c>
      <c r="M135" s="1540">
        <v>0</v>
      </c>
      <c r="N135" s="1539">
        <v>0</v>
      </c>
      <c r="O135" s="1540">
        <v>0</v>
      </c>
      <c r="P135" s="1539">
        <v>0</v>
      </c>
      <c r="Q135" s="1540">
        <v>0</v>
      </c>
      <c r="R135" s="1539">
        <v>0</v>
      </c>
      <c r="S135" s="1540">
        <v>0</v>
      </c>
      <c r="T135" s="1539">
        <v>0</v>
      </c>
      <c r="U135" s="1540">
        <v>1</v>
      </c>
      <c r="V135" s="1541">
        <v>0</v>
      </c>
      <c r="W135" s="1540">
        <v>0</v>
      </c>
      <c r="X135" s="1541">
        <v>0</v>
      </c>
      <c r="Y135" s="1540">
        <v>0</v>
      </c>
      <c r="Z135" s="1727">
        <v>0</v>
      </c>
      <c r="AA135" s="1728">
        <v>0</v>
      </c>
      <c r="AB135" s="5309">
        <v>0</v>
      </c>
      <c r="AC135" s="5313">
        <v>0</v>
      </c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210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>
        <v>0</v>
      </c>
      <c r="G136" s="1520">
        <v>0</v>
      </c>
      <c r="H136" s="1519">
        <v>0</v>
      </c>
      <c r="I136" s="1550">
        <v>0</v>
      </c>
      <c r="J136" s="1519">
        <v>0</v>
      </c>
      <c r="K136" s="1550">
        <v>0</v>
      </c>
      <c r="L136" s="1733">
        <v>0</v>
      </c>
      <c r="M136" s="1550">
        <v>0</v>
      </c>
      <c r="N136" s="1519">
        <v>0</v>
      </c>
      <c r="O136" s="1550">
        <v>0</v>
      </c>
      <c r="P136" s="1519">
        <v>0</v>
      </c>
      <c r="Q136" s="1550">
        <v>0</v>
      </c>
      <c r="R136" s="1519">
        <v>0</v>
      </c>
      <c r="S136" s="1550">
        <v>0</v>
      </c>
      <c r="T136" s="1519">
        <v>0</v>
      </c>
      <c r="U136" s="1550">
        <v>0</v>
      </c>
      <c r="V136" s="1551">
        <v>0</v>
      </c>
      <c r="W136" s="1550">
        <v>0</v>
      </c>
      <c r="X136" s="1551">
        <v>0</v>
      </c>
      <c r="Y136" s="1550">
        <v>0</v>
      </c>
      <c r="Z136" s="1734">
        <v>0</v>
      </c>
      <c r="AA136" s="1735">
        <v>0</v>
      </c>
      <c r="AB136" s="1734">
        <v>0</v>
      </c>
      <c r="AC136" s="5314">
        <v>0</v>
      </c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98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>
        <v>0</v>
      </c>
      <c r="G137" s="1512">
        <v>0</v>
      </c>
      <c r="H137" s="1511">
        <v>0</v>
      </c>
      <c r="I137" s="1554">
        <v>0</v>
      </c>
      <c r="J137" s="1511">
        <v>0</v>
      </c>
      <c r="K137" s="1554">
        <v>0</v>
      </c>
      <c r="L137" s="1723">
        <v>0</v>
      </c>
      <c r="M137" s="1554">
        <v>0</v>
      </c>
      <c r="N137" s="1511">
        <v>0</v>
      </c>
      <c r="O137" s="1554">
        <v>0</v>
      </c>
      <c r="P137" s="1511">
        <v>0</v>
      </c>
      <c r="Q137" s="1554">
        <v>0</v>
      </c>
      <c r="R137" s="1511">
        <v>0</v>
      </c>
      <c r="S137" s="1554">
        <v>0</v>
      </c>
      <c r="T137" s="1511">
        <v>0</v>
      </c>
      <c r="U137" s="1554">
        <v>0</v>
      </c>
      <c r="V137" s="1555">
        <v>0</v>
      </c>
      <c r="W137" s="1554">
        <v>0</v>
      </c>
      <c r="X137" s="1555">
        <v>0</v>
      </c>
      <c r="Y137" s="1554">
        <v>0</v>
      </c>
      <c r="Z137" s="1694">
        <v>0</v>
      </c>
      <c r="AA137" s="1724">
        <v>0</v>
      </c>
      <c r="AB137" s="5308">
        <v>0</v>
      </c>
      <c r="AC137" s="5312">
        <v>0</v>
      </c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468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>
        <v>0</v>
      </c>
      <c r="G138" s="1544">
        <v>0</v>
      </c>
      <c r="H138" s="1539">
        <v>0</v>
      </c>
      <c r="I138" s="1540">
        <v>0</v>
      </c>
      <c r="J138" s="1539">
        <v>0</v>
      </c>
      <c r="K138" s="1540">
        <v>0</v>
      </c>
      <c r="L138" s="1726">
        <v>0</v>
      </c>
      <c r="M138" s="1540">
        <v>0</v>
      </c>
      <c r="N138" s="1539">
        <v>0</v>
      </c>
      <c r="O138" s="1540">
        <v>0</v>
      </c>
      <c r="P138" s="1539">
        <v>0</v>
      </c>
      <c r="Q138" s="1540">
        <v>0</v>
      </c>
      <c r="R138" s="1539">
        <v>0</v>
      </c>
      <c r="S138" s="1540">
        <v>0</v>
      </c>
      <c r="T138" s="1539">
        <v>0</v>
      </c>
      <c r="U138" s="1540">
        <v>0</v>
      </c>
      <c r="V138" s="1541">
        <v>0</v>
      </c>
      <c r="W138" s="1540">
        <v>0</v>
      </c>
      <c r="X138" s="1541">
        <v>0</v>
      </c>
      <c r="Y138" s="1540">
        <v>0</v>
      </c>
      <c r="Z138" s="1727">
        <v>0</v>
      </c>
      <c r="AA138" s="1728">
        <v>0</v>
      </c>
      <c r="AB138" s="5309">
        <v>0</v>
      </c>
      <c r="AC138" s="5313">
        <v>0</v>
      </c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468"/>
      <c r="B139" s="1536" t="s">
        <v>337</v>
      </c>
      <c r="C139" s="1644">
        <f t="shared" si="43"/>
        <v>1</v>
      </c>
      <c r="D139" s="1666">
        <f t="shared" si="44"/>
        <v>1</v>
      </c>
      <c r="E139" s="983">
        <f t="shared" si="44"/>
        <v>0</v>
      </c>
      <c r="F139" s="1539">
        <v>0</v>
      </c>
      <c r="G139" s="1544">
        <v>0</v>
      </c>
      <c r="H139" s="1539">
        <v>0</v>
      </c>
      <c r="I139" s="1540">
        <v>0</v>
      </c>
      <c r="J139" s="1539">
        <v>0</v>
      </c>
      <c r="K139" s="1540">
        <v>0</v>
      </c>
      <c r="L139" s="1726">
        <v>0</v>
      </c>
      <c r="M139" s="1540">
        <v>0</v>
      </c>
      <c r="N139" s="1539">
        <v>1</v>
      </c>
      <c r="O139" s="1540">
        <v>0</v>
      </c>
      <c r="P139" s="1539">
        <v>0</v>
      </c>
      <c r="Q139" s="1540">
        <v>0</v>
      </c>
      <c r="R139" s="1539">
        <v>0</v>
      </c>
      <c r="S139" s="1540">
        <v>0</v>
      </c>
      <c r="T139" s="1539">
        <v>0</v>
      </c>
      <c r="U139" s="1540">
        <v>0</v>
      </c>
      <c r="V139" s="1541">
        <v>0</v>
      </c>
      <c r="W139" s="1540">
        <v>0</v>
      </c>
      <c r="X139" s="1541">
        <v>0</v>
      </c>
      <c r="Y139" s="1540">
        <v>0</v>
      </c>
      <c r="Z139" s="1727">
        <v>0</v>
      </c>
      <c r="AA139" s="1728">
        <v>0</v>
      </c>
      <c r="AB139" s="5309">
        <v>0</v>
      </c>
      <c r="AC139" s="5313">
        <v>0</v>
      </c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99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>
        <v>0</v>
      </c>
      <c r="G140" s="1544">
        <v>0</v>
      </c>
      <c r="H140" s="1539">
        <v>0</v>
      </c>
      <c r="I140" s="1540">
        <v>0</v>
      </c>
      <c r="J140" s="1539">
        <v>0</v>
      </c>
      <c r="K140" s="1540">
        <v>0</v>
      </c>
      <c r="L140" s="1726">
        <v>0</v>
      </c>
      <c r="M140" s="1540">
        <v>0</v>
      </c>
      <c r="N140" s="1539">
        <v>0</v>
      </c>
      <c r="O140" s="1540">
        <v>0</v>
      </c>
      <c r="P140" s="1539">
        <v>0</v>
      </c>
      <c r="Q140" s="1540">
        <v>0</v>
      </c>
      <c r="R140" s="1539">
        <v>0</v>
      </c>
      <c r="S140" s="1540">
        <v>0</v>
      </c>
      <c r="T140" s="1539">
        <v>0</v>
      </c>
      <c r="U140" s="1540">
        <v>0</v>
      </c>
      <c r="V140" s="1541">
        <v>0</v>
      </c>
      <c r="W140" s="1540">
        <v>0</v>
      </c>
      <c r="X140" s="1541">
        <v>0</v>
      </c>
      <c r="Y140" s="1540">
        <v>0</v>
      </c>
      <c r="Z140" s="1727">
        <v>0</v>
      </c>
      <c r="AA140" s="1728">
        <v>0</v>
      </c>
      <c r="AB140" s="5309">
        <v>0</v>
      </c>
      <c r="AC140" s="5313">
        <v>0</v>
      </c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469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>
        <v>0</v>
      </c>
      <c r="G141" s="1520">
        <v>0</v>
      </c>
      <c r="H141" s="1519">
        <v>0</v>
      </c>
      <c r="I141" s="1550">
        <v>0</v>
      </c>
      <c r="J141" s="1519">
        <v>0</v>
      </c>
      <c r="K141" s="1550">
        <v>0</v>
      </c>
      <c r="L141" s="1733">
        <v>0</v>
      </c>
      <c r="M141" s="1550">
        <v>0</v>
      </c>
      <c r="N141" s="1519">
        <v>0</v>
      </c>
      <c r="O141" s="1550">
        <v>0</v>
      </c>
      <c r="P141" s="1519">
        <v>0</v>
      </c>
      <c r="Q141" s="1550">
        <v>0</v>
      </c>
      <c r="R141" s="1519">
        <v>0</v>
      </c>
      <c r="S141" s="1550">
        <v>0</v>
      </c>
      <c r="T141" s="1519">
        <v>0</v>
      </c>
      <c r="U141" s="1550">
        <v>0</v>
      </c>
      <c r="V141" s="1551">
        <v>0</v>
      </c>
      <c r="W141" s="1550">
        <v>0</v>
      </c>
      <c r="X141" s="1551">
        <v>0</v>
      </c>
      <c r="Y141" s="1550">
        <v>0</v>
      </c>
      <c r="Z141" s="1734">
        <v>0</v>
      </c>
      <c r="AA141" s="1735">
        <v>0</v>
      </c>
      <c r="AB141" s="1734">
        <v>0</v>
      </c>
      <c r="AC141" s="5314">
        <v>0</v>
      </c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98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>
        <v>0</v>
      </c>
      <c r="G142" s="1512">
        <v>0</v>
      </c>
      <c r="H142" s="1511">
        <v>0</v>
      </c>
      <c r="I142" s="1554">
        <v>0</v>
      </c>
      <c r="J142" s="1511">
        <v>0</v>
      </c>
      <c r="K142" s="1554">
        <v>0</v>
      </c>
      <c r="L142" s="1723">
        <v>0</v>
      </c>
      <c r="M142" s="1554">
        <v>0</v>
      </c>
      <c r="N142" s="1511">
        <v>0</v>
      </c>
      <c r="O142" s="1554">
        <v>0</v>
      </c>
      <c r="P142" s="1511">
        <v>0</v>
      </c>
      <c r="Q142" s="1554">
        <v>0</v>
      </c>
      <c r="R142" s="1511">
        <v>0</v>
      </c>
      <c r="S142" s="1554">
        <v>0</v>
      </c>
      <c r="T142" s="1511">
        <v>0</v>
      </c>
      <c r="U142" s="1554">
        <v>0</v>
      </c>
      <c r="V142" s="1555">
        <v>0</v>
      </c>
      <c r="W142" s="1554">
        <v>0</v>
      </c>
      <c r="X142" s="1555">
        <v>0</v>
      </c>
      <c r="Y142" s="1554">
        <v>0</v>
      </c>
      <c r="Z142" s="1694">
        <v>0</v>
      </c>
      <c r="AA142" s="1724">
        <v>0</v>
      </c>
      <c r="AB142" s="5308">
        <v>0</v>
      </c>
      <c r="AC142" s="5312">
        <v>0</v>
      </c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468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>
        <v>0</v>
      </c>
      <c r="G143" s="1544">
        <v>0</v>
      </c>
      <c r="H143" s="1539">
        <v>0</v>
      </c>
      <c r="I143" s="1540">
        <v>0</v>
      </c>
      <c r="J143" s="1539">
        <v>0</v>
      </c>
      <c r="K143" s="1540">
        <v>0</v>
      </c>
      <c r="L143" s="1726">
        <v>0</v>
      </c>
      <c r="M143" s="1540">
        <v>0</v>
      </c>
      <c r="N143" s="1539">
        <v>0</v>
      </c>
      <c r="O143" s="1540">
        <v>0</v>
      </c>
      <c r="P143" s="1539">
        <v>0</v>
      </c>
      <c r="Q143" s="1540">
        <v>0</v>
      </c>
      <c r="R143" s="1539">
        <v>0</v>
      </c>
      <c r="S143" s="1540">
        <v>0</v>
      </c>
      <c r="T143" s="1539">
        <v>0</v>
      </c>
      <c r="U143" s="1540">
        <v>0</v>
      </c>
      <c r="V143" s="1541">
        <v>0</v>
      </c>
      <c r="W143" s="1540">
        <v>0</v>
      </c>
      <c r="X143" s="1541">
        <v>0</v>
      </c>
      <c r="Y143" s="1540">
        <v>0</v>
      </c>
      <c r="Z143" s="1727">
        <v>0</v>
      </c>
      <c r="AA143" s="1728">
        <v>0</v>
      </c>
      <c r="AB143" s="5309">
        <v>0</v>
      </c>
      <c r="AC143" s="5313">
        <v>0</v>
      </c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468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>
        <v>0</v>
      </c>
      <c r="G144" s="1544">
        <v>0</v>
      </c>
      <c r="H144" s="1539">
        <v>0</v>
      </c>
      <c r="I144" s="1540">
        <v>0</v>
      </c>
      <c r="J144" s="1539">
        <v>0</v>
      </c>
      <c r="K144" s="1540">
        <v>0</v>
      </c>
      <c r="L144" s="1726">
        <v>0</v>
      </c>
      <c r="M144" s="1540">
        <v>0</v>
      </c>
      <c r="N144" s="1539">
        <v>0</v>
      </c>
      <c r="O144" s="1540">
        <v>0</v>
      </c>
      <c r="P144" s="1539">
        <v>0</v>
      </c>
      <c r="Q144" s="1540">
        <v>0</v>
      </c>
      <c r="R144" s="1539">
        <v>0</v>
      </c>
      <c r="S144" s="1540">
        <v>0</v>
      </c>
      <c r="T144" s="1539">
        <v>0</v>
      </c>
      <c r="U144" s="1540">
        <v>0</v>
      </c>
      <c r="V144" s="1541">
        <v>0</v>
      </c>
      <c r="W144" s="1540">
        <v>0</v>
      </c>
      <c r="X144" s="1541">
        <v>0</v>
      </c>
      <c r="Y144" s="1540">
        <v>0</v>
      </c>
      <c r="Z144" s="1727">
        <v>0</v>
      </c>
      <c r="AA144" s="1728">
        <v>0</v>
      </c>
      <c r="AB144" s="5309">
        <v>0</v>
      </c>
      <c r="AC144" s="5313">
        <v>0</v>
      </c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99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>
        <v>0</v>
      </c>
      <c r="G145" s="1544">
        <v>0</v>
      </c>
      <c r="H145" s="1539">
        <v>0</v>
      </c>
      <c r="I145" s="1540">
        <v>0</v>
      </c>
      <c r="J145" s="1539">
        <v>0</v>
      </c>
      <c r="K145" s="1540">
        <v>0</v>
      </c>
      <c r="L145" s="1726">
        <v>0</v>
      </c>
      <c r="M145" s="1540">
        <v>0</v>
      </c>
      <c r="N145" s="1539">
        <v>0</v>
      </c>
      <c r="O145" s="1540">
        <v>0</v>
      </c>
      <c r="P145" s="1539">
        <v>0</v>
      </c>
      <c r="Q145" s="1540">
        <v>0</v>
      </c>
      <c r="R145" s="1539">
        <v>0</v>
      </c>
      <c r="S145" s="1540">
        <v>0</v>
      </c>
      <c r="T145" s="1539">
        <v>0</v>
      </c>
      <c r="U145" s="1540">
        <v>0</v>
      </c>
      <c r="V145" s="1541">
        <v>0</v>
      </c>
      <c r="W145" s="1540">
        <v>0</v>
      </c>
      <c r="X145" s="1541">
        <v>0</v>
      </c>
      <c r="Y145" s="1540">
        <v>0</v>
      </c>
      <c r="Z145" s="1727">
        <v>0</v>
      </c>
      <c r="AA145" s="1728">
        <v>0</v>
      </c>
      <c r="AB145" s="5309">
        <v>0</v>
      </c>
      <c r="AC145" s="5313">
        <v>0</v>
      </c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469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>
        <v>0</v>
      </c>
      <c r="G146" s="1520">
        <v>0</v>
      </c>
      <c r="H146" s="1519">
        <v>0</v>
      </c>
      <c r="I146" s="1550">
        <v>0</v>
      </c>
      <c r="J146" s="1519">
        <v>0</v>
      </c>
      <c r="K146" s="1550">
        <v>0</v>
      </c>
      <c r="L146" s="1733">
        <v>0</v>
      </c>
      <c r="M146" s="1550">
        <v>0</v>
      </c>
      <c r="N146" s="1519">
        <v>0</v>
      </c>
      <c r="O146" s="1550">
        <v>0</v>
      </c>
      <c r="P146" s="1519">
        <v>0</v>
      </c>
      <c r="Q146" s="1550">
        <v>0</v>
      </c>
      <c r="R146" s="1519">
        <v>0</v>
      </c>
      <c r="S146" s="1550">
        <v>0</v>
      </c>
      <c r="T146" s="1519">
        <v>0</v>
      </c>
      <c r="U146" s="1550">
        <v>0</v>
      </c>
      <c r="V146" s="1551">
        <v>0</v>
      </c>
      <c r="W146" s="1550">
        <v>0</v>
      </c>
      <c r="X146" s="1551">
        <v>0</v>
      </c>
      <c r="Y146" s="1550">
        <v>0</v>
      </c>
      <c r="Z146" s="1734">
        <v>0</v>
      </c>
      <c r="AA146" s="1735">
        <v>0</v>
      </c>
      <c r="AB146" s="1734">
        <v>0</v>
      </c>
      <c r="AC146" s="5314">
        <v>0</v>
      </c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208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>
        <v>0</v>
      </c>
      <c r="G147" s="1512">
        <v>0</v>
      </c>
      <c r="H147" s="1511">
        <v>0</v>
      </c>
      <c r="I147" s="1554">
        <v>0</v>
      </c>
      <c r="J147" s="1511">
        <v>0</v>
      </c>
      <c r="K147" s="1554">
        <v>0</v>
      </c>
      <c r="L147" s="1723">
        <v>0</v>
      </c>
      <c r="M147" s="1554">
        <v>0</v>
      </c>
      <c r="N147" s="1511">
        <v>0</v>
      </c>
      <c r="O147" s="1554">
        <v>0</v>
      </c>
      <c r="P147" s="1511">
        <v>0</v>
      </c>
      <c r="Q147" s="1554">
        <v>0</v>
      </c>
      <c r="R147" s="1511">
        <v>0</v>
      </c>
      <c r="S147" s="1554">
        <v>0</v>
      </c>
      <c r="T147" s="1511">
        <v>0</v>
      </c>
      <c r="U147" s="1554">
        <v>0</v>
      </c>
      <c r="V147" s="1555">
        <v>0</v>
      </c>
      <c r="W147" s="1554">
        <v>0</v>
      </c>
      <c r="X147" s="1555">
        <v>0</v>
      </c>
      <c r="Y147" s="1554">
        <v>0</v>
      </c>
      <c r="Z147" s="1694">
        <v>0</v>
      </c>
      <c r="AA147" s="1724">
        <v>0</v>
      </c>
      <c r="AB147" s="5308">
        <v>0</v>
      </c>
      <c r="AC147" s="5312">
        <v>0</v>
      </c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209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>
        <v>0</v>
      </c>
      <c r="G148" s="1544">
        <v>0</v>
      </c>
      <c r="H148" s="1539">
        <v>0</v>
      </c>
      <c r="I148" s="1540">
        <v>0</v>
      </c>
      <c r="J148" s="1539">
        <v>0</v>
      </c>
      <c r="K148" s="1540">
        <v>0</v>
      </c>
      <c r="L148" s="1726">
        <v>0</v>
      </c>
      <c r="M148" s="1540">
        <v>0</v>
      </c>
      <c r="N148" s="1539">
        <v>0</v>
      </c>
      <c r="O148" s="1540">
        <v>0</v>
      </c>
      <c r="P148" s="1539">
        <v>0</v>
      </c>
      <c r="Q148" s="1540">
        <v>0</v>
      </c>
      <c r="R148" s="1539">
        <v>0</v>
      </c>
      <c r="S148" s="1540">
        <v>0</v>
      </c>
      <c r="T148" s="1539">
        <v>0</v>
      </c>
      <c r="U148" s="1540">
        <v>0</v>
      </c>
      <c r="V148" s="1541">
        <v>0</v>
      </c>
      <c r="W148" s="1540">
        <v>0</v>
      </c>
      <c r="X148" s="1541">
        <v>0</v>
      </c>
      <c r="Y148" s="1540">
        <v>0</v>
      </c>
      <c r="Z148" s="1727">
        <v>0</v>
      </c>
      <c r="AA148" s="1728">
        <v>0</v>
      </c>
      <c r="AB148" s="5309">
        <v>0</v>
      </c>
      <c r="AC148" s="5313">
        <v>0</v>
      </c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209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>
        <v>0</v>
      </c>
      <c r="G149" s="1544">
        <v>0</v>
      </c>
      <c r="H149" s="1539">
        <v>0</v>
      </c>
      <c r="I149" s="1540">
        <v>0</v>
      </c>
      <c r="J149" s="1539">
        <v>0</v>
      </c>
      <c r="K149" s="1540">
        <v>0</v>
      </c>
      <c r="L149" s="1726">
        <v>0</v>
      </c>
      <c r="M149" s="1540">
        <v>0</v>
      </c>
      <c r="N149" s="1539">
        <v>0</v>
      </c>
      <c r="O149" s="1540">
        <v>0</v>
      </c>
      <c r="P149" s="1539">
        <v>0</v>
      </c>
      <c r="Q149" s="1540">
        <v>0</v>
      </c>
      <c r="R149" s="1539">
        <v>0</v>
      </c>
      <c r="S149" s="1540">
        <v>0</v>
      </c>
      <c r="T149" s="1539">
        <v>0</v>
      </c>
      <c r="U149" s="1540">
        <v>0</v>
      </c>
      <c r="V149" s="1541">
        <v>0</v>
      </c>
      <c r="W149" s="1540">
        <v>0</v>
      </c>
      <c r="X149" s="1541">
        <v>0</v>
      </c>
      <c r="Y149" s="1540">
        <v>0</v>
      </c>
      <c r="Z149" s="1727">
        <v>0</v>
      </c>
      <c r="AA149" s="1728">
        <v>0</v>
      </c>
      <c r="AB149" s="5309">
        <v>0</v>
      </c>
      <c r="AC149" s="5313">
        <v>0</v>
      </c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209"/>
      <c r="B150" s="1536" t="s">
        <v>338</v>
      </c>
      <c r="C150" s="1646">
        <f t="shared" si="43"/>
        <v>3</v>
      </c>
      <c r="D150" s="1730">
        <f t="shared" si="44"/>
        <v>3</v>
      </c>
      <c r="E150" s="1731">
        <f t="shared" si="44"/>
        <v>0</v>
      </c>
      <c r="F150" s="1539">
        <v>0</v>
      </c>
      <c r="G150" s="1544">
        <v>0</v>
      </c>
      <c r="H150" s="1539">
        <v>0</v>
      </c>
      <c r="I150" s="1540">
        <v>0</v>
      </c>
      <c r="J150" s="1539">
        <v>0</v>
      </c>
      <c r="K150" s="1540">
        <v>0</v>
      </c>
      <c r="L150" s="1726">
        <v>0</v>
      </c>
      <c r="M150" s="1540">
        <v>0</v>
      </c>
      <c r="N150" s="1539">
        <v>1</v>
      </c>
      <c r="O150" s="1540">
        <v>0</v>
      </c>
      <c r="P150" s="1539">
        <v>0</v>
      </c>
      <c r="Q150" s="1540">
        <v>0</v>
      </c>
      <c r="R150" s="1539">
        <v>1</v>
      </c>
      <c r="S150" s="1540">
        <v>0</v>
      </c>
      <c r="T150" s="1539">
        <v>0</v>
      </c>
      <c r="U150" s="1540">
        <v>0</v>
      </c>
      <c r="V150" s="1541">
        <v>0</v>
      </c>
      <c r="W150" s="1540">
        <v>0</v>
      </c>
      <c r="X150" s="1541">
        <v>0</v>
      </c>
      <c r="Y150" s="1540">
        <v>0</v>
      </c>
      <c r="Z150" s="1727">
        <v>1</v>
      </c>
      <c r="AA150" s="1728">
        <v>0</v>
      </c>
      <c r="AB150" s="5309">
        <v>1</v>
      </c>
      <c r="AC150" s="5313">
        <v>0</v>
      </c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209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>
        <v>0</v>
      </c>
      <c r="G151" s="1565">
        <v>0</v>
      </c>
      <c r="H151" s="1561">
        <v>0</v>
      </c>
      <c r="I151" s="1562">
        <v>0</v>
      </c>
      <c r="J151" s="1561">
        <v>0</v>
      </c>
      <c r="K151" s="1562">
        <v>0</v>
      </c>
      <c r="L151" s="978">
        <v>0</v>
      </c>
      <c r="M151" s="1562">
        <v>0</v>
      </c>
      <c r="N151" s="1561">
        <v>0</v>
      </c>
      <c r="O151" s="1562">
        <v>0</v>
      </c>
      <c r="P151" s="1561">
        <v>0</v>
      </c>
      <c r="Q151" s="1562">
        <v>0</v>
      </c>
      <c r="R151" s="1561">
        <v>0</v>
      </c>
      <c r="S151" s="1562">
        <v>0</v>
      </c>
      <c r="T151" s="1561">
        <v>0</v>
      </c>
      <c r="U151" s="1562">
        <v>0</v>
      </c>
      <c r="V151" s="1563">
        <v>0</v>
      </c>
      <c r="W151" s="1562">
        <v>0</v>
      </c>
      <c r="X151" s="1563">
        <v>0</v>
      </c>
      <c r="Y151" s="1562">
        <v>0</v>
      </c>
      <c r="Z151" s="984">
        <v>0</v>
      </c>
      <c r="AA151" s="1739">
        <v>0</v>
      </c>
      <c r="AB151" s="984">
        <v>0</v>
      </c>
      <c r="AC151" s="5315">
        <v>0</v>
      </c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50" t="s">
        <v>345</v>
      </c>
      <c r="B152" s="7280"/>
      <c r="C152" s="1740">
        <f>SUM(C122:C151)</f>
        <v>13</v>
      </c>
      <c r="D152" s="1741">
        <f>SUM(D122:D151)</f>
        <v>7</v>
      </c>
      <c r="E152" s="1742">
        <f t="shared" ref="E152:AA152" si="50">SUM(E122:E151)</f>
        <v>6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2</v>
      </c>
      <c r="O152" s="1744">
        <f t="shared" si="50"/>
        <v>0</v>
      </c>
      <c r="P152" s="1743">
        <f t="shared" si="50"/>
        <v>0</v>
      </c>
      <c r="Q152" s="1744">
        <f t="shared" si="50"/>
        <v>0</v>
      </c>
      <c r="R152" s="1743">
        <f t="shared" si="50"/>
        <v>1</v>
      </c>
      <c r="S152" s="1744">
        <f t="shared" si="50"/>
        <v>0</v>
      </c>
      <c r="T152" s="1743">
        <f t="shared" si="50"/>
        <v>2</v>
      </c>
      <c r="U152" s="1744">
        <f t="shared" si="50"/>
        <v>4</v>
      </c>
      <c r="V152" s="1743">
        <f t="shared" si="50"/>
        <v>0</v>
      </c>
      <c r="W152" s="1744">
        <f t="shared" si="50"/>
        <v>1</v>
      </c>
      <c r="X152" s="1743">
        <f t="shared" si="50"/>
        <v>1</v>
      </c>
      <c r="Y152" s="1744">
        <f t="shared" si="50"/>
        <v>1</v>
      </c>
      <c r="Z152" s="1745">
        <f t="shared" si="50"/>
        <v>1</v>
      </c>
      <c r="AA152" s="1746">
        <f t="shared" si="50"/>
        <v>0</v>
      </c>
      <c r="AB152" s="5310">
        <f t="shared" ref="AB152:AC152" si="51">SUM(AB122:AB151)</f>
        <v>1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465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465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465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465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465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466" t="s">
        <v>345</v>
      </c>
      <c r="B158" s="7467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91" t="s">
        <v>252</v>
      </c>
      <c r="B160" s="7217"/>
      <c r="C160" s="7306" t="s">
        <v>77</v>
      </c>
      <c r="D160" s="7191"/>
      <c r="E160" s="7217"/>
      <c r="F160" s="7150" t="s">
        <v>101</v>
      </c>
      <c r="G160" s="7275"/>
      <c r="H160" s="7275"/>
      <c r="I160" s="7275"/>
      <c r="J160" s="7275"/>
      <c r="K160" s="7275"/>
      <c r="L160" s="7275"/>
      <c r="M160" s="7275"/>
      <c r="N160" s="7275"/>
      <c r="O160" s="7275"/>
      <c r="P160" s="7275"/>
      <c r="Q160" s="7275"/>
      <c r="R160" s="7275"/>
      <c r="S160" s="7275"/>
      <c r="T160" s="7275"/>
      <c r="U160" s="7275"/>
      <c r="V160" s="7275"/>
      <c r="W160" s="7275"/>
      <c r="X160" s="7275"/>
      <c r="Y160" s="7275"/>
      <c r="Z160" s="7275"/>
      <c r="AA160" s="7275"/>
      <c r="AB160" s="7275"/>
      <c r="AC160" s="7275"/>
      <c r="AD160" s="7275"/>
      <c r="AE160" s="7275"/>
      <c r="AF160" s="7275"/>
      <c r="AG160" s="7275"/>
      <c r="AH160" s="7275"/>
      <c r="AI160" s="7275"/>
      <c r="AJ160" s="7275"/>
      <c r="AK160" s="7275"/>
      <c r="AL160" s="7275"/>
      <c r="AM160" s="7280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94"/>
      <c r="B161" s="7369"/>
      <c r="C161" s="7212"/>
      <c r="D161" s="7261"/>
      <c r="E161" s="7213"/>
      <c r="F161" s="7150" t="s">
        <v>348</v>
      </c>
      <c r="G161" s="7280"/>
      <c r="H161" s="7150" t="s">
        <v>331</v>
      </c>
      <c r="I161" s="7280"/>
      <c r="J161" s="7150" t="s">
        <v>94</v>
      </c>
      <c r="K161" s="7280"/>
      <c r="L161" s="7398" t="s">
        <v>44</v>
      </c>
      <c r="M161" s="7383"/>
      <c r="N161" s="7383" t="s">
        <v>45</v>
      </c>
      <c r="O161" s="7399"/>
      <c r="P161" s="7150" t="s">
        <v>46</v>
      </c>
      <c r="Q161" s="7280"/>
      <c r="R161" s="7275" t="s">
        <v>47</v>
      </c>
      <c r="S161" s="7280"/>
      <c r="T161" s="7275" t="s">
        <v>48</v>
      </c>
      <c r="U161" s="7280"/>
      <c r="V161" s="7150" t="s">
        <v>49</v>
      </c>
      <c r="W161" s="7280"/>
      <c r="X161" s="7275" t="s">
        <v>50</v>
      </c>
      <c r="Y161" s="7280"/>
      <c r="Z161" s="7460" t="s">
        <v>51</v>
      </c>
      <c r="AA161" s="7461"/>
      <c r="AB161" s="7460" t="s">
        <v>52</v>
      </c>
      <c r="AC161" s="7461"/>
      <c r="AD161" s="7460" t="s">
        <v>53</v>
      </c>
      <c r="AE161" s="7461"/>
      <c r="AF161" s="7460" t="s">
        <v>54</v>
      </c>
      <c r="AG161" s="7461"/>
      <c r="AH161" s="7460" t="s">
        <v>55</v>
      </c>
      <c r="AI161" s="7461"/>
      <c r="AJ161" s="7460" t="s">
        <v>56</v>
      </c>
      <c r="AK161" s="7461"/>
      <c r="AL161" s="7462" t="s">
        <v>57</v>
      </c>
      <c r="AM161" s="7461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61"/>
      <c r="B162" s="7213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463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>
        <v>0</v>
      </c>
      <c r="G163" s="1554">
        <v>0</v>
      </c>
      <c r="H163" s="1511">
        <v>0</v>
      </c>
      <c r="I163" s="1554">
        <v>0</v>
      </c>
      <c r="J163" s="1511">
        <v>0</v>
      </c>
      <c r="K163" s="1554">
        <v>0</v>
      </c>
      <c r="L163" s="1511">
        <v>0</v>
      </c>
      <c r="M163" s="952">
        <v>0</v>
      </c>
      <c r="N163" s="952">
        <v>0</v>
      </c>
      <c r="O163" s="1554">
        <v>0</v>
      </c>
      <c r="P163" s="1511">
        <v>0</v>
      </c>
      <c r="Q163" s="1554">
        <v>0</v>
      </c>
      <c r="R163" s="1613">
        <v>0</v>
      </c>
      <c r="S163" s="1554">
        <v>0</v>
      </c>
      <c r="T163" s="1613">
        <v>0</v>
      </c>
      <c r="U163" s="1554">
        <v>0</v>
      </c>
      <c r="V163" s="1511">
        <v>0</v>
      </c>
      <c r="W163" s="1554">
        <v>0</v>
      </c>
      <c r="X163" s="1613">
        <v>0</v>
      </c>
      <c r="Y163" s="1554">
        <v>0</v>
      </c>
      <c r="Z163" s="1767">
        <v>0</v>
      </c>
      <c r="AA163" s="1725">
        <v>0</v>
      </c>
      <c r="AB163" s="1767">
        <v>0</v>
      </c>
      <c r="AC163" s="1725">
        <v>0</v>
      </c>
      <c r="AD163" s="1767">
        <v>0</v>
      </c>
      <c r="AE163" s="1725">
        <v>0</v>
      </c>
      <c r="AF163" s="1767">
        <v>0</v>
      </c>
      <c r="AG163" s="1725">
        <v>0</v>
      </c>
      <c r="AH163" s="1767">
        <v>0</v>
      </c>
      <c r="AI163" s="1725">
        <v>0</v>
      </c>
      <c r="AJ163" s="1767">
        <v>0</v>
      </c>
      <c r="AK163" s="1725">
        <v>0</v>
      </c>
      <c r="AL163" s="1768">
        <v>0</v>
      </c>
      <c r="AM163" s="1725">
        <v>0</v>
      </c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87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>
        <v>0</v>
      </c>
      <c r="G164" s="1540">
        <v>0</v>
      </c>
      <c r="H164" s="1539">
        <v>0</v>
      </c>
      <c r="I164" s="1540">
        <v>0</v>
      </c>
      <c r="J164" s="1539">
        <v>0</v>
      </c>
      <c r="K164" s="1540">
        <v>0</v>
      </c>
      <c r="L164" s="1539">
        <v>0</v>
      </c>
      <c r="M164" s="1616">
        <v>0</v>
      </c>
      <c r="N164" s="1616">
        <v>0</v>
      </c>
      <c r="O164" s="1540">
        <v>0</v>
      </c>
      <c r="P164" s="1539">
        <v>0</v>
      </c>
      <c r="Q164" s="1540">
        <v>0</v>
      </c>
      <c r="R164" s="1615">
        <v>0</v>
      </c>
      <c r="S164" s="1540">
        <v>0</v>
      </c>
      <c r="T164" s="1615">
        <v>0</v>
      </c>
      <c r="U164" s="1540">
        <v>0</v>
      </c>
      <c r="V164" s="1539">
        <v>0</v>
      </c>
      <c r="W164" s="1540">
        <v>0</v>
      </c>
      <c r="X164" s="1615">
        <v>0</v>
      </c>
      <c r="Y164" s="1540">
        <v>0</v>
      </c>
      <c r="Z164" s="1770">
        <v>0</v>
      </c>
      <c r="AA164" s="1729">
        <v>0</v>
      </c>
      <c r="AB164" s="1770">
        <v>0</v>
      </c>
      <c r="AC164" s="1729">
        <v>0</v>
      </c>
      <c r="AD164" s="1770">
        <v>0</v>
      </c>
      <c r="AE164" s="1729">
        <v>0</v>
      </c>
      <c r="AF164" s="1770">
        <v>0</v>
      </c>
      <c r="AG164" s="1729">
        <v>0</v>
      </c>
      <c r="AH164" s="1770">
        <v>0</v>
      </c>
      <c r="AI164" s="1729">
        <v>0</v>
      </c>
      <c r="AJ164" s="1770">
        <v>0</v>
      </c>
      <c r="AK164" s="1729">
        <v>0</v>
      </c>
      <c r="AL164" s="1771">
        <v>0</v>
      </c>
      <c r="AM164" s="1729">
        <v>0</v>
      </c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464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>
        <v>0</v>
      </c>
      <c r="G165" s="1550">
        <v>0</v>
      </c>
      <c r="H165" s="1519">
        <v>0</v>
      </c>
      <c r="I165" s="1550">
        <v>0</v>
      </c>
      <c r="J165" s="1519">
        <v>0</v>
      </c>
      <c r="K165" s="1550">
        <v>0</v>
      </c>
      <c r="L165" s="1519">
        <v>0</v>
      </c>
      <c r="M165" s="1625">
        <v>0</v>
      </c>
      <c r="N165" s="1625">
        <v>0</v>
      </c>
      <c r="O165" s="1550">
        <v>0</v>
      </c>
      <c r="P165" s="1519">
        <v>0</v>
      </c>
      <c r="Q165" s="1550">
        <v>0</v>
      </c>
      <c r="R165" s="1627">
        <v>0</v>
      </c>
      <c r="S165" s="1550">
        <v>0</v>
      </c>
      <c r="T165" s="1627">
        <v>0</v>
      </c>
      <c r="U165" s="1550">
        <v>0</v>
      </c>
      <c r="V165" s="1519">
        <v>0</v>
      </c>
      <c r="W165" s="1550">
        <v>0</v>
      </c>
      <c r="X165" s="1627">
        <v>0</v>
      </c>
      <c r="Y165" s="1550">
        <v>0</v>
      </c>
      <c r="Z165" s="1774">
        <v>0</v>
      </c>
      <c r="AA165" s="1736">
        <v>0</v>
      </c>
      <c r="AB165" s="1774">
        <v>0</v>
      </c>
      <c r="AC165" s="1736">
        <v>0</v>
      </c>
      <c r="AD165" s="1774">
        <v>0</v>
      </c>
      <c r="AE165" s="1736">
        <v>0</v>
      </c>
      <c r="AF165" s="1774">
        <v>0</v>
      </c>
      <c r="AG165" s="1736">
        <v>0</v>
      </c>
      <c r="AH165" s="1774">
        <v>0</v>
      </c>
      <c r="AI165" s="1736">
        <v>0</v>
      </c>
      <c r="AJ165" s="1774">
        <v>0</v>
      </c>
      <c r="AK165" s="1736">
        <v>0</v>
      </c>
      <c r="AL165" s="1775">
        <v>0</v>
      </c>
      <c r="AM165" s="1736">
        <v>0</v>
      </c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463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>
        <v>0</v>
      </c>
      <c r="G166" s="1554">
        <v>0</v>
      </c>
      <c r="H166" s="1511">
        <v>0</v>
      </c>
      <c r="I166" s="1554">
        <v>0</v>
      </c>
      <c r="J166" s="1511">
        <v>0</v>
      </c>
      <c r="K166" s="1554">
        <v>0</v>
      </c>
      <c r="L166" s="1511">
        <v>0</v>
      </c>
      <c r="M166" s="952">
        <v>0</v>
      </c>
      <c r="N166" s="952">
        <v>0</v>
      </c>
      <c r="O166" s="1554">
        <v>0</v>
      </c>
      <c r="P166" s="1511">
        <v>0</v>
      </c>
      <c r="Q166" s="1554">
        <v>0</v>
      </c>
      <c r="R166" s="1613">
        <v>0</v>
      </c>
      <c r="S166" s="1554">
        <v>0</v>
      </c>
      <c r="T166" s="1613">
        <v>0</v>
      </c>
      <c r="U166" s="1554">
        <v>0</v>
      </c>
      <c r="V166" s="1511">
        <v>0</v>
      </c>
      <c r="W166" s="1554">
        <v>0</v>
      </c>
      <c r="X166" s="1613">
        <v>0</v>
      </c>
      <c r="Y166" s="1554">
        <v>0</v>
      </c>
      <c r="Z166" s="1767">
        <v>0</v>
      </c>
      <c r="AA166" s="1725">
        <v>0</v>
      </c>
      <c r="AB166" s="1767">
        <v>0</v>
      </c>
      <c r="AC166" s="1725">
        <v>0</v>
      </c>
      <c r="AD166" s="1767">
        <v>0</v>
      </c>
      <c r="AE166" s="1725">
        <v>0</v>
      </c>
      <c r="AF166" s="1767">
        <v>0</v>
      </c>
      <c r="AG166" s="1725">
        <v>0</v>
      </c>
      <c r="AH166" s="1767">
        <v>0</v>
      </c>
      <c r="AI166" s="1725">
        <v>0</v>
      </c>
      <c r="AJ166" s="1767">
        <v>0</v>
      </c>
      <c r="AK166" s="1725">
        <v>0</v>
      </c>
      <c r="AL166" s="1768">
        <v>0</v>
      </c>
      <c r="AM166" s="1725">
        <v>0</v>
      </c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87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>
        <v>0</v>
      </c>
      <c r="G167" s="1540">
        <v>0</v>
      </c>
      <c r="H167" s="1539">
        <v>0</v>
      </c>
      <c r="I167" s="1540">
        <v>0</v>
      </c>
      <c r="J167" s="1539">
        <v>0</v>
      </c>
      <c r="K167" s="1540">
        <v>0</v>
      </c>
      <c r="L167" s="1539">
        <v>0</v>
      </c>
      <c r="M167" s="1616">
        <v>0</v>
      </c>
      <c r="N167" s="1616">
        <v>0</v>
      </c>
      <c r="O167" s="1540">
        <v>0</v>
      </c>
      <c r="P167" s="1539">
        <v>0</v>
      </c>
      <c r="Q167" s="1540">
        <v>0</v>
      </c>
      <c r="R167" s="1615">
        <v>0</v>
      </c>
      <c r="S167" s="1540">
        <v>0</v>
      </c>
      <c r="T167" s="1615">
        <v>0</v>
      </c>
      <c r="U167" s="1540">
        <v>0</v>
      </c>
      <c r="V167" s="1539">
        <v>0</v>
      </c>
      <c r="W167" s="1540">
        <v>0</v>
      </c>
      <c r="X167" s="1615">
        <v>0</v>
      </c>
      <c r="Y167" s="1540">
        <v>0</v>
      </c>
      <c r="Z167" s="1770">
        <v>0</v>
      </c>
      <c r="AA167" s="1729">
        <v>0</v>
      </c>
      <c r="AB167" s="1770">
        <v>0</v>
      </c>
      <c r="AC167" s="1729">
        <v>0</v>
      </c>
      <c r="AD167" s="1770">
        <v>0</v>
      </c>
      <c r="AE167" s="1729">
        <v>0</v>
      </c>
      <c r="AF167" s="1770">
        <v>0</v>
      </c>
      <c r="AG167" s="1729">
        <v>0</v>
      </c>
      <c r="AH167" s="1770">
        <v>0</v>
      </c>
      <c r="AI167" s="1729">
        <v>0</v>
      </c>
      <c r="AJ167" s="1770">
        <v>0</v>
      </c>
      <c r="AK167" s="1729">
        <v>0</v>
      </c>
      <c r="AL167" s="1771">
        <v>0</v>
      </c>
      <c r="AM167" s="1729">
        <v>0</v>
      </c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464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>
        <v>0</v>
      </c>
      <c r="G168" s="1550">
        <v>0</v>
      </c>
      <c r="H168" s="1519">
        <v>0</v>
      </c>
      <c r="I168" s="1550">
        <v>0</v>
      </c>
      <c r="J168" s="1519">
        <v>0</v>
      </c>
      <c r="K168" s="1550">
        <v>0</v>
      </c>
      <c r="L168" s="1519">
        <v>0</v>
      </c>
      <c r="M168" s="1625">
        <v>0</v>
      </c>
      <c r="N168" s="1625">
        <v>0</v>
      </c>
      <c r="O168" s="1550">
        <v>0</v>
      </c>
      <c r="P168" s="1519">
        <v>0</v>
      </c>
      <c r="Q168" s="1550">
        <v>0</v>
      </c>
      <c r="R168" s="1627">
        <v>0</v>
      </c>
      <c r="S168" s="1550">
        <v>0</v>
      </c>
      <c r="T168" s="1627">
        <v>0</v>
      </c>
      <c r="U168" s="1550">
        <v>0</v>
      </c>
      <c r="V168" s="1519">
        <v>0</v>
      </c>
      <c r="W168" s="1550">
        <v>0</v>
      </c>
      <c r="X168" s="1627">
        <v>0</v>
      </c>
      <c r="Y168" s="1550">
        <v>0</v>
      </c>
      <c r="Z168" s="1774">
        <v>0</v>
      </c>
      <c r="AA168" s="1736">
        <v>0</v>
      </c>
      <c r="AB168" s="1774">
        <v>0</v>
      </c>
      <c r="AC168" s="1736">
        <v>0</v>
      </c>
      <c r="AD168" s="1774">
        <v>0</v>
      </c>
      <c r="AE168" s="1736">
        <v>0</v>
      </c>
      <c r="AF168" s="1774">
        <v>0</v>
      </c>
      <c r="AG168" s="1736">
        <v>0</v>
      </c>
      <c r="AH168" s="1774">
        <v>0</v>
      </c>
      <c r="AI168" s="1736">
        <v>0</v>
      </c>
      <c r="AJ168" s="1774">
        <v>0</v>
      </c>
      <c r="AK168" s="1736">
        <v>0</v>
      </c>
      <c r="AL168" s="1775">
        <v>0</v>
      </c>
      <c r="AM168" s="1736">
        <v>0</v>
      </c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64" t="s">
        <v>220</v>
      </c>
      <c r="B170" s="7164" t="s">
        <v>221</v>
      </c>
      <c r="C170" s="7306" t="s">
        <v>77</v>
      </c>
      <c r="D170" s="7191"/>
      <c r="E170" s="7217"/>
      <c r="F170" s="7150" t="s">
        <v>101</v>
      </c>
      <c r="G170" s="7275"/>
      <c r="H170" s="7275"/>
      <c r="I170" s="7275"/>
      <c r="J170" s="7275"/>
      <c r="K170" s="7275"/>
      <c r="L170" s="7275"/>
      <c r="M170" s="7275"/>
      <c r="N170" s="7275"/>
      <c r="O170" s="7280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165"/>
      <c r="B171" s="7165"/>
      <c r="C171" s="7212"/>
      <c r="D171" s="7261"/>
      <c r="E171" s="7213"/>
      <c r="F171" s="7150" t="s">
        <v>53</v>
      </c>
      <c r="G171" s="7280"/>
      <c r="H171" s="7150" t="s">
        <v>54</v>
      </c>
      <c r="I171" s="7280"/>
      <c r="J171" s="7150" t="s">
        <v>55</v>
      </c>
      <c r="K171" s="7280"/>
      <c r="L171" s="7150" t="s">
        <v>56</v>
      </c>
      <c r="M171" s="7280"/>
      <c r="N171" s="7150" t="s">
        <v>57</v>
      </c>
      <c r="O171" s="7280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66"/>
      <c r="B172" s="7166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208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>
        <v>0</v>
      </c>
      <c r="G173" s="1556">
        <v>0</v>
      </c>
      <c r="H173" s="1511">
        <v>0</v>
      </c>
      <c r="I173" s="1554">
        <v>0</v>
      </c>
      <c r="J173" s="1613">
        <v>0</v>
      </c>
      <c r="K173" s="1556">
        <v>0</v>
      </c>
      <c r="L173" s="1511">
        <v>0</v>
      </c>
      <c r="M173" s="1554">
        <v>0</v>
      </c>
      <c r="N173" s="1511">
        <v>0</v>
      </c>
      <c r="O173" s="1554">
        <v>0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209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>
        <v>0</v>
      </c>
      <c r="G174" s="1777">
        <v>0</v>
      </c>
      <c r="H174" s="998">
        <v>0</v>
      </c>
      <c r="I174" s="1778">
        <v>0</v>
      </c>
      <c r="J174" s="999">
        <v>0</v>
      </c>
      <c r="K174" s="1777">
        <v>0</v>
      </c>
      <c r="L174" s="998">
        <v>0</v>
      </c>
      <c r="M174" s="1778">
        <v>0</v>
      </c>
      <c r="N174" s="998">
        <v>0</v>
      </c>
      <c r="O174" s="1778">
        <v>0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210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>
        <v>0</v>
      </c>
      <c r="G175" s="1564">
        <v>0</v>
      </c>
      <c r="H175" s="1561">
        <v>0</v>
      </c>
      <c r="I175" s="1562">
        <v>0</v>
      </c>
      <c r="J175" s="1781">
        <v>0</v>
      </c>
      <c r="K175" s="1564">
        <v>0</v>
      </c>
      <c r="L175" s="1561">
        <v>0</v>
      </c>
      <c r="M175" s="1562">
        <v>0</v>
      </c>
      <c r="N175" s="1561">
        <v>0</v>
      </c>
      <c r="O175" s="1562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208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>
        <v>0</v>
      </c>
      <c r="G176" s="1554">
        <v>0</v>
      </c>
      <c r="H176" s="1511">
        <v>0</v>
      </c>
      <c r="I176" s="1556">
        <v>0</v>
      </c>
      <c r="J176" s="1511">
        <v>0</v>
      </c>
      <c r="K176" s="1554">
        <v>0</v>
      </c>
      <c r="L176" s="1613">
        <v>0</v>
      </c>
      <c r="M176" s="1556">
        <v>0</v>
      </c>
      <c r="N176" s="1511">
        <v>0</v>
      </c>
      <c r="O176" s="1554">
        <v>0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209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>
        <v>0</v>
      </c>
      <c r="G177" s="1778">
        <v>0</v>
      </c>
      <c r="H177" s="1539">
        <v>0</v>
      </c>
      <c r="I177" s="1542">
        <v>0</v>
      </c>
      <c r="J177" s="1539">
        <v>0</v>
      </c>
      <c r="K177" s="1540">
        <v>0</v>
      </c>
      <c r="L177" s="1615">
        <v>0</v>
      </c>
      <c r="M177" s="1542">
        <v>0</v>
      </c>
      <c r="N177" s="1539">
        <v>0</v>
      </c>
      <c r="O177" s="1540">
        <v>0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210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>
        <v>0</v>
      </c>
      <c r="G178" s="1550">
        <v>0</v>
      </c>
      <c r="H178" s="1519">
        <v>0</v>
      </c>
      <c r="I178" s="1552">
        <v>0</v>
      </c>
      <c r="J178" s="1519">
        <v>0</v>
      </c>
      <c r="K178" s="1550">
        <v>0</v>
      </c>
      <c r="L178" s="1627">
        <v>0</v>
      </c>
      <c r="M178" s="1552">
        <v>0</v>
      </c>
      <c r="N178" s="1519">
        <v>0</v>
      </c>
      <c r="O178" s="1550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459" t="s">
        <v>360</v>
      </c>
      <c r="B179" s="7459"/>
      <c r="C179" s="7459"/>
      <c r="D179" s="7459"/>
      <c r="E179" s="7459"/>
      <c r="F179" s="7459"/>
      <c r="G179" s="7459"/>
      <c r="H179" s="7459"/>
      <c r="I179" s="7459"/>
      <c r="J179" s="7459"/>
      <c r="K179" s="7459"/>
      <c r="L179" s="7459"/>
      <c r="M179" s="7459"/>
      <c r="N179" s="7459"/>
      <c r="O179" s="7459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306" t="s">
        <v>361</v>
      </c>
      <c r="B180" s="7217"/>
      <c r="C180" s="7306" t="s">
        <v>77</v>
      </c>
      <c r="D180" s="7191"/>
      <c r="E180" s="7217"/>
      <c r="F180" s="7150" t="s">
        <v>101</v>
      </c>
      <c r="G180" s="7275"/>
      <c r="H180" s="7275"/>
      <c r="I180" s="7275"/>
      <c r="J180" s="7275"/>
      <c r="K180" s="7275"/>
      <c r="L180" s="7275"/>
      <c r="M180" s="7275"/>
      <c r="N180" s="7275"/>
      <c r="O180" s="7275"/>
      <c r="P180" s="7275"/>
      <c r="Q180" s="7280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93"/>
      <c r="B181" s="7369"/>
      <c r="C181" s="7212"/>
      <c r="D181" s="7261"/>
      <c r="E181" s="7213"/>
      <c r="F181" s="7150" t="s">
        <v>54</v>
      </c>
      <c r="G181" s="7280"/>
      <c r="H181" s="7150" t="s">
        <v>55</v>
      </c>
      <c r="I181" s="7280"/>
      <c r="J181" s="7150" t="s">
        <v>56</v>
      </c>
      <c r="K181" s="7280"/>
      <c r="L181" s="7150" t="s">
        <v>362</v>
      </c>
      <c r="M181" s="7280"/>
      <c r="N181" s="7150" t="s">
        <v>363</v>
      </c>
      <c r="O181" s="7280"/>
      <c r="P181" s="7150" t="s">
        <v>364</v>
      </c>
      <c r="Q181" s="7280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212"/>
      <c r="B182" s="7213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390" t="s">
        <v>365</v>
      </c>
      <c r="B183" s="739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>
        <v>0</v>
      </c>
      <c r="G183" s="1556">
        <v>0</v>
      </c>
      <c r="H183" s="1511">
        <v>0</v>
      </c>
      <c r="I183" s="1554">
        <v>0</v>
      </c>
      <c r="J183" s="1613">
        <v>0</v>
      </c>
      <c r="K183" s="1554">
        <v>0</v>
      </c>
      <c r="L183" s="1613">
        <v>0</v>
      </c>
      <c r="M183" s="1556">
        <v>0</v>
      </c>
      <c r="N183" s="1511">
        <v>0</v>
      </c>
      <c r="O183" s="1554">
        <v>0</v>
      </c>
      <c r="P183" s="1613">
        <v>0</v>
      </c>
      <c r="Q183" s="1554">
        <v>0</v>
      </c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392" t="s">
        <v>366</v>
      </c>
      <c r="B184" s="7393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>
        <v>0</v>
      </c>
      <c r="G184" s="1777">
        <v>0</v>
      </c>
      <c r="H184" s="998">
        <v>0</v>
      </c>
      <c r="I184" s="1778">
        <v>0</v>
      </c>
      <c r="J184" s="999">
        <v>0</v>
      </c>
      <c r="K184" s="1778">
        <v>0</v>
      </c>
      <c r="L184" s="999">
        <v>0</v>
      </c>
      <c r="M184" s="1777">
        <v>0</v>
      </c>
      <c r="N184" s="998">
        <v>0</v>
      </c>
      <c r="O184" s="1778">
        <v>0</v>
      </c>
      <c r="P184" s="999">
        <v>0</v>
      </c>
      <c r="Q184" s="1778">
        <v>0</v>
      </c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394" t="s">
        <v>367</v>
      </c>
      <c r="B185" s="7395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>
        <v>0</v>
      </c>
      <c r="G185" s="1542">
        <v>0</v>
      </c>
      <c r="H185" s="1539">
        <v>0</v>
      </c>
      <c r="I185" s="1540">
        <v>0</v>
      </c>
      <c r="J185" s="1615">
        <v>0</v>
      </c>
      <c r="K185" s="1540">
        <v>0</v>
      </c>
      <c r="L185" s="1615">
        <v>0</v>
      </c>
      <c r="M185" s="1542">
        <v>0</v>
      </c>
      <c r="N185" s="1539">
        <v>0</v>
      </c>
      <c r="O185" s="1540">
        <v>0</v>
      </c>
      <c r="P185" s="1615">
        <v>0</v>
      </c>
      <c r="Q185" s="1540">
        <v>0</v>
      </c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50" t="s">
        <v>77</v>
      </c>
      <c r="B186" s="7280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306" t="s">
        <v>370</v>
      </c>
      <c r="B189" s="7217"/>
      <c r="C189" s="7370" t="s">
        <v>307</v>
      </c>
      <c r="D189" s="7371"/>
      <c r="E189" s="7455"/>
      <c r="F189" s="7437" t="s">
        <v>101</v>
      </c>
      <c r="G189" s="7456"/>
      <c r="H189" s="7456"/>
      <c r="I189" s="7456"/>
      <c r="J189" s="7456"/>
      <c r="K189" s="7456"/>
      <c r="L189" s="7456"/>
      <c r="M189" s="7456"/>
      <c r="N189" s="7456"/>
      <c r="O189" s="7456"/>
      <c r="P189" s="7456"/>
      <c r="Q189" s="7456"/>
      <c r="R189" s="7456"/>
      <c r="S189" s="7456"/>
      <c r="T189" s="7456"/>
      <c r="U189" s="7438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93"/>
      <c r="B190" s="7369"/>
      <c r="C190" s="7373"/>
      <c r="D190" s="7374"/>
      <c r="E190" s="7375"/>
      <c r="F190" s="7398" t="s">
        <v>348</v>
      </c>
      <c r="G190" s="7399"/>
      <c r="H190" s="7400" t="s">
        <v>331</v>
      </c>
      <c r="I190" s="7399"/>
      <c r="J190" s="7398" t="s">
        <v>94</v>
      </c>
      <c r="K190" s="7399"/>
      <c r="L190" s="7400" t="s">
        <v>44</v>
      </c>
      <c r="M190" s="7399"/>
      <c r="N190" s="7400" t="s">
        <v>45</v>
      </c>
      <c r="O190" s="7399"/>
      <c r="P190" s="7400" t="s">
        <v>371</v>
      </c>
      <c r="Q190" s="7399"/>
      <c r="R190" s="7400" t="s">
        <v>372</v>
      </c>
      <c r="S190" s="7399"/>
      <c r="T190" s="7457" t="s">
        <v>373</v>
      </c>
      <c r="U190" s="745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212"/>
      <c r="B191" s="7213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84" t="s">
        <v>374</v>
      </c>
      <c r="B192" s="7385"/>
      <c r="C192" s="1784">
        <f>SUM(D192+E192)</f>
        <v>6</v>
      </c>
      <c r="D192" s="1785">
        <f>SUM(F192+H192+J192+L192+N192+P192+R192+T192)</f>
        <v>2</v>
      </c>
      <c r="E192" s="1786">
        <f t="shared" ref="D192:E194" si="62">SUM(G192+I192+K192+M192+O192+Q192+S192+U192)</f>
        <v>4</v>
      </c>
      <c r="F192" s="1619"/>
      <c r="G192" s="986"/>
      <c r="H192" s="1787"/>
      <c r="I192" s="986"/>
      <c r="J192" s="1619"/>
      <c r="K192" s="986"/>
      <c r="L192" s="1635">
        <v>0</v>
      </c>
      <c r="M192" s="943">
        <v>0</v>
      </c>
      <c r="N192" s="1635">
        <v>0</v>
      </c>
      <c r="O192" s="943">
        <v>0</v>
      </c>
      <c r="P192" s="1635">
        <v>0</v>
      </c>
      <c r="Q192" s="943">
        <v>0</v>
      </c>
      <c r="R192" s="1635">
        <v>0</v>
      </c>
      <c r="S192" s="943">
        <v>2</v>
      </c>
      <c r="T192" s="1635">
        <v>2</v>
      </c>
      <c r="U192" s="943">
        <v>2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86" t="s">
        <v>375</v>
      </c>
      <c r="B193" s="7387"/>
      <c r="C193" s="1788">
        <f>SUM(D193+E193)</f>
        <v>5</v>
      </c>
      <c r="D193" s="1003">
        <f t="shared" si="62"/>
        <v>2</v>
      </c>
      <c r="E193" s="1789">
        <f t="shared" si="62"/>
        <v>3</v>
      </c>
      <c r="F193" s="1683"/>
      <c r="G193" s="1684"/>
      <c r="H193" s="1790"/>
      <c r="I193" s="1684"/>
      <c r="J193" s="1683"/>
      <c r="K193" s="1684"/>
      <c r="L193" s="1781">
        <v>0</v>
      </c>
      <c r="M193" s="1562">
        <v>0</v>
      </c>
      <c r="N193" s="1781">
        <v>0</v>
      </c>
      <c r="O193" s="1562">
        <v>0</v>
      </c>
      <c r="P193" s="1781">
        <v>1</v>
      </c>
      <c r="Q193" s="1562">
        <v>2</v>
      </c>
      <c r="R193" s="1781">
        <v>0</v>
      </c>
      <c r="S193" s="1562">
        <v>1</v>
      </c>
      <c r="T193" s="1781">
        <v>1</v>
      </c>
      <c r="U193" s="1562">
        <v>0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388" t="s">
        <v>376</v>
      </c>
      <c r="B194" s="7389"/>
      <c r="C194" s="1791">
        <f>SUM(D194+E194)</f>
        <v>11</v>
      </c>
      <c r="D194" s="1594">
        <f t="shared" si="62"/>
        <v>4</v>
      </c>
      <c r="E194" s="1527">
        <f t="shared" si="62"/>
        <v>7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1</v>
      </c>
      <c r="Q194" s="1600">
        <f t="shared" si="63"/>
        <v>2</v>
      </c>
      <c r="R194" s="1662">
        <f t="shared" si="63"/>
        <v>0</v>
      </c>
      <c r="S194" s="1600">
        <f t="shared" si="63"/>
        <v>3</v>
      </c>
      <c r="T194" s="1662">
        <f t="shared" si="63"/>
        <v>3</v>
      </c>
      <c r="U194" s="1600">
        <f t="shared" si="63"/>
        <v>2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306" t="s">
        <v>370</v>
      </c>
      <c r="B196" s="7217"/>
      <c r="C196" s="7370" t="s">
        <v>307</v>
      </c>
      <c r="D196" s="7371"/>
      <c r="E196" s="7372"/>
      <c r="F196" s="7376" t="s">
        <v>101</v>
      </c>
      <c r="G196" s="7377"/>
      <c r="H196" s="7377"/>
      <c r="I196" s="7377"/>
      <c r="J196" s="7377"/>
      <c r="K196" s="7377"/>
      <c r="L196" s="7377"/>
      <c r="M196" s="7377"/>
      <c r="N196" s="7377"/>
      <c r="O196" s="7378"/>
      <c r="P196" s="7280" t="s">
        <v>378</v>
      </c>
      <c r="Q196" s="7279"/>
      <c r="R196" s="7279"/>
      <c r="S196" s="7279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93"/>
      <c r="B197" s="7369"/>
      <c r="C197" s="7373"/>
      <c r="D197" s="7374"/>
      <c r="E197" s="7375"/>
      <c r="F197" s="7379" t="s">
        <v>44</v>
      </c>
      <c r="G197" s="7380"/>
      <c r="H197" s="7379" t="s">
        <v>45</v>
      </c>
      <c r="I197" s="7380"/>
      <c r="J197" s="7379" t="s">
        <v>371</v>
      </c>
      <c r="K197" s="7380"/>
      <c r="L197" s="7379" t="s">
        <v>372</v>
      </c>
      <c r="M197" s="7380"/>
      <c r="N197" s="7379" t="s">
        <v>373</v>
      </c>
      <c r="O197" s="7381"/>
      <c r="P197" s="7382" t="s">
        <v>348</v>
      </c>
      <c r="Q197" s="7383" t="s">
        <v>331</v>
      </c>
      <c r="R197" s="7383" t="s">
        <v>94</v>
      </c>
      <c r="S197" s="7280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212"/>
      <c r="B198" s="7213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382"/>
      <c r="Q198" s="7383"/>
      <c r="R198" s="7383"/>
      <c r="S198" s="7280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84" t="s">
        <v>379</v>
      </c>
      <c r="B199" s="738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>
        <v>0</v>
      </c>
      <c r="G199" s="943">
        <v>0</v>
      </c>
      <c r="H199" s="1635">
        <v>0</v>
      </c>
      <c r="I199" s="943">
        <v>0</v>
      </c>
      <c r="J199" s="1635">
        <v>0</v>
      </c>
      <c r="K199" s="943">
        <v>0</v>
      </c>
      <c r="L199" s="1635">
        <v>0</v>
      </c>
      <c r="M199" s="943">
        <v>0</v>
      </c>
      <c r="N199" s="1635">
        <v>0</v>
      </c>
      <c r="O199" s="1004">
        <v>0</v>
      </c>
      <c r="P199" s="1792">
        <v>0</v>
      </c>
      <c r="Q199" s="952">
        <v>0</v>
      </c>
      <c r="R199" s="952">
        <v>0</v>
      </c>
      <c r="S199" s="1793">
        <v>0</v>
      </c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86" t="s">
        <v>380</v>
      </c>
      <c r="B200" s="7387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>
        <v>0</v>
      </c>
      <c r="G200" s="1562">
        <v>0</v>
      </c>
      <c r="H200" s="1781">
        <v>0</v>
      </c>
      <c r="I200" s="1562">
        <v>0</v>
      </c>
      <c r="J200" s="1781">
        <v>0</v>
      </c>
      <c r="K200" s="1562">
        <v>0</v>
      </c>
      <c r="L200" s="1781">
        <v>0</v>
      </c>
      <c r="M200" s="1562">
        <v>0</v>
      </c>
      <c r="N200" s="1781">
        <v>0</v>
      </c>
      <c r="O200" s="1794">
        <v>0</v>
      </c>
      <c r="P200" s="1553">
        <v>0</v>
      </c>
      <c r="Q200" s="961">
        <v>0</v>
      </c>
      <c r="R200" s="961">
        <v>0</v>
      </c>
      <c r="S200" s="1520">
        <v>0</v>
      </c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453" t="s">
        <v>381</v>
      </c>
      <c r="B201" s="7454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412" t="s">
        <v>383</v>
      </c>
      <c r="B203" s="7308"/>
      <c r="C203" s="7440" t="s">
        <v>77</v>
      </c>
      <c r="D203" s="7441"/>
      <c r="E203" s="7442"/>
      <c r="F203" s="7446" t="s">
        <v>101</v>
      </c>
      <c r="G203" s="7446"/>
      <c r="H203" s="7446"/>
      <c r="I203" s="7446"/>
      <c r="J203" s="7446"/>
      <c r="K203" s="7446"/>
      <c r="L203" s="7446"/>
      <c r="M203" s="7446"/>
      <c r="N203" s="7446"/>
      <c r="O203" s="7446"/>
      <c r="P203" s="7446"/>
      <c r="Q203" s="7446"/>
      <c r="R203" s="7446"/>
      <c r="S203" s="7446"/>
      <c r="T203" s="7446"/>
      <c r="U203" s="7446"/>
      <c r="V203" s="7446"/>
      <c r="W203" s="7446"/>
      <c r="X203" s="7446"/>
      <c r="Y203" s="7446"/>
      <c r="Z203" s="7446"/>
      <c r="AA203" s="7446"/>
      <c r="AB203" s="7446"/>
      <c r="AC203" s="7447"/>
      <c r="AD203" s="7429" t="s">
        <v>34</v>
      </c>
      <c r="AE203" s="7312"/>
      <c r="AF203" s="7311" t="s">
        <v>35</v>
      </c>
      <c r="AG203" s="7312"/>
      <c r="AH203" s="7431" t="s">
        <v>36</v>
      </c>
      <c r="AI203" s="7434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413"/>
      <c r="B204" s="7309"/>
      <c r="C204" s="7443"/>
      <c r="D204" s="7444"/>
      <c r="E204" s="7445"/>
      <c r="F204" s="7437" t="s">
        <v>384</v>
      </c>
      <c r="G204" s="7438"/>
      <c r="H204" s="7414" t="s">
        <v>385</v>
      </c>
      <c r="I204" s="7310"/>
      <c r="J204" s="7414" t="s">
        <v>386</v>
      </c>
      <c r="K204" s="7310"/>
      <c r="L204" s="7414" t="s">
        <v>387</v>
      </c>
      <c r="M204" s="7310"/>
      <c r="N204" s="7414" t="s">
        <v>388</v>
      </c>
      <c r="O204" s="7310"/>
      <c r="P204" s="7414" t="s">
        <v>389</v>
      </c>
      <c r="Q204" s="7310"/>
      <c r="R204" s="7414" t="s">
        <v>390</v>
      </c>
      <c r="S204" s="7310"/>
      <c r="T204" s="7448" t="s">
        <v>391</v>
      </c>
      <c r="U204" s="7448"/>
      <c r="V204" s="7448" t="s">
        <v>392</v>
      </c>
      <c r="W204" s="7448"/>
      <c r="X204" s="7448" t="s">
        <v>393</v>
      </c>
      <c r="Y204" s="7448"/>
      <c r="Z204" s="7400" t="s">
        <v>308</v>
      </c>
      <c r="AA204" s="7399"/>
      <c r="AB204" s="7400" t="s">
        <v>309</v>
      </c>
      <c r="AC204" s="7439"/>
      <c r="AD204" s="7430"/>
      <c r="AE204" s="7314"/>
      <c r="AF204" s="7313"/>
      <c r="AG204" s="7314"/>
      <c r="AH204" s="7432"/>
      <c r="AI204" s="7435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414"/>
      <c r="B205" s="7310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433"/>
      <c r="AI205" s="7436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449" t="s">
        <v>395</v>
      </c>
      <c r="B206" s="1805" t="s">
        <v>323</v>
      </c>
      <c r="C206" s="1805">
        <f>SUM(D206+E206)</f>
        <v>71</v>
      </c>
      <c r="D206" s="1806">
        <f>SUM(F206+H206+J206+L206+N206+P206+R206+T206+V206+X206+Z206+AB206)</f>
        <v>37</v>
      </c>
      <c r="E206" s="1807">
        <f>SUM(G206+I206+K206+M206+O206+Q206+S206+U206+W206+Y206+AA206+AC206)</f>
        <v>34</v>
      </c>
      <c r="F206" s="1808">
        <v>3</v>
      </c>
      <c r="G206" s="1809">
        <v>7</v>
      </c>
      <c r="H206" s="1808">
        <v>3</v>
      </c>
      <c r="I206" s="1809">
        <v>1</v>
      </c>
      <c r="J206" s="1808">
        <v>2</v>
      </c>
      <c r="K206" s="1809">
        <v>3</v>
      </c>
      <c r="L206" s="1808">
        <v>4</v>
      </c>
      <c r="M206" s="1809">
        <v>2</v>
      </c>
      <c r="N206" s="1808">
        <v>3</v>
      </c>
      <c r="O206" s="1809">
        <v>2</v>
      </c>
      <c r="P206" s="1808">
        <v>3</v>
      </c>
      <c r="Q206" s="1810">
        <v>2</v>
      </c>
      <c r="R206" s="1808">
        <v>5</v>
      </c>
      <c r="S206" s="1810">
        <v>4</v>
      </c>
      <c r="T206" s="1808">
        <v>1</v>
      </c>
      <c r="U206" s="1809">
        <v>2</v>
      </c>
      <c r="V206" s="1808">
        <v>1</v>
      </c>
      <c r="W206" s="1809">
        <v>1</v>
      </c>
      <c r="X206" s="1808">
        <v>3</v>
      </c>
      <c r="Y206" s="1810">
        <v>2</v>
      </c>
      <c r="Z206" s="1808">
        <v>7</v>
      </c>
      <c r="AA206" s="1810">
        <v>6</v>
      </c>
      <c r="AB206" s="1808">
        <v>2</v>
      </c>
      <c r="AC206" s="1811">
        <v>2</v>
      </c>
      <c r="AD206" s="1809">
        <v>0</v>
      </c>
      <c r="AE206" s="1810">
        <v>0</v>
      </c>
      <c r="AF206" s="1809">
        <v>1</v>
      </c>
      <c r="AG206" s="1810">
        <v>1</v>
      </c>
      <c r="AH206" s="5319">
        <v>9</v>
      </c>
      <c r="AI206" s="5321">
        <v>1</v>
      </c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450"/>
      <c r="B207" s="1812" t="s">
        <v>396</v>
      </c>
      <c r="C207" s="1813">
        <f>SUM(D207+E207)</f>
        <v>98</v>
      </c>
      <c r="D207" s="1814">
        <f>SUM(F207+H207+J207+L207+N207+P207+R207+T207+V207+X207+Z207+AB207)</f>
        <v>44</v>
      </c>
      <c r="E207" s="1815">
        <f>SUM(G207+I207+K207+M207+O207+Q207+S207+U207+W207+Y207+AA207+AC207)</f>
        <v>54</v>
      </c>
      <c r="F207" s="1816">
        <v>2</v>
      </c>
      <c r="G207" s="1817">
        <v>4</v>
      </c>
      <c r="H207" s="1816">
        <v>2</v>
      </c>
      <c r="I207" s="1817">
        <v>2</v>
      </c>
      <c r="J207" s="1816">
        <v>6</v>
      </c>
      <c r="K207" s="1817">
        <v>8</v>
      </c>
      <c r="L207" s="1816">
        <v>4</v>
      </c>
      <c r="M207" s="1817">
        <v>4</v>
      </c>
      <c r="N207" s="1816">
        <v>4</v>
      </c>
      <c r="O207" s="1817">
        <v>4</v>
      </c>
      <c r="P207" s="1816">
        <v>5</v>
      </c>
      <c r="Q207" s="1818">
        <v>2</v>
      </c>
      <c r="R207" s="1816">
        <v>4</v>
      </c>
      <c r="S207" s="1818">
        <v>2</v>
      </c>
      <c r="T207" s="1816">
        <v>3</v>
      </c>
      <c r="U207" s="1817">
        <v>8</v>
      </c>
      <c r="V207" s="1816">
        <v>4</v>
      </c>
      <c r="W207" s="1817">
        <v>7</v>
      </c>
      <c r="X207" s="1816">
        <v>6</v>
      </c>
      <c r="Y207" s="1818">
        <v>3</v>
      </c>
      <c r="Z207" s="1816">
        <v>4</v>
      </c>
      <c r="AA207" s="1818">
        <v>4</v>
      </c>
      <c r="AB207" s="1816">
        <v>0</v>
      </c>
      <c r="AC207" s="1819">
        <v>6</v>
      </c>
      <c r="AD207" s="1820">
        <v>0</v>
      </c>
      <c r="AE207" s="1818">
        <v>0</v>
      </c>
      <c r="AF207" s="1820">
        <v>1</v>
      </c>
      <c r="AG207" s="1818">
        <v>1</v>
      </c>
      <c r="AH207" s="1892">
        <v>18</v>
      </c>
      <c r="AI207" s="5322">
        <v>1</v>
      </c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451" t="s">
        <v>77</v>
      </c>
      <c r="B208" s="7452"/>
      <c r="C208" s="1821">
        <f>SUM(D208+E208)</f>
        <v>169</v>
      </c>
      <c r="D208" s="1822">
        <f t="shared" ref="D208:AI208" si="68">SUM(D206+D207)</f>
        <v>81</v>
      </c>
      <c r="E208" s="1823">
        <f t="shared" si="68"/>
        <v>88</v>
      </c>
      <c r="F208" s="1824">
        <f t="shared" si="68"/>
        <v>5</v>
      </c>
      <c r="G208" s="1825">
        <f t="shared" si="68"/>
        <v>11</v>
      </c>
      <c r="H208" s="1824">
        <f t="shared" si="68"/>
        <v>5</v>
      </c>
      <c r="I208" s="1825">
        <f t="shared" si="68"/>
        <v>3</v>
      </c>
      <c r="J208" s="1824">
        <f t="shared" si="68"/>
        <v>8</v>
      </c>
      <c r="K208" s="1825">
        <f t="shared" si="68"/>
        <v>11</v>
      </c>
      <c r="L208" s="1824">
        <f t="shared" si="68"/>
        <v>8</v>
      </c>
      <c r="M208" s="1825">
        <f t="shared" si="68"/>
        <v>6</v>
      </c>
      <c r="N208" s="1824">
        <f t="shared" si="68"/>
        <v>7</v>
      </c>
      <c r="O208" s="1825">
        <f t="shared" si="68"/>
        <v>6</v>
      </c>
      <c r="P208" s="1824">
        <f t="shared" si="68"/>
        <v>8</v>
      </c>
      <c r="Q208" s="1825">
        <f t="shared" si="68"/>
        <v>4</v>
      </c>
      <c r="R208" s="1824">
        <f t="shared" si="68"/>
        <v>9</v>
      </c>
      <c r="S208" s="1825">
        <f t="shared" si="68"/>
        <v>6</v>
      </c>
      <c r="T208" s="1824">
        <f t="shared" si="68"/>
        <v>4</v>
      </c>
      <c r="U208" s="1825">
        <f t="shared" si="68"/>
        <v>10</v>
      </c>
      <c r="V208" s="1824">
        <f t="shared" si="68"/>
        <v>5</v>
      </c>
      <c r="W208" s="1825">
        <f t="shared" si="68"/>
        <v>8</v>
      </c>
      <c r="X208" s="1824">
        <f t="shared" si="68"/>
        <v>9</v>
      </c>
      <c r="Y208" s="1825">
        <f t="shared" si="68"/>
        <v>5</v>
      </c>
      <c r="Z208" s="1824">
        <f t="shared" si="68"/>
        <v>11</v>
      </c>
      <c r="AA208" s="1825">
        <f t="shared" si="68"/>
        <v>10</v>
      </c>
      <c r="AB208" s="1824">
        <f t="shared" si="68"/>
        <v>2</v>
      </c>
      <c r="AC208" s="1826">
        <f t="shared" si="68"/>
        <v>8</v>
      </c>
      <c r="AD208" s="1822">
        <f t="shared" si="68"/>
        <v>0</v>
      </c>
      <c r="AE208" s="1825">
        <f t="shared" si="68"/>
        <v>0</v>
      </c>
      <c r="AF208" s="1822">
        <f t="shared" si="68"/>
        <v>2</v>
      </c>
      <c r="AG208" s="1825">
        <f t="shared" si="68"/>
        <v>2</v>
      </c>
      <c r="AH208" s="5320">
        <f t="shared" si="68"/>
        <v>27</v>
      </c>
      <c r="AI208" s="5323">
        <f t="shared" si="68"/>
        <v>2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412" t="s">
        <v>398</v>
      </c>
      <c r="B210" s="7308"/>
      <c r="C210" s="7441" t="s">
        <v>77</v>
      </c>
      <c r="D210" s="7441"/>
      <c r="E210" s="7442"/>
      <c r="F210" s="7338" t="s">
        <v>101</v>
      </c>
      <c r="G210" s="7339"/>
      <c r="H210" s="7339"/>
      <c r="I210" s="7339"/>
      <c r="J210" s="7339"/>
      <c r="K210" s="7339"/>
      <c r="L210" s="7339"/>
      <c r="M210" s="7339"/>
      <c r="N210" s="7339"/>
      <c r="O210" s="7339"/>
      <c r="P210" s="7338" t="s">
        <v>399</v>
      </c>
      <c r="Q210" s="7339"/>
      <c r="R210" s="7340"/>
      <c r="S210" s="7341" t="s">
        <v>36</v>
      </c>
      <c r="T210" s="7344" t="s">
        <v>37</v>
      </c>
      <c r="U210" s="7311" t="s">
        <v>400</v>
      </c>
      <c r="V210" s="7311"/>
      <c r="W210" s="7311"/>
      <c r="X210" s="7311"/>
      <c r="Y210" s="7311"/>
      <c r="Z210" s="7312"/>
      <c r="AA210" s="7315" t="s">
        <v>401</v>
      </c>
      <c r="AB210" s="7311"/>
      <c r="AC210" s="7311"/>
      <c r="AD210" s="7311"/>
      <c r="AE210" s="7311"/>
      <c r="AF210" s="731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413"/>
      <c r="B211" s="7309"/>
      <c r="C211" s="7444"/>
      <c r="D211" s="7444"/>
      <c r="E211" s="7445"/>
      <c r="F211" s="7279" t="s">
        <v>402</v>
      </c>
      <c r="G211" s="7279"/>
      <c r="H211" s="7279" t="s">
        <v>224</v>
      </c>
      <c r="I211" s="7279"/>
      <c r="J211" s="7279" t="s">
        <v>329</v>
      </c>
      <c r="K211" s="7279"/>
      <c r="L211" s="7279" t="s">
        <v>403</v>
      </c>
      <c r="M211" s="7279"/>
      <c r="N211" s="7279" t="s">
        <v>404</v>
      </c>
      <c r="O211" s="7150"/>
      <c r="P211" s="7351" t="s">
        <v>405</v>
      </c>
      <c r="Q211" s="7347" t="s">
        <v>406</v>
      </c>
      <c r="R211" s="7349" t="s">
        <v>407</v>
      </c>
      <c r="S211" s="7342"/>
      <c r="T211" s="7345"/>
      <c r="U211" s="7313"/>
      <c r="V211" s="7313"/>
      <c r="W211" s="7313"/>
      <c r="X211" s="7313"/>
      <c r="Y211" s="7313"/>
      <c r="Z211" s="7314"/>
      <c r="AA211" s="7316"/>
      <c r="AB211" s="7313"/>
      <c r="AC211" s="7313"/>
      <c r="AD211" s="7313"/>
      <c r="AE211" s="7313"/>
      <c r="AF211" s="731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414"/>
      <c r="B212" s="7310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352"/>
      <c r="Q212" s="7348"/>
      <c r="R212" s="7350"/>
      <c r="S212" s="7343"/>
      <c r="T212" s="7346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353" t="s">
        <v>413</v>
      </c>
      <c r="B213" s="7354"/>
      <c r="C213" s="1834">
        <f>SUM(D213+E213)</f>
        <v>7</v>
      </c>
      <c r="D213" s="1835">
        <f t="shared" ref="D213:E215" si="69">SUM(F213+H213+J213+L213+N213)</f>
        <v>5</v>
      </c>
      <c r="E213" s="1836">
        <f t="shared" si="69"/>
        <v>2</v>
      </c>
      <c r="F213" s="1837">
        <v>4</v>
      </c>
      <c r="G213" s="1838">
        <v>0</v>
      </c>
      <c r="H213" s="1837">
        <v>0</v>
      </c>
      <c r="I213" s="1838">
        <v>0</v>
      </c>
      <c r="J213" s="1837">
        <v>0</v>
      </c>
      <c r="K213" s="1838">
        <v>2</v>
      </c>
      <c r="L213" s="1837">
        <v>1</v>
      </c>
      <c r="M213" s="1838">
        <v>0</v>
      </c>
      <c r="N213" s="1837">
        <v>0</v>
      </c>
      <c r="O213" s="1839">
        <v>0</v>
      </c>
      <c r="P213" s="1837">
        <v>0</v>
      </c>
      <c r="Q213" s="1840">
        <v>0</v>
      </c>
      <c r="R213" s="1841">
        <v>0</v>
      </c>
      <c r="S213" s="1842">
        <v>0</v>
      </c>
      <c r="T213" s="1841">
        <v>0</v>
      </c>
      <c r="U213" s="1007">
        <v>2</v>
      </c>
      <c r="V213" s="1008">
        <v>0</v>
      </c>
      <c r="W213" s="1008">
        <v>0</v>
      </c>
      <c r="X213" s="1008">
        <v>0</v>
      </c>
      <c r="Y213" s="1008">
        <v>0</v>
      </c>
      <c r="Z213" s="1843">
        <v>0</v>
      </c>
      <c r="AA213" s="1837">
        <v>0</v>
      </c>
      <c r="AB213" s="1840">
        <v>0</v>
      </c>
      <c r="AC213" s="1840">
        <v>0</v>
      </c>
      <c r="AD213" s="1840">
        <v>0</v>
      </c>
      <c r="AE213" s="1840">
        <v>0</v>
      </c>
      <c r="AF213" s="1838">
        <v>0</v>
      </c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355" t="s">
        <v>414</v>
      </c>
      <c r="B214" s="7356"/>
      <c r="C214" s="1805">
        <f>SUM(D214+E214)</f>
        <v>0</v>
      </c>
      <c r="D214" s="1806">
        <f t="shared" si="69"/>
        <v>0</v>
      </c>
      <c r="E214" s="1844">
        <f t="shared" si="69"/>
        <v>0</v>
      </c>
      <c r="F214" s="1808">
        <v>0</v>
      </c>
      <c r="G214" s="1810">
        <v>0</v>
      </c>
      <c r="H214" s="1808">
        <v>0</v>
      </c>
      <c r="I214" s="1810">
        <v>0</v>
      </c>
      <c r="J214" s="1808">
        <v>0</v>
      </c>
      <c r="K214" s="1810">
        <v>0</v>
      </c>
      <c r="L214" s="1808">
        <v>0</v>
      </c>
      <c r="M214" s="1810">
        <v>0</v>
      </c>
      <c r="N214" s="1808">
        <v>0</v>
      </c>
      <c r="O214" s="1845">
        <v>0</v>
      </c>
      <c r="P214" s="1808">
        <v>0</v>
      </c>
      <c r="Q214" s="1009">
        <v>0</v>
      </c>
      <c r="R214" s="1811">
        <v>0</v>
      </c>
      <c r="S214" s="1846">
        <v>0</v>
      </c>
      <c r="T214" s="1811">
        <v>0</v>
      </c>
      <c r="U214" s="1846">
        <v>0</v>
      </c>
      <c r="V214" s="1009">
        <v>0</v>
      </c>
      <c r="W214" s="1009">
        <v>0</v>
      </c>
      <c r="X214" s="1009">
        <v>0</v>
      </c>
      <c r="Y214" s="1009">
        <v>0</v>
      </c>
      <c r="Z214" s="1847">
        <v>0</v>
      </c>
      <c r="AA214" s="1808">
        <v>0</v>
      </c>
      <c r="AB214" s="1009">
        <v>0</v>
      </c>
      <c r="AC214" s="1009">
        <v>0</v>
      </c>
      <c r="AD214" s="1009">
        <v>0</v>
      </c>
      <c r="AE214" s="1009">
        <v>0</v>
      </c>
      <c r="AF214" s="1810">
        <v>0</v>
      </c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357" t="s">
        <v>415</v>
      </c>
      <c r="B215" s="7358"/>
      <c r="C215" s="1812">
        <f>SUM(D215+E215)</f>
        <v>7</v>
      </c>
      <c r="D215" s="1848">
        <f t="shared" si="69"/>
        <v>5</v>
      </c>
      <c r="E215" s="1849">
        <f t="shared" si="69"/>
        <v>2</v>
      </c>
      <c r="F215" s="1816">
        <v>4</v>
      </c>
      <c r="G215" s="1818">
        <v>0</v>
      </c>
      <c r="H215" s="1816">
        <v>0</v>
      </c>
      <c r="I215" s="1818">
        <v>0</v>
      </c>
      <c r="J215" s="1816">
        <v>0</v>
      </c>
      <c r="K215" s="1818">
        <v>2</v>
      </c>
      <c r="L215" s="1816">
        <v>1</v>
      </c>
      <c r="M215" s="1818">
        <v>0</v>
      </c>
      <c r="N215" s="1816">
        <v>0</v>
      </c>
      <c r="O215" s="1850">
        <v>0</v>
      </c>
      <c r="P215" s="1816">
        <v>0</v>
      </c>
      <c r="Q215" s="1851">
        <v>0</v>
      </c>
      <c r="R215" s="1819">
        <v>0</v>
      </c>
      <c r="S215" s="1852">
        <v>0</v>
      </c>
      <c r="T215" s="1819">
        <v>0</v>
      </c>
      <c r="U215" s="1852">
        <v>2</v>
      </c>
      <c r="V215" s="1851">
        <v>0</v>
      </c>
      <c r="W215" s="1851">
        <v>0</v>
      </c>
      <c r="X215" s="1851">
        <v>0</v>
      </c>
      <c r="Y215" s="1851">
        <v>0</v>
      </c>
      <c r="Z215" s="1853">
        <v>0</v>
      </c>
      <c r="AA215" s="1816">
        <v>0</v>
      </c>
      <c r="AB215" s="1851">
        <v>0</v>
      </c>
      <c r="AC215" s="1851">
        <v>0</v>
      </c>
      <c r="AD215" s="1851">
        <v>0</v>
      </c>
      <c r="AE215" s="1851">
        <v>0</v>
      </c>
      <c r="AF215" s="1818">
        <v>0</v>
      </c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317" t="s">
        <v>417</v>
      </c>
      <c r="B217" s="7318"/>
      <c r="C217" s="7318"/>
      <c r="D217" s="7319"/>
      <c r="E217" s="7317" t="s">
        <v>58</v>
      </c>
      <c r="F217" s="7359" t="s">
        <v>59</v>
      </c>
      <c r="G217" s="7323" t="s">
        <v>418</v>
      </c>
      <c r="H217" s="7324"/>
      <c r="I217" s="7325" t="s">
        <v>36</v>
      </c>
      <c r="J217" s="732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320"/>
      <c r="B218" s="7321"/>
      <c r="C218" s="7321"/>
      <c r="D218" s="7322"/>
      <c r="E218" s="7320"/>
      <c r="F218" s="7360"/>
      <c r="G218" s="1855" t="s">
        <v>419</v>
      </c>
      <c r="H218" s="1854" t="s">
        <v>420</v>
      </c>
      <c r="I218" s="7326"/>
      <c r="J218" s="732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29" t="s">
        <v>421</v>
      </c>
      <c r="B219" s="7330"/>
      <c r="C219" s="7330"/>
      <c r="D219" s="7331"/>
      <c r="E219" s="1856">
        <v>0</v>
      </c>
      <c r="F219" s="1857">
        <v>1</v>
      </c>
      <c r="G219" s="1767">
        <v>1</v>
      </c>
      <c r="H219" s="1858">
        <v>0</v>
      </c>
      <c r="I219" s="5324">
        <v>0</v>
      </c>
      <c r="J219" s="5312">
        <v>0</v>
      </c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32" t="s">
        <v>422</v>
      </c>
      <c r="B220" s="7333"/>
      <c r="C220" s="7333"/>
      <c r="D220" s="7334"/>
      <c r="E220" s="1770">
        <v>1</v>
      </c>
      <c r="F220" s="1859">
        <v>0</v>
      </c>
      <c r="G220" s="1770">
        <v>0</v>
      </c>
      <c r="H220" s="1727">
        <v>1</v>
      </c>
      <c r="I220" s="5325">
        <v>0</v>
      </c>
      <c r="J220" s="5313">
        <v>0</v>
      </c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335" t="s">
        <v>423</v>
      </c>
      <c r="B221" s="7336"/>
      <c r="C221" s="7336"/>
      <c r="D221" s="7337"/>
      <c r="E221" s="1774">
        <v>0</v>
      </c>
      <c r="F221" s="1860">
        <v>0</v>
      </c>
      <c r="G221" s="1013">
        <v>0</v>
      </c>
      <c r="H221" s="1014">
        <v>0</v>
      </c>
      <c r="I221" s="5326">
        <v>0</v>
      </c>
      <c r="J221" s="5332">
        <v>0</v>
      </c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96" t="s">
        <v>77</v>
      </c>
      <c r="B222" s="7424"/>
      <c r="C222" s="7424"/>
      <c r="D222" s="7397"/>
      <c r="E222" s="1862">
        <f>SUM(E219:E221)</f>
        <v>1</v>
      </c>
      <c r="F222" s="1863">
        <f>SUM(F219:F221)</f>
        <v>1</v>
      </c>
      <c r="G222" s="1864">
        <f t="shared" ref="G222:J222" si="79">SUM(G219:G221)</f>
        <v>1</v>
      </c>
      <c r="H222" s="1865">
        <f t="shared" si="79"/>
        <v>1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423" t="s">
        <v>424</v>
      </c>
      <c r="B223" s="7329" t="s">
        <v>425</v>
      </c>
      <c r="C223" s="7330"/>
      <c r="D223" s="7331"/>
      <c r="E223" s="1866">
        <v>1</v>
      </c>
      <c r="F223" s="1867">
        <v>1</v>
      </c>
      <c r="G223" s="1680"/>
      <c r="H223" s="1868"/>
      <c r="I223" s="5328">
        <v>0</v>
      </c>
      <c r="J223" s="5334">
        <v>0</v>
      </c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423"/>
      <c r="B224" s="7282" t="s">
        <v>426</v>
      </c>
      <c r="C224" s="7332" t="s">
        <v>427</v>
      </c>
      <c r="D224" s="7334"/>
      <c r="E224" s="1869">
        <v>0</v>
      </c>
      <c r="F224" s="1870">
        <v>0</v>
      </c>
      <c r="G224" s="1680"/>
      <c r="H224" s="1868"/>
      <c r="I224" s="5329">
        <v>0</v>
      </c>
      <c r="J224" s="5335">
        <v>0</v>
      </c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423"/>
      <c r="B225" s="7282"/>
      <c r="C225" s="7425" t="s">
        <v>428</v>
      </c>
      <c r="D225" s="7426"/>
      <c r="E225" s="1871">
        <v>0</v>
      </c>
      <c r="F225" s="1870">
        <v>0</v>
      </c>
      <c r="G225" s="1680"/>
      <c r="H225" s="1868"/>
      <c r="I225" s="5330">
        <v>0</v>
      </c>
      <c r="J225" s="5336">
        <v>0</v>
      </c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423"/>
      <c r="B226" s="1872" t="s">
        <v>429</v>
      </c>
      <c r="C226" s="7427" t="s">
        <v>428</v>
      </c>
      <c r="D226" s="7428"/>
      <c r="E226" s="1873">
        <v>0</v>
      </c>
      <c r="F226" s="1874">
        <v>0</v>
      </c>
      <c r="G226" s="1875"/>
      <c r="H226" s="1876"/>
      <c r="I226" s="5331">
        <v>0</v>
      </c>
      <c r="J226" s="5337">
        <v>0</v>
      </c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96" t="s">
        <v>77</v>
      </c>
      <c r="B227" s="7424"/>
      <c r="C227" s="7424"/>
      <c r="D227" s="7397"/>
      <c r="E227" s="1862">
        <f>SUM(E223:E226)</f>
        <v>1</v>
      </c>
      <c r="F227" s="1863">
        <f>SUM(F223:F226)</f>
        <v>1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96" t="s">
        <v>398</v>
      </c>
      <c r="B229" s="7397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281" t="s">
        <v>431</v>
      </c>
      <c r="B230" s="1878" t="s">
        <v>427</v>
      </c>
      <c r="C230" s="1879">
        <v>0</v>
      </c>
      <c r="D230" s="1880">
        <v>0</v>
      </c>
      <c r="E230" s="5344">
        <v>0</v>
      </c>
      <c r="F230" s="5345">
        <v>0</v>
      </c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283"/>
      <c r="B231" s="1881" t="s">
        <v>428</v>
      </c>
      <c r="C231" s="1882">
        <v>2</v>
      </c>
      <c r="D231" s="1883">
        <v>0</v>
      </c>
      <c r="E231" s="5342">
        <v>0</v>
      </c>
      <c r="F231" s="5343">
        <v>0</v>
      </c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96" t="s">
        <v>77</v>
      </c>
      <c r="B232" s="7397"/>
      <c r="C232" s="1884">
        <f>SUM(C230:C231)</f>
        <v>2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412" t="s">
        <v>433</v>
      </c>
      <c r="B234" s="7308"/>
      <c r="C234" s="7150" t="s">
        <v>434</v>
      </c>
      <c r="D234" s="7275"/>
      <c r="E234" s="7280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413"/>
      <c r="B235" s="7309"/>
      <c r="C235" s="7415" t="s">
        <v>435</v>
      </c>
      <c r="D235" s="7150" t="s">
        <v>436</v>
      </c>
      <c r="E235" s="7280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414"/>
      <c r="B236" s="7310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17" t="s">
        <v>439</v>
      </c>
      <c r="B237" s="7418"/>
      <c r="C237" s="1887">
        <v>4</v>
      </c>
      <c r="D237" s="1808">
        <v>5</v>
      </c>
      <c r="E237" s="1810">
        <v>0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19" t="s">
        <v>440</v>
      </c>
      <c r="B238" s="7420"/>
      <c r="C238" s="1888">
        <v>5</v>
      </c>
      <c r="D238" s="1889">
        <v>0</v>
      </c>
      <c r="E238" s="1890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19" t="s">
        <v>441</v>
      </c>
      <c r="B239" s="7420"/>
      <c r="C239" s="1889">
        <v>4</v>
      </c>
      <c r="D239" s="1889">
        <v>0</v>
      </c>
      <c r="E239" s="1890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19" t="s">
        <v>442</v>
      </c>
      <c r="B240" s="7420"/>
      <c r="C240" s="1889">
        <v>5</v>
      </c>
      <c r="D240" s="1889">
        <v>0</v>
      </c>
      <c r="E240" s="1890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21" t="s">
        <v>443</v>
      </c>
      <c r="B241" s="7422"/>
      <c r="C241" s="1891">
        <v>4</v>
      </c>
      <c r="D241" s="1892">
        <v>2</v>
      </c>
      <c r="E241" s="1853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284" t="s">
        <v>444</v>
      </c>
      <c r="B242" s="7284"/>
      <c r="C242" s="7284"/>
      <c r="D242" s="7284"/>
      <c r="E242" s="7284"/>
      <c r="F242" s="7284"/>
      <c r="G242" s="7284"/>
      <c r="H242" s="7284"/>
      <c r="I242" s="7284"/>
      <c r="J242" s="7284"/>
      <c r="K242" s="7284"/>
      <c r="L242" s="7284"/>
      <c r="M242" s="7284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285" t="s">
        <v>306</v>
      </c>
      <c r="B243" s="7286"/>
      <c r="C243" s="7291" t="s">
        <v>307</v>
      </c>
      <c r="D243" s="7292"/>
      <c r="E243" s="7292"/>
      <c r="F243" s="7296" t="s">
        <v>101</v>
      </c>
      <c r="G243" s="7297"/>
      <c r="H243" s="7297"/>
      <c r="I243" s="7297"/>
      <c r="J243" s="7297"/>
      <c r="K243" s="7297"/>
      <c r="L243" s="7297"/>
      <c r="M243" s="7297"/>
      <c r="N243" s="7297"/>
      <c r="O243" s="7297"/>
      <c r="P243" s="7297"/>
      <c r="Q243" s="7297"/>
      <c r="R243" s="7297"/>
      <c r="S243" s="7297"/>
      <c r="T243" s="7297"/>
      <c r="U243" s="7297"/>
      <c r="V243" s="7297"/>
      <c r="W243" s="7297"/>
      <c r="X243" s="7297"/>
      <c r="Y243" s="7297"/>
      <c r="Z243" s="7297"/>
      <c r="AA243" s="7298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287"/>
      <c r="B244" s="7288"/>
      <c r="C244" s="7293"/>
      <c r="D244" s="7294"/>
      <c r="E244" s="7295"/>
      <c r="F244" s="7299" t="s">
        <v>331</v>
      </c>
      <c r="G244" s="7295"/>
      <c r="H244" s="7299" t="s">
        <v>94</v>
      </c>
      <c r="I244" s="7295"/>
      <c r="J244" s="7299" t="s">
        <v>44</v>
      </c>
      <c r="K244" s="7295"/>
      <c r="L244" s="7299" t="s">
        <v>45</v>
      </c>
      <c r="M244" s="7295"/>
      <c r="N244" s="7299" t="s">
        <v>46</v>
      </c>
      <c r="O244" s="7295"/>
      <c r="P244" s="7299" t="s">
        <v>445</v>
      </c>
      <c r="Q244" s="7295"/>
      <c r="R244" s="7299" t="s">
        <v>446</v>
      </c>
      <c r="S244" s="7295"/>
      <c r="T244" s="7299" t="s">
        <v>53</v>
      </c>
      <c r="U244" s="7295"/>
      <c r="V244" s="7299" t="s">
        <v>54</v>
      </c>
      <c r="W244" s="7295"/>
      <c r="X244" s="7299" t="s">
        <v>333</v>
      </c>
      <c r="Y244" s="7295"/>
      <c r="Z244" s="7299" t="s">
        <v>57</v>
      </c>
      <c r="AA244" s="7295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289"/>
      <c r="B245" s="7290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10" t="s">
        <v>447</v>
      </c>
      <c r="B246" s="7411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>
        <v>0</v>
      </c>
      <c r="G246" s="1030">
        <v>0</v>
      </c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05" t="s">
        <v>448</v>
      </c>
      <c r="B247" s="7406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>
        <v>0</v>
      </c>
      <c r="I247" s="1039">
        <v>0</v>
      </c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05" t="s">
        <v>449</v>
      </c>
      <c r="B248" s="7406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>
        <v>0</v>
      </c>
      <c r="K248" s="1039">
        <v>0</v>
      </c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05" t="s">
        <v>450</v>
      </c>
      <c r="B249" s="7406"/>
      <c r="C249" s="1033">
        <f t="shared" si="84"/>
        <v>1</v>
      </c>
      <c r="D249" s="1034">
        <f>(L249+N249+P249+R249+T249)</f>
        <v>0</v>
      </c>
      <c r="E249" s="1035">
        <f>(M249+O249+Q249+S249+U249)</f>
        <v>1</v>
      </c>
      <c r="F249" s="1036"/>
      <c r="G249" s="1037"/>
      <c r="H249" s="1040"/>
      <c r="I249" s="1037"/>
      <c r="J249" s="1040"/>
      <c r="K249" s="1037"/>
      <c r="L249" s="1038">
        <v>0</v>
      </c>
      <c r="M249" s="1039">
        <v>0</v>
      </c>
      <c r="N249" s="1038">
        <v>0</v>
      </c>
      <c r="O249" s="1039">
        <v>0</v>
      </c>
      <c r="P249" s="1038">
        <v>0</v>
      </c>
      <c r="Q249" s="1039">
        <v>0</v>
      </c>
      <c r="R249" s="1038">
        <v>0</v>
      </c>
      <c r="S249" s="1039">
        <v>0</v>
      </c>
      <c r="T249" s="1038">
        <v>0</v>
      </c>
      <c r="U249" s="1039">
        <v>1</v>
      </c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05" t="s">
        <v>451</v>
      </c>
      <c r="B250" s="7406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>
        <v>0</v>
      </c>
      <c r="I250" s="1039">
        <v>0</v>
      </c>
      <c r="J250" s="1038">
        <v>0</v>
      </c>
      <c r="K250" s="1039">
        <v>0</v>
      </c>
      <c r="L250" s="1038">
        <v>0</v>
      </c>
      <c r="M250" s="1039">
        <v>0</v>
      </c>
      <c r="N250" s="1038">
        <v>0</v>
      </c>
      <c r="O250" s="1039">
        <v>0</v>
      </c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05" t="s">
        <v>452</v>
      </c>
      <c r="B251" s="7406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>
        <v>0</v>
      </c>
      <c r="I251" s="1029">
        <v>0</v>
      </c>
      <c r="J251" s="1038">
        <v>0</v>
      </c>
      <c r="K251" s="1039">
        <v>0</v>
      </c>
      <c r="L251" s="1038">
        <v>0</v>
      </c>
      <c r="M251" s="1039">
        <v>0</v>
      </c>
      <c r="N251" s="1038">
        <v>0</v>
      </c>
      <c r="O251" s="1039">
        <v>0</v>
      </c>
      <c r="P251" s="1038">
        <v>0</v>
      </c>
      <c r="Q251" s="1039">
        <v>0</v>
      </c>
      <c r="R251" s="1038">
        <v>0</v>
      </c>
      <c r="S251" s="1039">
        <v>0</v>
      </c>
      <c r="T251" s="1038">
        <v>0</v>
      </c>
      <c r="U251" s="1039">
        <v>0</v>
      </c>
      <c r="V251" s="1038">
        <v>0</v>
      </c>
      <c r="W251" s="1039">
        <v>0</v>
      </c>
      <c r="X251" s="1038">
        <v>0</v>
      </c>
      <c r="Y251" s="1039">
        <v>0</v>
      </c>
      <c r="Z251" s="1038">
        <v>0</v>
      </c>
      <c r="AA251" s="1039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03" t="s">
        <v>453</v>
      </c>
      <c r="B252" s="7404"/>
      <c r="C252" s="1041">
        <f>SUM(D252+E252)</f>
        <v>1</v>
      </c>
      <c r="D252" s="1042">
        <f>+V252+X252+Z252+T252</f>
        <v>1</v>
      </c>
      <c r="E252" s="1043">
        <f>+W252+Y252+AA252+U252</f>
        <v>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>
        <v>0</v>
      </c>
      <c r="U252" s="1048">
        <v>0</v>
      </c>
      <c r="V252" s="1049">
        <v>0</v>
      </c>
      <c r="W252" s="1050">
        <v>0</v>
      </c>
      <c r="X252" s="1049">
        <v>1</v>
      </c>
      <c r="Y252" s="1050">
        <v>0</v>
      </c>
      <c r="Z252" s="1049">
        <v>0</v>
      </c>
      <c r="AA252" s="1050">
        <v>0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07" t="s">
        <v>322</v>
      </c>
      <c r="B253" s="1051" t="s">
        <v>323</v>
      </c>
      <c r="C253" s="1052">
        <f t="shared" si="84"/>
        <v>1</v>
      </c>
      <c r="D253" s="1893">
        <f>F253+H253+J253+L253+N253+P253+R253+T253+V253+X253+Z253</f>
        <v>1</v>
      </c>
      <c r="E253" s="1053">
        <f>G253+I253+K253+M253+O253+Q253+S253+U253+W253+Y253+AA253</f>
        <v>0</v>
      </c>
      <c r="F253" s="1054">
        <v>0</v>
      </c>
      <c r="G253" s="1030">
        <v>0</v>
      </c>
      <c r="H253" s="1055">
        <v>0</v>
      </c>
      <c r="I253" s="1030">
        <v>0</v>
      </c>
      <c r="J253" s="1055">
        <v>0</v>
      </c>
      <c r="K253" s="1030">
        <v>0</v>
      </c>
      <c r="L253" s="1055">
        <v>0</v>
      </c>
      <c r="M253" s="1030">
        <v>0</v>
      </c>
      <c r="N253" s="1055">
        <v>0</v>
      </c>
      <c r="O253" s="1056">
        <v>0</v>
      </c>
      <c r="P253" s="1055">
        <v>0</v>
      </c>
      <c r="Q253" s="1056">
        <v>0</v>
      </c>
      <c r="R253" s="1057">
        <v>0</v>
      </c>
      <c r="S253" s="1058">
        <v>0</v>
      </c>
      <c r="T253" s="1057">
        <v>0</v>
      </c>
      <c r="U253" s="1058">
        <v>0</v>
      </c>
      <c r="V253" s="1054">
        <v>0</v>
      </c>
      <c r="W253" s="1030">
        <v>0</v>
      </c>
      <c r="X253" s="1055">
        <v>1</v>
      </c>
      <c r="Y253" s="1030">
        <v>0</v>
      </c>
      <c r="Z253" s="1055">
        <v>0</v>
      </c>
      <c r="AA253" s="1030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08"/>
      <c r="B254" s="1059" t="s">
        <v>426</v>
      </c>
      <c r="C254" s="1060">
        <f t="shared" si="84"/>
        <v>1</v>
      </c>
      <c r="D254" s="1893">
        <f t="shared" ref="D254:E255" si="85">F254+H254+J254+L254+N254+P254+R254+T254+V254+X254+Z254</f>
        <v>0</v>
      </c>
      <c r="E254" s="1053">
        <f t="shared" si="85"/>
        <v>1</v>
      </c>
      <c r="F254" s="1029">
        <v>0</v>
      </c>
      <c r="G254" s="1039">
        <v>0</v>
      </c>
      <c r="H254" s="1038">
        <v>0</v>
      </c>
      <c r="I254" s="1039">
        <v>0</v>
      </c>
      <c r="J254" s="1038">
        <v>0</v>
      </c>
      <c r="K254" s="1039">
        <v>0</v>
      </c>
      <c r="L254" s="1038">
        <v>0</v>
      </c>
      <c r="M254" s="1039">
        <v>0</v>
      </c>
      <c r="N254" s="1038">
        <v>0</v>
      </c>
      <c r="O254" s="1061">
        <v>0</v>
      </c>
      <c r="P254" s="1038">
        <v>0</v>
      </c>
      <c r="Q254" s="1061">
        <v>0</v>
      </c>
      <c r="R254" s="1062">
        <v>0</v>
      </c>
      <c r="S254" s="1063">
        <v>0</v>
      </c>
      <c r="T254" s="1062">
        <v>0</v>
      </c>
      <c r="U254" s="1063">
        <v>1</v>
      </c>
      <c r="V254" s="1029">
        <v>0</v>
      </c>
      <c r="W254" s="1039">
        <v>0</v>
      </c>
      <c r="X254" s="1038">
        <v>0</v>
      </c>
      <c r="Y254" s="1039">
        <v>0</v>
      </c>
      <c r="Z254" s="1038">
        <v>0</v>
      </c>
      <c r="AA254" s="1039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09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>
        <v>0</v>
      </c>
      <c r="G255" s="1050">
        <v>0</v>
      </c>
      <c r="H255" s="1049">
        <v>0</v>
      </c>
      <c r="I255" s="1050">
        <v>0</v>
      </c>
      <c r="J255" s="1049">
        <v>0</v>
      </c>
      <c r="K255" s="1050">
        <v>0</v>
      </c>
      <c r="L255" s="1049">
        <v>0</v>
      </c>
      <c r="M255" s="1050">
        <v>0</v>
      </c>
      <c r="N255" s="1049">
        <v>0</v>
      </c>
      <c r="O255" s="1069">
        <v>0</v>
      </c>
      <c r="P255" s="1049">
        <v>0</v>
      </c>
      <c r="Q255" s="1069">
        <v>0</v>
      </c>
      <c r="R255" s="1070">
        <v>0</v>
      </c>
      <c r="S255" s="1071">
        <v>0</v>
      </c>
      <c r="T255" s="1070">
        <v>0</v>
      </c>
      <c r="U255" s="1071">
        <v>0</v>
      </c>
      <c r="V255" s="1068">
        <v>0</v>
      </c>
      <c r="W255" s="1050">
        <v>0</v>
      </c>
      <c r="X255" s="1049">
        <v>0</v>
      </c>
      <c r="Y255" s="1050">
        <v>0</v>
      </c>
      <c r="Z255" s="1049">
        <v>0</v>
      </c>
      <c r="AA255" s="1050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300" t="s">
        <v>252</v>
      </c>
      <c r="B257" s="7301"/>
      <c r="C257" s="7306" t="s">
        <v>77</v>
      </c>
      <c r="D257" s="7191"/>
      <c r="E257" s="7217"/>
      <c r="F257" s="7279" t="s">
        <v>101</v>
      </c>
      <c r="G257" s="7279"/>
      <c r="H257" s="7279"/>
      <c r="I257" s="7279"/>
      <c r="J257" s="7279"/>
      <c r="K257" s="7279"/>
      <c r="L257" s="7279"/>
      <c r="M257" s="7279"/>
      <c r="N257" s="7279"/>
      <c r="O257" s="7307"/>
      <c r="P257" s="7308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302"/>
      <c r="B258" s="7303"/>
      <c r="C258" s="7212"/>
      <c r="D258" s="7261"/>
      <c r="E258" s="7213"/>
      <c r="F258" s="7150" t="s">
        <v>348</v>
      </c>
      <c r="G258" s="7280"/>
      <c r="H258" s="7150" t="s">
        <v>331</v>
      </c>
      <c r="I258" s="7280"/>
      <c r="J258" s="7150" t="s">
        <v>94</v>
      </c>
      <c r="K258" s="7280"/>
      <c r="L258" s="7398" t="s">
        <v>44</v>
      </c>
      <c r="M258" s="7399"/>
      <c r="N258" s="7400" t="s">
        <v>45</v>
      </c>
      <c r="O258" s="7401"/>
      <c r="P258" s="7309"/>
      <c r="Q258" s="1074"/>
      <c r="R258" s="7402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304"/>
      <c r="B259" s="7305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10"/>
      <c r="Q259" s="1074"/>
      <c r="R259" s="7402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281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>
        <v>0</v>
      </c>
      <c r="G260" s="1554">
        <v>0</v>
      </c>
      <c r="H260" s="1511">
        <v>0</v>
      </c>
      <c r="I260" s="1554">
        <v>0</v>
      </c>
      <c r="J260" s="1511">
        <v>0</v>
      </c>
      <c r="K260" s="1554">
        <v>0</v>
      </c>
      <c r="L260" s="1511">
        <v>0</v>
      </c>
      <c r="M260" s="1554">
        <v>0</v>
      </c>
      <c r="N260" s="1613">
        <v>0</v>
      </c>
      <c r="O260" s="1554">
        <v>0</v>
      </c>
      <c r="P260" s="1895">
        <v>0</v>
      </c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282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>
        <v>0</v>
      </c>
      <c r="G261" s="1540">
        <v>0</v>
      </c>
      <c r="H261" s="1539">
        <v>0</v>
      </c>
      <c r="I261" s="1540">
        <v>0</v>
      </c>
      <c r="J261" s="1539">
        <v>0</v>
      </c>
      <c r="K261" s="1540">
        <v>0</v>
      </c>
      <c r="L261" s="1539">
        <v>0</v>
      </c>
      <c r="M261" s="1540">
        <v>0</v>
      </c>
      <c r="N261" s="1615">
        <v>0</v>
      </c>
      <c r="O261" s="1540">
        <v>0</v>
      </c>
      <c r="P261" s="1091">
        <v>0</v>
      </c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283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>
        <v>0</v>
      </c>
      <c r="G262" s="1550">
        <v>0</v>
      </c>
      <c r="H262" s="1519">
        <v>0</v>
      </c>
      <c r="I262" s="1550">
        <v>0</v>
      </c>
      <c r="J262" s="1519">
        <v>0</v>
      </c>
      <c r="K262" s="1550">
        <v>0</v>
      </c>
      <c r="L262" s="1519">
        <v>0</v>
      </c>
      <c r="M262" s="1550">
        <v>0</v>
      </c>
      <c r="N262" s="1627">
        <v>0</v>
      </c>
      <c r="O262" s="1550">
        <v>0</v>
      </c>
      <c r="P262" s="1897">
        <v>0</v>
      </c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281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>
        <v>0</v>
      </c>
      <c r="G263" s="1554">
        <v>0</v>
      </c>
      <c r="H263" s="1511">
        <v>0</v>
      </c>
      <c r="I263" s="1554">
        <v>0</v>
      </c>
      <c r="J263" s="1511">
        <v>0</v>
      </c>
      <c r="K263" s="1554">
        <v>0</v>
      </c>
      <c r="L263" s="1511">
        <v>0</v>
      </c>
      <c r="M263" s="1554">
        <v>0</v>
      </c>
      <c r="N263" s="1613">
        <v>0</v>
      </c>
      <c r="O263" s="1654">
        <v>0</v>
      </c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282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>
        <v>0</v>
      </c>
      <c r="G264" s="1540">
        <v>0</v>
      </c>
      <c r="H264" s="1539">
        <v>0</v>
      </c>
      <c r="I264" s="1540">
        <v>0</v>
      </c>
      <c r="J264" s="1539">
        <v>0</v>
      </c>
      <c r="K264" s="1540">
        <v>0</v>
      </c>
      <c r="L264" s="1539">
        <v>0</v>
      </c>
      <c r="M264" s="1540">
        <v>0</v>
      </c>
      <c r="N264" s="1615">
        <v>0</v>
      </c>
      <c r="O264" s="1620">
        <v>0</v>
      </c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283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>
        <v>0</v>
      </c>
      <c r="G265" s="1550">
        <v>0</v>
      </c>
      <c r="H265" s="1519">
        <v>0</v>
      </c>
      <c r="I265" s="1550">
        <v>0</v>
      </c>
      <c r="J265" s="1519">
        <v>0</v>
      </c>
      <c r="K265" s="1550">
        <v>0</v>
      </c>
      <c r="L265" s="1519">
        <v>0</v>
      </c>
      <c r="M265" s="1550">
        <v>0</v>
      </c>
      <c r="N265" s="1627">
        <v>0</v>
      </c>
      <c r="O265" s="1626">
        <v>0</v>
      </c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64" t="s">
        <v>220</v>
      </c>
      <c r="B267" s="7164" t="s">
        <v>458</v>
      </c>
      <c r="C267" s="7279" t="s">
        <v>459</v>
      </c>
      <c r="D267" s="7279"/>
      <c r="E267" s="7279"/>
      <c r="F267" s="7150" t="s">
        <v>101</v>
      </c>
      <c r="G267" s="7275"/>
      <c r="H267" s="7275"/>
      <c r="I267" s="7275"/>
      <c r="J267" s="7275"/>
      <c r="K267" s="7275"/>
      <c r="L267" s="7275"/>
      <c r="M267" s="7275"/>
      <c r="N267" s="7275"/>
      <c r="O267" s="7275"/>
      <c r="P267" s="7275"/>
      <c r="Q267" s="7275"/>
      <c r="R267" s="7275"/>
      <c r="S267" s="7275"/>
      <c r="T267" s="7275"/>
      <c r="U267" s="7276"/>
      <c r="V267" s="7240" t="s">
        <v>460</v>
      </c>
      <c r="W267" s="7191" t="s">
        <v>461</v>
      </c>
      <c r="X267" s="7268" t="s">
        <v>34</v>
      </c>
      <c r="Y267" s="7262" t="s">
        <v>35</v>
      </c>
      <c r="Z267" s="7271" t="s">
        <v>462</v>
      </c>
      <c r="AA267" s="7272"/>
      <c r="AB267" s="7265" t="s">
        <v>36</v>
      </c>
      <c r="AC267" s="7277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165"/>
      <c r="B268" s="7165"/>
      <c r="C268" s="7279"/>
      <c r="D268" s="7279"/>
      <c r="E268" s="7279"/>
      <c r="F268" s="7150" t="s">
        <v>463</v>
      </c>
      <c r="G268" s="7280"/>
      <c r="H268" s="7150" t="s">
        <v>464</v>
      </c>
      <c r="I268" s="7280"/>
      <c r="J268" s="7150" t="s">
        <v>45</v>
      </c>
      <c r="K268" s="7280"/>
      <c r="L268" s="7150" t="s">
        <v>371</v>
      </c>
      <c r="M268" s="7280"/>
      <c r="N268" s="7150" t="s">
        <v>446</v>
      </c>
      <c r="O268" s="7280"/>
      <c r="P268" s="7150" t="s">
        <v>53</v>
      </c>
      <c r="Q268" s="7280"/>
      <c r="R268" s="7150" t="s">
        <v>465</v>
      </c>
      <c r="S268" s="7280"/>
      <c r="T268" s="7150" t="s">
        <v>57</v>
      </c>
      <c r="U268" s="7276"/>
      <c r="V268" s="7260"/>
      <c r="W268" s="7194"/>
      <c r="X268" s="7269"/>
      <c r="Y268" s="7263"/>
      <c r="Z268" s="7273"/>
      <c r="AA268" s="7274"/>
      <c r="AB268" s="7266"/>
      <c r="AC268" s="7278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66"/>
      <c r="B269" s="7166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241"/>
      <c r="W269" s="7261"/>
      <c r="X269" s="7270"/>
      <c r="Y269" s="7264"/>
      <c r="Z269" s="1501" t="s">
        <v>467</v>
      </c>
      <c r="AA269" s="1575" t="s">
        <v>468</v>
      </c>
      <c r="AB269" s="7267"/>
      <c r="AC269" s="7223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208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>
        <v>0</v>
      </c>
      <c r="G270" s="1512">
        <v>0</v>
      </c>
      <c r="H270" s="1511">
        <v>0</v>
      </c>
      <c r="I270" s="1512">
        <v>0</v>
      </c>
      <c r="J270" s="1511">
        <v>0</v>
      </c>
      <c r="K270" s="1512">
        <v>0</v>
      </c>
      <c r="L270" s="1511">
        <v>0</v>
      </c>
      <c r="M270" s="1512">
        <v>0</v>
      </c>
      <c r="N270" s="1511">
        <v>0</v>
      </c>
      <c r="O270" s="1512">
        <v>0</v>
      </c>
      <c r="P270" s="1511">
        <v>0</v>
      </c>
      <c r="Q270" s="1512">
        <v>0</v>
      </c>
      <c r="R270" s="1511">
        <v>0</v>
      </c>
      <c r="S270" s="1512">
        <v>0</v>
      </c>
      <c r="T270" s="1511">
        <v>0</v>
      </c>
      <c r="U270" s="1905">
        <v>0</v>
      </c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209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>
        <v>0</v>
      </c>
      <c r="G271" s="1535">
        <v>0</v>
      </c>
      <c r="H271" s="942">
        <v>0</v>
      </c>
      <c r="I271" s="1535">
        <v>0</v>
      </c>
      <c r="J271" s="942">
        <v>0</v>
      </c>
      <c r="K271" s="1535">
        <v>0</v>
      </c>
      <c r="L271" s="942">
        <v>0</v>
      </c>
      <c r="M271" s="1535">
        <v>0</v>
      </c>
      <c r="N271" s="942">
        <v>0</v>
      </c>
      <c r="O271" s="1535">
        <v>0</v>
      </c>
      <c r="P271" s="942">
        <v>0</v>
      </c>
      <c r="Q271" s="1535">
        <v>0</v>
      </c>
      <c r="R271" s="942">
        <v>0</v>
      </c>
      <c r="S271" s="1535">
        <v>0</v>
      </c>
      <c r="T271" s="942">
        <v>0</v>
      </c>
      <c r="U271" s="1634">
        <v>0</v>
      </c>
      <c r="V271" s="1534">
        <v>0</v>
      </c>
      <c r="W271" s="1077">
        <v>0</v>
      </c>
      <c r="X271" s="1913">
        <v>0</v>
      </c>
      <c r="Y271" s="1914">
        <v>0</v>
      </c>
      <c r="Z271" s="1635">
        <v>0</v>
      </c>
      <c r="AA271" s="1535">
        <v>0</v>
      </c>
      <c r="AB271" s="942">
        <v>0</v>
      </c>
      <c r="AC271" s="954">
        <v>0</v>
      </c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209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>
        <v>0</v>
      </c>
      <c r="G272" s="1535">
        <v>0</v>
      </c>
      <c r="H272" s="942">
        <v>0</v>
      </c>
      <c r="I272" s="1535">
        <v>0</v>
      </c>
      <c r="J272" s="942">
        <v>0</v>
      </c>
      <c r="K272" s="1535">
        <v>0</v>
      </c>
      <c r="L272" s="942">
        <v>0</v>
      </c>
      <c r="M272" s="1535">
        <v>0</v>
      </c>
      <c r="N272" s="942">
        <v>0</v>
      </c>
      <c r="O272" s="1535">
        <v>0</v>
      </c>
      <c r="P272" s="942">
        <v>0</v>
      </c>
      <c r="Q272" s="1535">
        <v>0</v>
      </c>
      <c r="R272" s="942">
        <v>0</v>
      </c>
      <c r="S272" s="1535">
        <v>0</v>
      </c>
      <c r="T272" s="942">
        <v>0</v>
      </c>
      <c r="U272" s="1634">
        <v>0</v>
      </c>
      <c r="V272" s="1534">
        <v>0</v>
      </c>
      <c r="W272" s="1077">
        <v>0</v>
      </c>
      <c r="X272" s="1913">
        <v>0</v>
      </c>
      <c r="Y272" s="1914">
        <v>0</v>
      </c>
      <c r="Z272" s="1635">
        <v>0</v>
      </c>
      <c r="AA272" s="1535">
        <v>0</v>
      </c>
      <c r="AB272" s="942">
        <v>0</v>
      </c>
      <c r="AC272" s="954">
        <v>0</v>
      </c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209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>
        <v>0</v>
      </c>
      <c r="G273" s="1544">
        <v>0</v>
      </c>
      <c r="H273" s="1539">
        <v>0</v>
      </c>
      <c r="I273" s="1544">
        <v>0</v>
      </c>
      <c r="J273" s="1539">
        <v>0</v>
      </c>
      <c r="K273" s="1544">
        <v>0</v>
      </c>
      <c r="L273" s="1539">
        <v>0</v>
      </c>
      <c r="M273" s="1544">
        <v>0</v>
      </c>
      <c r="N273" s="1539">
        <v>0</v>
      </c>
      <c r="O273" s="1544">
        <v>0</v>
      </c>
      <c r="P273" s="1539">
        <v>0</v>
      </c>
      <c r="Q273" s="1544">
        <v>0</v>
      </c>
      <c r="R273" s="1539">
        <v>0</v>
      </c>
      <c r="S273" s="1544">
        <v>0</v>
      </c>
      <c r="T273" s="1539">
        <v>0</v>
      </c>
      <c r="U273" s="1639">
        <v>0</v>
      </c>
      <c r="V273" s="1543">
        <v>0</v>
      </c>
      <c r="W273" s="1726">
        <v>0</v>
      </c>
      <c r="X273" s="1916">
        <v>0</v>
      </c>
      <c r="Y273" s="1689">
        <v>0</v>
      </c>
      <c r="Z273" s="1615">
        <v>0</v>
      </c>
      <c r="AA273" s="1544">
        <v>0</v>
      </c>
      <c r="AB273" s="1539">
        <v>0</v>
      </c>
      <c r="AC273" s="5347">
        <v>0</v>
      </c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210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>
        <v>0</v>
      </c>
      <c r="G274" s="1590">
        <v>0</v>
      </c>
      <c r="H274" s="1083">
        <v>0</v>
      </c>
      <c r="I274" s="1590">
        <v>0</v>
      </c>
      <c r="J274" s="1083">
        <v>0</v>
      </c>
      <c r="K274" s="1590">
        <v>0</v>
      </c>
      <c r="L274" s="1083">
        <v>0</v>
      </c>
      <c r="M274" s="1590">
        <v>0</v>
      </c>
      <c r="N274" s="1083">
        <v>0</v>
      </c>
      <c r="O274" s="1590">
        <v>0</v>
      </c>
      <c r="P274" s="1083">
        <v>0</v>
      </c>
      <c r="Q274" s="1590">
        <v>0</v>
      </c>
      <c r="R274" s="1083">
        <v>0</v>
      </c>
      <c r="S274" s="1590">
        <v>0</v>
      </c>
      <c r="T274" s="1083">
        <v>0</v>
      </c>
      <c r="U274" s="1918">
        <v>0</v>
      </c>
      <c r="V274" s="951">
        <v>0</v>
      </c>
      <c r="W274" s="1919">
        <v>0</v>
      </c>
      <c r="X274" s="1092">
        <v>0</v>
      </c>
      <c r="Y274" s="1920">
        <v>0</v>
      </c>
      <c r="Z274" s="1628">
        <v>0</v>
      </c>
      <c r="AA274" s="1590">
        <v>0</v>
      </c>
      <c r="AB274" s="1083">
        <v>0</v>
      </c>
      <c r="AC274" s="954">
        <v>0</v>
      </c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1824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7" zoomScaleNormal="100" workbookViewId="0">
      <selection activeCell="B167" sqref="A8:XFD167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Temuco (09101)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77" x14ac:dyDescent="0.25">
      <c r="A4" s="5551" t="str">
        <f>CONCATENATE("MES: ",NOMBRE!B6, " (",NOMBRE!C6,NOMBRE!D6,")")</f>
        <v>MES: ENERO (01)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538" t="s">
        <v>475</v>
      </c>
      <c r="B6" s="7538"/>
      <c r="C6" s="7538"/>
      <c r="D6" s="7538"/>
      <c r="E6" s="7538"/>
      <c r="F6" s="7538"/>
      <c r="G6" s="7538"/>
      <c r="H6" s="7538"/>
      <c r="I6" s="7538"/>
      <c r="J6" s="7538"/>
      <c r="K6" s="7538"/>
      <c r="L6" s="7538"/>
      <c r="M6" s="7538"/>
      <c r="N6" s="7538"/>
      <c r="O6" s="7538"/>
      <c r="P6" s="7538"/>
      <c r="Q6" s="7538"/>
      <c r="R6" s="7538"/>
      <c r="S6" s="7538"/>
      <c r="T6" s="7538"/>
      <c r="U6" s="7538"/>
      <c r="V6" s="7538"/>
      <c r="W6" s="753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187" t="s">
        <v>477</v>
      </c>
      <c r="B9" s="7306" t="s">
        <v>28</v>
      </c>
      <c r="C9" s="7539"/>
      <c r="D9" s="7540"/>
      <c r="E9" s="7437" t="s">
        <v>101</v>
      </c>
      <c r="F9" s="7456"/>
      <c r="G9" s="7456"/>
      <c r="H9" s="7456"/>
      <c r="I9" s="7456"/>
      <c r="J9" s="7456"/>
      <c r="K9" s="7456"/>
      <c r="L9" s="7456"/>
      <c r="M9" s="7456"/>
      <c r="N9" s="7456"/>
      <c r="O9" s="7456"/>
      <c r="P9" s="7456"/>
      <c r="Q9" s="7456"/>
      <c r="R9" s="7456"/>
      <c r="S9" s="7456"/>
      <c r="T9" s="7456"/>
      <c r="U9" s="7456"/>
      <c r="V9" s="7456"/>
      <c r="W9" s="7456"/>
      <c r="X9" s="7456"/>
      <c r="Y9" s="7456"/>
      <c r="Z9" s="7456"/>
      <c r="AA9" s="7456"/>
      <c r="AB9" s="7456"/>
      <c r="AC9" s="7456"/>
      <c r="AD9" s="7456"/>
      <c r="AE9" s="7456"/>
      <c r="AF9" s="7456"/>
      <c r="AG9" s="7456"/>
      <c r="AH9" s="7456"/>
      <c r="AI9" s="7456"/>
      <c r="AJ9" s="7456"/>
      <c r="AK9" s="7456"/>
      <c r="AL9" s="7456"/>
      <c r="AM9" s="7456"/>
      <c r="AN9" s="7181"/>
      <c r="AO9" s="7506" t="s">
        <v>36</v>
      </c>
      <c r="AP9" s="7239" t="s">
        <v>37</v>
      </c>
      <c r="AQ9" s="7239" t="s">
        <v>34</v>
      </c>
      <c r="AR9" s="7239" t="s">
        <v>35</v>
      </c>
      <c r="AS9" s="7540" t="s">
        <v>478</v>
      </c>
    </row>
    <row r="10" spans="1:77" ht="24" customHeight="1" x14ac:dyDescent="0.25">
      <c r="A10" s="7188"/>
      <c r="B10" s="7212"/>
      <c r="C10" s="7541"/>
      <c r="D10" s="7542"/>
      <c r="E10" s="7150" t="s">
        <v>479</v>
      </c>
      <c r="F10" s="7438"/>
      <c r="G10" s="7150" t="s">
        <v>480</v>
      </c>
      <c r="H10" s="7280"/>
      <c r="I10" s="7150" t="s">
        <v>331</v>
      </c>
      <c r="J10" s="7280"/>
      <c r="K10" s="7150" t="s">
        <v>94</v>
      </c>
      <c r="L10" s="7280"/>
      <c r="M10" s="7150" t="s">
        <v>44</v>
      </c>
      <c r="N10" s="7280"/>
      <c r="O10" s="7150" t="s">
        <v>45</v>
      </c>
      <c r="P10" s="7280"/>
      <c r="Q10" s="7150" t="s">
        <v>46</v>
      </c>
      <c r="R10" s="7280"/>
      <c r="S10" s="7150" t="s">
        <v>47</v>
      </c>
      <c r="T10" s="7280"/>
      <c r="U10" s="7150" t="s">
        <v>48</v>
      </c>
      <c r="V10" s="7280"/>
      <c r="W10" s="7150" t="s">
        <v>49</v>
      </c>
      <c r="X10" s="7280"/>
      <c r="Y10" s="7150" t="s">
        <v>50</v>
      </c>
      <c r="Z10" s="7280"/>
      <c r="AA10" s="7150" t="s">
        <v>51</v>
      </c>
      <c r="AB10" s="7280"/>
      <c r="AC10" s="7150" t="s">
        <v>52</v>
      </c>
      <c r="AD10" s="7280"/>
      <c r="AE10" s="7150" t="s">
        <v>53</v>
      </c>
      <c r="AF10" s="7280"/>
      <c r="AG10" s="7150" t="s">
        <v>54</v>
      </c>
      <c r="AH10" s="7280"/>
      <c r="AI10" s="7150" t="s">
        <v>55</v>
      </c>
      <c r="AJ10" s="7280"/>
      <c r="AK10" s="7150" t="s">
        <v>56</v>
      </c>
      <c r="AL10" s="7280"/>
      <c r="AM10" s="7437" t="s">
        <v>481</v>
      </c>
      <c r="AN10" s="7181"/>
      <c r="AO10" s="7183"/>
      <c r="AP10" s="7165"/>
      <c r="AQ10" s="7165"/>
      <c r="AR10" s="7165"/>
      <c r="AS10" s="7369"/>
    </row>
    <row r="11" spans="1:77" ht="33" customHeight="1" x14ac:dyDescent="0.25">
      <c r="A11" s="7189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507"/>
      <c r="AP11" s="7503"/>
      <c r="AQ11" s="7503"/>
      <c r="AR11" s="7503"/>
      <c r="AS11" s="7542"/>
    </row>
    <row r="12" spans="1:77" x14ac:dyDescent="0.25">
      <c r="A12" s="1900" t="s">
        <v>77</v>
      </c>
      <c r="B12" s="5805">
        <f>SUM(B13:B26)</f>
        <v>1730</v>
      </c>
      <c r="C12" s="1504">
        <f>SUM(C13:C26)</f>
        <v>682</v>
      </c>
      <c r="D12" s="1789">
        <f>SUM(D13:D26)</f>
        <v>1048</v>
      </c>
      <c r="E12" s="5806">
        <f>SUM(E13:E26)</f>
        <v>7</v>
      </c>
      <c r="F12" s="5807">
        <f t="shared" ref="F12:AN12" si="0">SUM(F13:F26)</f>
        <v>16</v>
      </c>
      <c r="G12" s="5808">
        <f>SUM(G13:G26)</f>
        <v>26</v>
      </c>
      <c r="H12" s="5807">
        <f t="shared" si="0"/>
        <v>25</v>
      </c>
      <c r="I12" s="5806">
        <f t="shared" si="0"/>
        <v>30</v>
      </c>
      <c r="J12" s="5807">
        <f t="shared" si="0"/>
        <v>30</v>
      </c>
      <c r="K12" s="5806">
        <f t="shared" si="0"/>
        <v>38</v>
      </c>
      <c r="L12" s="5807">
        <f t="shared" si="0"/>
        <v>32</v>
      </c>
      <c r="M12" s="5806">
        <f t="shared" si="0"/>
        <v>40</v>
      </c>
      <c r="N12" s="5807">
        <f t="shared" si="0"/>
        <v>44</v>
      </c>
      <c r="O12" s="5806">
        <f t="shared" si="0"/>
        <v>23</v>
      </c>
      <c r="P12" s="5807">
        <f t="shared" si="0"/>
        <v>44</v>
      </c>
      <c r="Q12" s="5806">
        <f t="shared" si="0"/>
        <v>33</v>
      </c>
      <c r="R12" s="5807">
        <f t="shared" si="0"/>
        <v>56</v>
      </c>
      <c r="S12" s="5806">
        <f t="shared" si="0"/>
        <v>35</v>
      </c>
      <c r="T12" s="5807">
        <f t="shared" si="0"/>
        <v>69</v>
      </c>
      <c r="U12" s="5806">
        <f>SUM(U13:U26)</f>
        <v>31</v>
      </c>
      <c r="V12" s="5807">
        <f>SUM(V13:V26)</f>
        <v>61</v>
      </c>
      <c r="W12" s="5806">
        <f t="shared" si="0"/>
        <v>40</v>
      </c>
      <c r="X12" s="5807">
        <f t="shared" si="0"/>
        <v>67</v>
      </c>
      <c r="Y12" s="5806">
        <f t="shared" si="0"/>
        <v>33</v>
      </c>
      <c r="Z12" s="5807">
        <f t="shared" si="0"/>
        <v>75</v>
      </c>
      <c r="AA12" s="5806">
        <f t="shared" si="0"/>
        <v>45</v>
      </c>
      <c r="AB12" s="5807">
        <f t="shared" si="0"/>
        <v>75</v>
      </c>
      <c r="AC12" s="5806">
        <f t="shared" si="0"/>
        <v>58</v>
      </c>
      <c r="AD12" s="5807">
        <f t="shared" si="0"/>
        <v>111</v>
      </c>
      <c r="AE12" s="5806">
        <f t="shared" si="0"/>
        <v>68</v>
      </c>
      <c r="AF12" s="5807">
        <f t="shared" si="0"/>
        <v>101</v>
      </c>
      <c r="AG12" s="5806">
        <f t="shared" si="0"/>
        <v>75</v>
      </c>
      <c r="AH12" s="5807">
        <f t="shared" si="0"/>
        <v>98</v>
      </c>
      <c r="AI12" s="5806">
        <f t="shared" si="0"/>
        <v>42</v>
      </c>
      <c r="AJ12" s="5807">
        <f t="shared" si="0"/>
        <v>45</v>
      </c>
      <c r="AK12" s="5806">
        <f t="shared" si="0"/>
        <v>38</v>
      </c>
      <c r="AL12" s="5807">
        <f t="shared" si="0"/>
        <v>38</v>
      </c>
      <c r="AM12" s="5806">
        <f t="shared" si="0"/>
        <v>20</v>
      </c>
      <c r="AN12" s="5809">
        <f t="shared" si="0"/>
        <v>61</v>
      </c>
      <c r="AO12" s="5810">
        <f>SUM(AO13:AO26)</f>
        <v>311</v>
      </c>
      <c r="AP12" s="5811">
        <f>SUM(AP13:AP26)</f>
        <v>66</v>
      </c>
      <c r="AQ12" s="5811">
        <f>SUM(AQ13:AQ26)</f>
        <v>3</v>
      </c>
      <c r="AR12" s="5811">
        <f>SUM(AR13:AR26)</f>
        <v>7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29</v>
      </c>
      <c r="C13" s="1675">
        <f>SUM(E13+G13+I13+K13+M13+O13+Q13+S13+U13+W13+Y13+AA13+AC13+AE13+AG13+AI13+AK13+AM13)</f>
        <v>11</v>
      </c>
      <c r="D13" s="5815">
        <f>SUM(F13+H13+J13+L13+N13+P13+R13+T13+V13+X13+Z13+AB13+AD13+AF13+AH13+AJ13+AL13+AN13)</f>
        <v>18</v>
      </c>
      <c r="E13" s="5816">
        <v>0</v>
      </c>
      <c r="F13" s="5817">
        <v>1</v>
      </c>
      <c r="G13" s="5816">
        <v>2</v>
      </c>
      <c r="H13" s="5817">
        <v>7</v>
      </c>
      <c r="I13" s="5816">
        <v>1</v>
      </c>
      <c r="J13" s="5818">
        <v>0</v>
      </c>
      <c r="K13" s="5816">
        <v>4</v>
      </c>
      <c r="L13" s="5817">
        <v>0</v>
      </c>
      <c r="M13" s="5816">
        <v>0</v>
      </c>
      <c r="N13" s="5817">
        <v>0</v>
      </c>
      <c r="O13" s="5816">
        <v>1</v>
      </c>
      <c r="P13" s="5817">
        <v>3</v>
      </c>
      <c r="Q13" s="5816">
        <v>1</v>
      </c>
      <c r="R13" s="5817">
        <v>0</v>
      </c>
      <c r="S13" s="5816">
        <v>0</v>
      </c>
      <c r="T13" s="5817">
        <v>0</v>
      </c>
      <c r="U13" s="5816">
        <v>0</v>
      </c>
      <c r="V13" s="5817">
        <v>0</v>
      </c>
      <c r="W13" s="5816">
        <v>1</v>
      </c>
      <c r="X13" s="5817">
        <v>1</v>
      </c>
      <c r="Y13" s="5816">
        <v>1</v>
      </c>
      <c r="Z13" s="5817">
        <v>1</v>
      </c>
      <c r="AA13" s="5816">
        <v>0</v>
      </c>
      <c r="AB13" s="5817">
        <v>0</v>
      </c>
      <c r="AC13" s="5816">
        <v>0</v>
      </c>
      <c r="AD13" s="5817">
        <v>1</v>
      </c>
      <c r="AE13" s="5816">
        <v>0</v>
      </c>
      <c r="AF13" s="5817">
        <v>1</v>
      </c>
      <c r="AG13" s="5816">
        <v>0</v>
      </c>
      <c r="AH13" s="5817">
        <v>1</v>
      </c>
      <c r="AI13" s="5816">
        <v>0</v>
      </c>
      <c r="AJ13" s="5817">
        <v>1</v>
      </c>
      <c r="AK13" s="5816">
        <v>0</v>
      </c>
      <c r="AL13" s="5817">
        <v>1</v>
      </c>
      <c r="AM13" s="5816">
        <v>0</v>
      </c>
      <c r="AN13" s="5817">
        <v>0</v>
      </c>
      <c r="AO13" s="5819">
        <v>2</v>
      </c>
      <c r="AP13" s="5820">
        <v>1</v>
      </c>
      <c r="AQ13" s="5820">
        <v>0</v>
      </c>
      <c r="AR13" s="5820">
        <v>0</v>
      </c>
      <c r="AS13" s="5821">
        <v>0</v>
      </c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6</v>
      </c>
      <c r="C14" s="1679">
        <f>SUM(E14+G14+I14)</f>
        <v>2</v>
      </c>
      <c r="D14" s="5825">
        <f>SUM(F14+H14+J14)</f>
        <v>4</v>
      </c>
      <c r="E14" s="5826">
        <v>0</v>
      </c>
      <c r="F14" s="5827">
        <v>2</v>
      </c>
      <c r="G14" s="5826">
        <v>2</v>
      </c>
      <c r="H14" s="5827">
        <v>1</v>
      </c>
      <c r="I14" s="5826">
        <v>0</v>
      </c>
      <c r="J14" s="5828">
        <v>1</v>
      </c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>
        <v>2</v>
      </c>
      <c r="AP14" s="5833">
        <v>0</v>
      </c>
      <c r="AQ14" s="5833">
        <v>0</v>
      </c>
      <c r="AR14" s="5833">
        <v>0</v>
      </c>
      <c r="AS14" s="5834">
        <v>0</v>
      </c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2</v>
      </c>
      <c r="C15" s="1679">
        <f>SUM(E15+G15+I15+K15+M15+O15+Q15+S15+U15+W15+Y15+AA15+AC15+AE15+AG15+AI15+AK15+AM15)</f>
        <v>1</v>
      </c>
      <c r="D15" s="5825">
        <f>SUM(F15+H15+J15+L15+N15+P15+R15+T15+V15+X15+Z15+AB15+AD15+AF15+AH15+AJ15+AL15+AN15)</f>
        <v>1</v>
      </c>
      <c r="E15" s="5826">
        <v>0</v>
      </c>
      <c r="F15" s="5827">
        <v>0</v>
      </c>
      <c r="G15" s="5826">
        <v>1</v>
      </c>
      <c r="H15" s="5827">
        <v>0</v>
      </c>
      <c r="I15" s="5826">
        <v>0</v>
      </c>
      <c r="J15" s="5828">
        <v>0</v>
      </c>
      <c r="K15" s="5826">
        <v>0</v>
      </c>
      <c r="L15" s="5828">
        <v>0</v>
      </c>
      <c r="M15" s="5826">
        <v>0</v>
      </c>
      <c r="N15" s="5828">
        <v>0</v>
      </c>
      <c r="O15" s="5826">
        <v>0</v>
      </c>
      <c r="P15" s="5828">
        <v>0</v>
      </c>
      <c r="Q15" s="5826">
        <v>0</v>
      </c>
      <c r="R15" s="5828">
        <v>0</v>
      </c>
      <c r="S15" s="5826">
        <v>0</v>
      </c>
      <c r="T15" s="5828">
        <v>0</v>
      </c>
      <c r="U15" s="5826">
        <v>0</v>
      </c>
      <c r="V15" s="5828">
        <v>0</v>
      </c>
      <c r="W15" s="5826">
        <v>0</v>
      </c>
      <c r="X15" s="5828">
        <v>0</v>
      </c>
      <c r="Y15" s="5826">
        <v>0</v>
      </c>
      <c r="Z15" s="5828">
        <v>0</v>
      </c>
      <c r="AA15" s="5826">
        <v>0</v>
      </c>
      <c r="AB15" s="5828">
        <v>0</v>
      </c>
      <c r="AC15" s="5826">
        <v>0</v>
      </c>
      <c r="AD15" s="5828">
        <v>0</v>
      </c>
      <c r="AE15" s="5826">
        <v>0</v>
      </c>
      <c r="AF15" s="5828">
        <v>1</v>
      </c>
      <c r="AG15" s="5826">
        <v>0</v>
      </c>
      <c r="AH15" s="5828">
        <v>0</v>
      </c>
      <c r="AI15" s="5826">
        <v>0</v>
      </c>
      <c r="AJ15" s="5828">
        <v>0</v>
      </c>
      <c r="AK15" s="5826">
        <v>0</v>
      </c>
      <c r="AL15" s="5828">
        <v>0</v>
      </c>
      <c r="AM15" s="5836">
        <v>0</v>
      </c>
      <c r="AN15" s="5837">
        <v>0</v>
      </c>
      <c r="AO15" s="5832">
        <v>0</v>
      </c>
      <c r="AP15" s="5833">
        <v>0</v>
      </c>
      <c r="AQ15" s="5833">
        <v>0</v>
      </c>
      <c r="AR15" s="5833">
        <v>0</v>
      </c>
      <c r="AS15" s="5834">
        <v>0</v>
      </c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>
        <v>0</v>
      </c>
      <c r="J16" s="5828">
        <v>0</v>
      </c>
      <c r="K16" s="5826">
        <v>0</v>
      </c>
      <c r="L16" s="5828">
        <v>0</v>
      </c>
      <c r="M16" s="5826">
        <v>0</v>
      </c>
      <c r="N16" s="5828">
        <v>0</v>
      </c>
      <c r="O16" s="5826">
        <v>0</v>
      </c>
      <c r="P16" s="5828">
        <v>0</v>
      </c>
      <c r="Q16" s="5826">
        <v>0</v>
      </c>
      <c r="R16" s="5828">
        <v>0</v>
      </c>
      <c r="S16" s="5826">
        <v>0</v>
      </c>
      <c r="T16" s="5828">
        <v>0</v>
      </c>
      <c r="U16" s="5826">
        <v>0</v>
      </c>
      <c r="V16" s="5828">
        <v>0</v>
      </c>
      <c r="W16" s="5826">
        <v>0</v>
      </c>
      <c r="X16" s="5828">
        <v>0</v>
      </c>
      <c r="Y16" s="5826">
        <v>0</v>
      </c>
      <c r="Z16" s="5828">
        <v>0</v>
      </c>
      <c r="AA16" s="5826">
        <v>0</v>
      </c>
      <c r="AB16" s="5828">
        <v>0</v>
      </c>
      <c r="AC16" s="5826">
        <v>0</v>
      </c>
      <c r="AD16" s="5828">
        <v>0</v>
      </c>
      <c r="AE16" s="5826">
        <v>0</v>
      </c>
      <c r="AF16" s="5828">
        <v>0</v>
      </c>
      <c r="AG16" s="5826">
        <v>0</v>
      </c>
      <c r="AH16" s="5828">
        <v>0</v>
      </c>
      <c r="AI16" s="5826">
        <v>0</v>
      </c>
      <c r="AJ16" s="5828">
        <v>0</v>
      </c>
      <c r="AK16" s="5826">
        <v>0</v>
      </c>
      <c r="AL16" s="5828">
        <v>0</v>
      </c>
      <c r="AM16" s="5836">
        <v>0</v>
      </c>
      <c r="AN16" s="5837">
        <v>0</v>
      </c>
      <c r="AO16" s="5832">
        <v>0</v>
      </c>
      <c r="AP16" s="5833">
        <v>0</v>
      </c>
      <c r="AQ16" s="5833">
        <v>0</v>
      </c>
      <c r="AR16" s="5833">
        <v>0</v>
      </c>
      <c r="AS16" s="5834">
        <v>0</v>
      </c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>
        <v>0</v>
      </c>
      <c r="V17" s="5828">
        <v>0</v>
      </c>
      <c r="W17" s="5826">
        <v>0</v>
      </c>
      <c r="X17" s="5828">
        <v>0</v>
      </c>
      <c r="Y17" s="5826">
        <v>0</v>
      </c>
      <c r="Z17" s="5828">
        <v>0</v>
      </c>
      <c r="AA17" s="5826">
        <v>0</v>
      </c>
      <c r="AB17" s="5828">
        <v>0</v>
      </c>
      <c r="AC17" s="5826">
        <v>0</v>
      </c>
      <c r="AD17" s="5828">
        <v>0</v>
      </c>
      <c r="AE17" s="5826">
        <v>0</v>
      </c>
      <c r="AF17" s="5828">
        <v>0</v>
      </c>
      <c r="AG17" s="5826">
        <v>0</v>
      </c>
      <c r="AH17" s="5828">
        <v>0</v>
      </c>
      <c r="AI17" s="5826">
        <v>0</v>
      </c>
      <c r="AJ17" s="5828">
        <v>0</v>
      </c>
      <c r="AK17" s="5826">
        <v>0</v>
      </c>
      <c r="AL17" s="5828">
        <v>0</v>
      </c>
      <c r="AM17" s="5836">
        <v>0</v>
      </c>
      <c r="AN17" s="5837">
        <v>0</v>
      </c>
      <c r="AO17" s="5832">
        <v>0</v>
      </c>
      <c r="AP17" s="5833">
        <v>0</v>
      </c>
      <c r="AQ17" s="5833">
        <v>0</v>
      </c>
      <c r="AR17" s="5833">
        <v>0</v>
      </c>
      <c r="AS17" s="5834">
        <v>0</v>
      </c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45</v>
      </c>
      <c r="C18" s="1679">
        <f>SUM(E18+G18+I18+K18+M18+O18+Q18+S18+U18+W18+Y18+AA18+AC18+AE18+AG18+AI18+AK18+AM18)</f>
        <v>15</v>
      </c>
      <c r="D18" s="5825">
        <f>SUM(F18+H18+J18+L18+N18+P18+R18+T18+V18+X18+Z18+AB18+AD18+AF18+AH18+AJ18+AL18+AN18)</f>
        <v>30</v>
      </c>
      <c r="E18" s="5826">
        <v>2</v>
      </c>
      <c r="F18" s="5827">
        <v>0</v>
      </c>
      <c r="G18" s="5826">
        <v>0</v>
      </c>
      <c r="H18" s="5827">
        <v>3</v>
      </c>
      <c r="I18" s="5826">
        <v>3</v>
      </c>
      <c r="J18" s="5828">
        <v>2</v>
      </c>
      <c r="K18" s="5843">
        <v>1</v>
      </c>
      <c r="L18" s="5828">
        <v>0</v>
      </c>
      <c r="M18" s="5826">
        <v>1</v>
      </c>
      <c r="N18" s="5828">
        <v>0</v>
      </c>
      <c r="O18" s="5826">
        <v>1</v>
      </c>
      <c r="P18" s="5828">
        <v>1</v>
      </c>
      <c r="Q18" s="5826">
        <v>1</v>
      </c>
      <c r="R18" s="5828">
        <v>3</v>
      </c>
      <c r="S18" s="5826">
        <v>0</v>
      </c>
      <c r="T18" s="5828">
        <v>0</v>
      </c>
      <c r="U18" s="5826">
        <v>0</v>
      </c>
      <c r="V18" s="5828">
        <v>2</v>
      </c>
      <c r="W18" s="5826">
        <v>2</v>
      </c>
      <c r="X18" s="5828">
        <v>0</v>
      </c>
      <c r="Y18" s="5826">
        <v>1</v>
      </c>
      <c r="Z18" s="5828">
        <v>4</v>
      </c>
      <c r="AA18" s="5826">
        <v>1</v>
      </c>
      <c r="AB18" s="5828">
        <v>3</v>
      </c>
      <c r="AC18" s="5826">
        <v>0</v>
      </c>
      <c r="AD18" s="5828">
        <v>3</v>
      </c>
      <c r="AE18" s="5826">
        <v>0</v>
      </c>
      <c r="AF18" s="5828">
        <v>2</v>
      </c>
      <c r="AG18" s="5826">
        <v>0</v>
      </c>
      <c r="AH18" s="5828">
        <v>3</v>
      </c>
      <c r="AI18" s="5826">
        <v>0</v>
      </c>
      <c r="AJ18" s="5828">
        <v>0</v>
      </c>
      <c r="AK18" s="5826">
        <v>0</v>
      </c>
      <c r="AL18" s="5828">
        <v>2</v>
      </c>
      <c r="AM18" s="5836">
        <v>2</v>
      </c>
      <c r="AN18" s="5837">
        <v>2</v>
      </c>
      <c r="AO18" s="5832">
        <v>14</v>
      </c>
      <c r="AP18" s="5833">
        <v>1</v>
      </c>
      <c r="AQ18" s="5833">
        <v>0</v>
      </c>
      <c r="AR18" s="5833">
        <v>0</v>
      </c>
      <c r="AS18" s="5834">
        <v>0</v>
      </c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>
        <v>0</v>
      </c>
      <c r="M19" s="5848"/>
      <c r="N19" s="5847">
        <v>0</v>
      </c>
      <c r="O19" s="5848"/>
      <c r="P19" s="5847">
        <v>0</v>
      </c>
      <c r="Q19" s="5848"/>
      <c r="R19" s="5847">
        <v>0</v>
      </c>
      <c r="S19" s="5848"/>
      <c r="T19" s="5847">
        <v>0</v>
      </c>
      <c r="U19" s="5848"/>
      <c r="V19" s="5847">
        <v>0</v>
      </c>
      <c r="W19" s="5848"/>
      <c r="X19" s="5847">
        <v>0</v>
      </c>
      <c r="Y19" s="5848"/>
      <c r="Z19" s="5847">
        <v>0</v>
      </c>
      <c r="AA19" s="5848"/>
      <c r="AB19" s="5847">
        <v>0</v>
      </c>
      <c r="AC19" s="5848"/>
      <c r="AD19" s="5847">
        <v>0</v>
      </c>
      <c r="AE19" s="5848"/>
      <c r="AF19" s="5847">
        <v>0</v>
      </c>
      <c r="AG19" s="5839"/>
      <c r="AH19" s="5846"/>
      <c r="AI19" s="5839"/>
      <c r="AJ19" s="5846"/>
      <c r="AK19" s="5839"/>
      <c r="AL19" s="5846"/>
      <c r="AM19" s="5849"/>
      <c r="AN19" s="5831"/>
      <c r="AO19" s="5850">
        <v>0</v>
      </c>
      <c r="AP19" s="5851">
        <v>0</v>
      </c>
      <c r="AQ19" s="5851">
        <v>0</v>
      </c>
      <c r="AR19" s="5851">
        <v>0</v>
      </c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>
        <v>0</v>
      </c>
      <c r="G20" s="5839"/>
      <c r="H20" s="5827">
        <v>0</v>
      </c>
      <c r="I20" s="5839"/>
      <c r="J20" s="5847">
        <v>0</v>
      </c>
      <c r="K20" s="5839"/>
      <c r="L20" s="5847">
        <v>0</v>
      </c>
      <c r="M20" s="5848"/>
      <c r="N20" s="5847">
        <v>0</v>
      </c>
      <c r="O20" s="5848"/>
      <c r="P20" s="5847">
        <v>0</v>
      </c>
      <c r="Q20" s="5848"/>
      <c r="R20" s="5847">
        <v>0</v>
      </c>
      <c r="S20" s="5848"/>
      <c r="T20" s="5847">
        <v>0</v>
      </c>
      <c r="U20" s="5848"/>
      <c r="V20" s="5847">
        <v>0</v>
      </c>
      <c r="W20" s="5848"/>
      <c r="X20" s="5847">
        <v>0</v>
      </c>
      <c r="Y20" s="5848"/>
      <c r="Z20" s="5847">
        <v>0</v>
      </c>
      <c r="AA20" s="5848"/>
      <c r="AB20" s="5847">
        <v>0</v>
      </c>
      <c r="AC20" s="5848"/>
      <c r="AD20" s="5847">
        <v>0</v>
      </c>
      <c r="AE20" s="5848"/>
      <c r="AF20" s="5847">
        <v>0</v>
      </c>
      <c r="AG20" s="5848"/>
      <c r="AH20" s="5847">
        <v>0</v>
      </c>
      <c r="AI20" s="5848"/>
      <c r="AJ20" s="5847">
        <v>0</v>
      </c>
      <c r="AK20" s="5848"/>
      <c r="AL20" s="5847">
        <v>0</v>
      </c>
      <c r="AM20" s="5848"/>
      <c r="AN20" s="5855">
        <v>0</v>
      </c>
      <c r="AO20" s="5850">
        <v>0</v>
      </c>
      <c r="AP20" s="5851">
        <v>0</v>
      </c>
      <c r="AQ20" s="5851">
        <v>0</v>
      </c>
      <c r="AR20" s="5851">
        <v>0</v>
      </c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>
        <v>0</v>
      </c>
      <c r="P21" s="5847">
        <v>0</v>
      </c>
      <c r="Q21" s="5858">
        <v>0</v>
      </c>
      <c r="R21" s="5847">
        <v>0</v>
      </c>
      <c r="S21" s="5858">
        <v>0</v>
      </c>
      <c r="T21" s="5847">
        <v>0</v>
      </c>
      <c r="U21" s="5858">
        <v>0</v>
      </c>
      <c r="V21" s="5847">
        <v>0</v>
      </c>
      <c r="W21" s="5858">
        <v>0</v>
      </c>
      <c r="X21" s="5847">
        <v>0</v>
      </c>
      <c r="Y21" s="5858">
        <v>0</v>
      </c>
      <c r="Z21" s="5847">
        <v>0</v>
      </c>
      <c r="AA21" s="5858">
        <v>0</v>
      </c>
      <c r="AB21" s="5847">
        <v>0</v>
      </c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>
        <v>0</v>
      </c>
      <c r="AP21" s="5851">
        <v>0</v>
      </c>
      <c r="AQ21" s="5851">
        <v>0</v>
      </c>
      <c r="AR21" s="5851">
        <v>0</v>
      </c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>
        <v>0</v>
      </c>
      <c r="F22" s="5859">
        <v>0</v>
      </c>
      <c r="G22" s="5858">
        <v>0</v>
      </c>
      <c r="H22" s="5859">
        <v>0</v>
      </c>
      <c r="I22" s="5858">
        <v>0</v>
      </c>
      <c r="J22" s="5847">
        <v>0</v>
      </c>
      <c r="K22" s="5843">
        <v>0</v>
      </c>
      <c r="L22" s="5847">
        <v>0</v>
      </c>
      <c r="M22" s="5858">
        <v>0</v>
      </c>
      <c r="N22" s="5847">
        <v>0</v>
      </c>
      <c r="O22" s="5858">
        <v>0</v>
      </c>
      <c r="P22" s="5847">
        <v>0</v>
      </c>
      <c r="Q22" s="5858">
        <v>0</v>
      </c>
      <c r="R22" s="5847">
        <v>0</v>
      </c>
      <c r="S22" s="5858">
        <v>0</v>
      </c>
      <c r="T22" s="5847">
        <v>0</v>
      </c>
      <c r="U22" s="5858">
        <v>0</v>
      </c>
      <c r="V22" s="5847">
        <v>0</v>
      </c>
      <c r="W22" s="5858">
        <v>0</v>
      </c>
      <c r="X22" s="5847">
        <v>0</v>
      </c>
      <c r="Y22" s="5858">
        <v>0</v>
      </c>
      <c r="Z22" s="5847">
        <v>0</v>
      </c>
      <c r="AA22" s="5858">
        <v>0</v>
      </c>
      <c r="AB22" s="5847">
        <v>0</v>
      </c>
      <c r="AC22" s="5858">
        <v>0</v>
      </c>
      <c r="AD22" s="5847">
        <v>0</v>
      </c>
      <c r="AE22" s="5858">
        <v>0</v>
      </c>
      <c r="AF22" s="5847">
        <v>0</v>
      </c>
      <c r="AG22" s="5858">
        <v>0</v>
      </c>
      <c r="AH22" s="5847">
        <v>0</v>
      </c>
      <c r="AI22" s="5858">
        <v>0</v>
      </c>
      <c r="AJ22" s="5847">
        <v>0</v>
      </c>
      <c r="AK22" s="5858">
        <v>0</v>
      </c>
      <c r="AL22" s="5847">
        <v>0</v>
      </c>
      <c r="AM22" s="5860">
        <v>0</v>
      </c>
      <c r="AN22" s="5855">
        <v>0</v>
      </c>
      <c r="AO22" s="5850">
        <v>0</v>
      </c>
      <c r="AP22" s="5851">
        <v>0</v>
      </c>
      <c r="AQ22" s="5851">
        <v>0</v>
      </c>
      <c r="AR22" s="5851">
        <v>0</v>
      </c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>
        <v>0</v>
      </c>
      <c r="F23" s="5859">
        <v>0</v>
      </c>
      <c r="G23" s="5858">
        <v>0</v>
      </c>
      <c r="H23" s="5859">
        <v>0</v>
      </c>
      <c r="I23" s="5858">
        <v>0</v>
      </c>
      <c r="J23" s="5847">
        <v>0</v>
      </c>
      <c r="K23" s="5843">
        <v>0</v>
      </c>
      <c r="L23" s="5847">
        <v>0</v>
      </c>
      <c r="M23" s="5858">
        <v>0</v>
      </c>
      <c r="N23" s="5847">
        <v>0</v>
      </c>
      <c r="O23" s="5858">
        <v>0</v>
      </c>
      <c r="P23" s="5847">
        <v>0</v>
      </c>
      <c r="Q23" s="5858">
        <v>0</v>
      </c>
      <c r="R23" s="5847">
        <v>0</v>
      </c>
      <c r="S23" s="5858">
        <v>0</v>
      </c>
      <c r="T23" s="5847">
        <v>0</v>
      </c>
      <c r="U23" s="5858">
        <v>0</v>
      </c>
      <c r="V23" s="5847">
        <v>0</v>
      </c>
      <c r="W23" s="5858">
        <v>0</v>
      </c>
      <c r="X23" s="5847">
        <v>0</v>
      </c>
      <c r="Y23" s="5858">
        <v>0</v>
      </c>
      <c r="Z23" s="5847">
        <v>0</v>
      </c>
      <c r="AA23" s="5858">
        <v>0</v>
      </c>
      <c r="AB23" s="5847">
        <v>0</v>
      </c>
      <c r="AC23" s="5858">
        <v>0</v>
      </c>
      <c r="AD23" s="5847">
        <v>0</v>
      </c>
      <c r="AE23" s="5858">
        <v>0</v>
      </c>
      <c r="AF23" s="5847">
        <v>0</v>
      </c>
      <c r="AG23" s="5858">
        <v>0</v>
      </c>
      <c r="AH23" s="5847">
        <v>0</v>
      </c>
      <c r="AI23" s="5858">
        <v>0</v>
      </c>
      <c r="AJ23" s="5847">
        <v>0</v>
      </c>
      <c r="AK23" s="5858">
        <v>0</v>
      </c>
      <c r="AL23" s="5847">
        <v>0</v>
      </c>
      <c r="AM23" s="5860">
        <v>0</v>
      </c>
      <c r="AN23" s="5855">
        <v>0</v>
      </c>
      <c r="AO23" s="5850">
        <v>0</v>
      </c>
      <c r="AP23" s="5851">
        <v>0</v>
      </c>
      <c r="AQ23" s="5851">
        <v>0</v>
      </c>
      <c r="AR23" s="5851">
        <v>0</v>
      </c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76</v>
      </c>
      <c r="C24" s="1679">
        <f>SUM(G24+I24+K24+M24+O24+Q24+S24+U24+W24+Y24+AA24+AC24+AE24+AG24+AI24+AK24+AM24)</f>
        <v>16</v>
      </c>
      <c r="D24" s="5825">
        <f>SUM(H24+J24+L24+N24+P24+R24+T24+V24+X24+Z24+AB24+AD24+AF24+AH24+AJ24+AL24+AN24)</f>
        <v>60</v>
      </c>
      <c r="E24" s="5829"/>
      <c r="F24" s="5830"/>
      <c r="G24" s="5858">
        <v>1</v>
      </c>
      <c r="H24" s="5859">
        <v>0</v>
      </c>
      <c r="I24" s="5858">
        <v>2</v>
      </c>
      <c r="J24" s="5847">
        <v>1</v>
      </c>
      <c r="K24" s="5843">
        <v>1</v>
      </c>
      <c r="L24" s="5847">
        <v>4</v>
      </c>
      <c r="M24" s="5858">
        <v>1</v>
      </c>
      <c r="N24" s="5847">
        <v>4</v>
      </c>
      <c r="O24" s="5858">
        <v>1</v>
      </c>
      <c r="P24" s="5847">
        <v>4</v>
      </c>
      <c r="Q24" s="5858">
        <v>0</v>
      </c>
      <c r="R24" s="5847">
        <v>7</v>
      </c>
      <c r="S24" s="5858">
        <v>3</v>
      </c>
      <c r="T24" s="5847">
        <v>7</v>
      </c>
      <c r="U24" s="5858">
        <v>4</v>
      </c>
      <c r="V24" s="5847">
        <v>9</v>
      </c>
      <c r="W24" s="5858">
        <v>1</v>
      </c>
      <c r="X24" s="5847">
        <v>7</v>
      </c>
      <c r="Y24" s="5858">
        <v>0</v>
      </c>
      <c r="Z24" s="5847">
        <v>5</v>
      </c>
      <c r="AA24" s="5858">
        <v>0</v>
      </c>
      <c r="AB24" s="5847">
        <v>5</v>
      </c>
      <c r="AC24" s="5858">
        <v>1</v>
      </c>
      <c r="AD24" s="5847">
        <v>2</v>
      </c>
      <c r="AE24" s="5858">
        <v>0</v>
      </c>
      <c r="AF24" s="5847">
        <v>2</v>
      </c>
      <c r="AG24" s="5858">
        <v>0</v>
      </c>
      <c r="AH24" s="5847">
        <v>2</v>
      </c>
      <c r="AI24" s="5858">
        <v>1</v>
      </c>
      <c r="AJ24" s="5847">
        <v>0</v>
      </c>
      <c r="AK24" s="5858">
        <v>0</v>
      </c>
      <c r="AL24" s="5847">
        <v>0</v>
      </c>
      <c r="AM24" s="5860">
        <v>0</v>
      </c>
      <c r="AN24" s="5855">
        <v>1</v>
      </c>
      <c r="AO24" s="5850">
        <v>8</v>
      </c>
      <c r="AP24" s="5851">
        <v>3</v>
      </c>
      <c r="AQ24" s="5851">
        <v>0</v>
      </c>
      <c r="AR24" s="5851">
        <v>3</v>
      </c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167</v>
      </c>
      <c r="C25" s="1679">
        <f>SUM(M25+O25+Q25+S25+U25+W25+Y25+AA25+AC25+AE25+AG25+AI25+AK25+AM25)</f>
        <v>67</v>
      </c>
      <c r="D25" s="5825">
        <f>SUM(N25+P25+R25+T25+V25+X25+Z25+AB25+AD25+AF25+AH25+AJ25+AL25+AN25)</f>
        <v>100</v>
      </c>
      <c r="E25" s="5861"/>
      <c r="F25" s="5846"/>
      <c r="G25" s="5839"/>
      <c r="H25" s="5840"/>
      <c r="I25" s="5839"/>
      <c r="J25" s="5840"/>
      <c r="K25" s="5839"/>
      <c r="L25" s="5840"/>
      <c r="M25" s="5858">
        <v>0</v>
      </c>
      <c r="N25" s="5847">
        <v>1</v>
      </c>
      <c r="O25" s="5858">
        <v>0</v>
      </c>
      <c r="P25" s="5847">
        <v>1</v>
      </c>
      <c r="Q25" s="5858">
        <v>2</v>
      </c>
      <c r="R25" s="5847">
        <v>2</v>
      </c>
      <c r="S25" s="5858">
        <v>6</v>
      </c>
      <c r="T25" s="5847">
        <v>3</v>
      </c>
      <c r="U25" s="5858">
        <v>2</v>
      </c>
      <c r="V25" s="5847">
        <v>0</v>
      </c>
      <c r="W25" s="5858">
        <v>3</v>
      </c>
      <c r="X25" s="5847">
        <v>6</v>
      </c>
      <c r="Y25" s="5858">
        <v>3</v>
      </c>
      <c r="Z25" s="5847">
        <v>9</v>
      </c>
      <c r="AA25" s="5858">
        <v>6</v>
      </c>
      <c r="AB25" s="5847">
        <v>13</v>
      </c>
      <c r="AC25" s="5858">
        <v>7</v>
      </c>
      <c r="AD25" s="5847">
        <v>15</v>
      </c>
      <c r="AE25" s="5858">
        <v>9</v>
      </c>
      <c r="AF25" s="5847">
        <v>16</v>
      </c>
      <c r="AG25" s="5858">
        <v>15</v>
      </c>
      <c r="AH25" s="5847">
        <v>12</v>
      </c>
      <c r="AI25" s="5858">
        <v>5</v>
      </c>
      <c r="AJ25" s="5847">
        <v>9</v>
      </c>
      <c r="AK25" s="5858">
        <v>8</v>
      </c>
      <c r="AL25" s="5847">
        <v>3</v>
      </c>
      <c r="AM25" s="5860">
        <v>1</v>
      </c>
      <c r="AN25" s="5855">
        <v>10</v>
      </c>
      <c r="AO25" s="5850">
        <v>28</v>
      </c>
      <c r="AP25" s="5851">
        <v>8</v>
      </c>
      <c r="AQ25" s="5851">
        <v>0</v>
      </c>
      <c r="AR25" s="5851">
        <v>0</v>
      </c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1405</v>
      </c>
      <c r="C26" s="5862">
        <f>SUM(E26+G26+I26+K26+M26+O26+Q26+S26+U26+W26+Y26+AA26+AC26+AE26+AG26+AI26+AK26+AM26)</f>
        <v>570</v>
      </c>
      <c r="D26" s="5863">
        <f>SUM(F26+H26+J26+L26+N26+P26+R26+T26+V26+X26+Z26+AB26+AD26+AF26+AH26+AJ26+AL26+AN26)</f>
        <v>835</v>
      </c>
      <c r="E26" s="5864">
        <v>5</v>
      </c>
      <c r="F26" s="5865">
        <v>13</v>
      </c>
      <c r="G26" s="5866">
        <v>20</v>
      </c>
      <c r="H26" s="5867">
        <v>14</v>
      </c>
      <c r="I26" s="5866">
        <v>24</v>
      </c>
      <c r="J26" s="5865">
        <v>26</v>
      </c>
      <c r="K26" s="5868">
        <v>32</v>
      </c>
      <c r="L26" s="5865">
        <v>28</v>
      </c>
      <c r="M26" s="5866">
        <v>38</v>
      </c>
      <c r="N26" s="5865">
        <v>39</v>
      </c>
      <c r="O26" s="5866">
        <v>20</v>
      </c>
      <c r="P26" s="5865">
        <v>35</v>
      </c>
      <c r="Q26" s="5866">
        <v>29</v>
      </c>
      <c r="R26" s="5865">
        <v>44</v>
      </c>
      <c r="S26" s="5866">
        <v>26</v>
      </c>
      <c r="T26" s="5865">
        <v>59</v>
      </c>
      <c r="U26" s="5866">
        <v>25</v>
      </c>
      <c r="V26" s="5865">
        <v>50</v>
      </c>
      <c r="W26" s="5866">
        <v>33</v>
      </c>
      <c r="X26" s="5865">
        <v>53</v>
      </c>
      <c r="Y26" s="5866">
        <v>28</v>
      </c>
      <c r="Z26" s="5865">
        <v>56</v>
      </c>
      <c r="AA26" s="5866">
        <v>38</v>
      </c>
      <c r="AB26" s="5865">
        <v>54</v>
      </c>
      <c r="AC26" s="5866">
        <v>50</v>
      </c>
      <c r="AD26" s="5865">
        <v>90</v>
      </c>
      <c r="AE26" s="5866">
        <v>59</v>
      </c>
      <c r="AF26" s="5865">
        <v>79</v>
      </c>
      <c r="AG26" s="5866">
        <v>60</v>
      </c>
      <c r="AH26" s="5865">
        <v>80</v>
      </c>
      <c r="AI26" s="5866">
        <v>36</v>
      </c>
      <c r="AJ26" s="5865">
        <v>35</v>
      </c>
      <c r="AK26" s="5866">
        <v>30</v>
      </c>
      <c r="AL26" s="5865">
        <v>32</v>
      </c>
      <c r="AM26" s="5869">
        <v>17</v>
      </c>
      <c r="AN26" s="5870">
        <v>48</v>
      </c>
      <c r="AO26" s="5871">
        <v>257</v>
      </c>
      <c r="AP26" s="5872">
        <v>53</v>
      </c>
      <c r="AQ26" s="5872">
        <v>3</v>
      </c>
      <c r="AR26" s="5872">
        <v>4</v>
      </c>
      <c r="AS26" s="5873">
        <v>0</v>
      </c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187" t="s">
        <v>27</v>
      </c>
      <c r="B28" s="7306" t="s">
        <v>28</v>
      </c>
      <c r="C28" s="7539"/>
      <c r="D28" s="7540"/>
      <c r="E28" s="7437" t="s">
        <v>101</v>
      </c>
      <c r="F28" s="7456"/>
      <c r="G28" s="7456"/>
      <c r="H28" s="7456"/>
      <c r="I28" s="7456"/>
      <c r="J28" s="7456"/>
      <c r="K28" s="7456"/>
      <c r="L28" s="7456"/>
      <c r="M28" s="7456"/>
      <c r="N28" s="7456"/>
      <c r="O28" s="7456"/>
      <c r="P28" s="7456"/>
      <c r="Q28" s="7456"/>
      <c r="R28" s="7456"/>
      <c r="S28" s="7456"/>
      <c r="T28" s="7456"/>
      <c r="U28" s="7456"/>
      <c r="V28" s="7456"/>
      <c r="W28" s="7456"/>
      <c r="X28" s="7456"/>
      <c r="Y28" s="7456"/>
      <c r="Z28" s="7456"/>
      <c r="AA28" s="7456"/>
      <c r="AB28" s="7456"/>
      <c r="AC28" s="7456"/>
      <c r="AD28" s="7456"/>
      <c r="AE28" s="7456"/>
      <c r="AF28" s="7456"/>
      <c r="AG28" s="7456"/>
      <c r="AH28" s="7456"/>
      <c r="AI28" s="7456"/>
      <c r="AJ28" s="7456"/>
      <c r="AK28" s="7456"/>
      <c r="AL28" s="7456"/>
      <c r="AM28" s="7456"/>
      <c r="AN28" s="7181"/>
      <c r="AO28" s="7506" t="s">
        <v>36</v>
      </c>
      <c r="AP28" s="7239" t="s">
        <v>37</v>
      </c>
      <c r="AQ28" s="7508" t="s">
        <v>497</v>
      </c>
      <c r="AR28" s="7239" t="s">
        <v>498</v>
      </c>
      <c r="AS28" s="7540" t="s">
        <v>35</v>
      </c>
    </row>
    <row r="29" spans="1:77" ht="15.75" customHeight="1" x14ac:dyDescent="0.25">
      <c r="A29" s="7188"/>
      <c r="B29" s="7212"/>
      <c r="C29" s="7541"/>
      <c r="D29" s="7542"/>
      <c r="E29" s="7150" t="s">
        <v>479</v>
      </c>
      <c r="F29" s="7438"/>
      <c r="G29" s="7150" t="s">
        <v>480</v>
      </c>
      <c r="H29" s="7280"/>
      <c r="I29" s="7150" t="s">
        <v>331</v>
      </c>
      <c r="J29" s="7280"/>
      <c r="K29" s="7150" t="s">
        <v>94</v>
      </c>
      <c r="L29" s="7280"/>
      <c r="M29" s="7150" t="s">
        <v>44</v>
      </c>
      <c r="N29" s="7280"/>
      <c r="O29" s="7150" t="s">
        <v>45</v>
      </c>
      <c r="P29" s="7280"/>
      <c r="Q29" s="7150" t="s">
        <v>46</v>
      </c>
      <c r="R29" s="7280"/>
      <c r="S29" s="7150" t="s">
        <v>47</v>
      </c>
      <c r="T29" s="7280"/>
      <c r="U29" s="7150" t="s">
        <v>48</v>
      </c>
      <c r="V29" s="7280"/>
      <c r="W29" s="7150" t="s">
        <v>49</v>
      </c>
      <c r="X29" s="7280"/>
      <c r="Y29" s="7150" t="s">
        <v>50</v>
      </c>
      <c r="Z29" s="7280"/>
      <c r="AA29" s="7150" t="s">
        <v>51</v>
      </c>
      <c r="AB29" s="7280"/>
      <c r="AC29" s="7150" t="s">
        <v>52</v>
      </c>
      <c r="AD29" s="7280"/>
      <c r="AE29" s="7150" t="s">
        <v>53</v>
      </c>
      <c r="AF29" s="7280"/>
      <c r="AG29" s="7150" t="s">
        <v>54</v>
      </c>
      <c r="AH29" s="7280"/>
      <c r="AI29" s="7150" t="s">
        <v>55</v>
      </c>
      <c r="AJ29" s="7280"/>
      <c r="AK29" s="7150" t="s">
        <v>56</v>
      </c>
      <c r="AL29" s="7280"/>
      <c r="AM29" s="7437" t="s">
        <v>481</v>
      </c>
      <c r="AN29" s="7181"/>
      <c r="AO29" s="7183"/>
      <c r="AP29" s="7165"/>
      <c r="AQ29" s="7194"/>
      <c r="AR29" s="7165"/>
      <c r="AS29" s="7369"/>
    </row>
    <row r="30" spans="1:77" ht="40.5" customHeight="1" x14ac:dyDescent="0.25">
      <c r="A30" s="7189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507"/>
      <c r="AP30" s="7503"/>
      <c r="AQ30" s="7553"/>
      <c r="AR30" s="7503"/>
      <c r="AS30" s="7542"/>
    </row>
    <row r="31" spans="1:77" ht="15" customHeight="1" x14ac:dyDescent="0.25">
      <c r="A31" s="1721" t="s">
        <v>98</v>
      </c>
      <c r="B31" s="5878">
        <f t="shared" ref="B31:B46" si="16">SUM(C31:D31)</f>
        <v>74</v>
      </c>
      <c r="C31" s="1675">
        <f t="shared" ref="C31:D34" si="17">SUM(E31+G31+I31+K31+M31+O31+Q31+S31+U31+W31+Y31+AA31+AC31+AE31+AG31+AI31+AK31+AM31)</f>
        <v>34</v>
      </c>
      <c r="D31" s="5815">
        <f t="shared" si="17"/>
        <v>40</v>
      </c>
      <c r="E31" s="5816">
        <v>9</v>
      </c>
      <c r="F31" s="5817">
        <v>8</v>
      </c>
      <c r="G31" s="5816">
        <v>11</v>
      </c>
      <c r="H31" s="5818">
        <v>11</v>
      </c>
      <c r="I31" s="5816">
        <v>1</v>
      </c>
      <c r="J31" s="5818">
        <v>4</v>
      </c>
      <c r="K31" s="5816">
        <v>1</v>
      </c>
      <c r="L31" s="5818">
        <v>1</v>
      </c>
      <c r="M31" s="5816">
        <v>0</v>
      </c>
      <c r="N31" s="5818">
        <v>1</v>
      </c>
      <c r="O31" s="5816">
        <v>0</v>
      </c>
      <c r="P31" s="5818">
        <v>1</v>
      </c>
      <c r="Q31" s="5879">
        <v>0</v>
      </c>
      <c r="R31" s="5818">
        <v>0</v>
      </c>
      <c r="S31" s="5816">
        <v>2</v>
      </c>
      <c r="T31" s="5818">
        <v>0</v>
      </c>
      <c r="U31" s="5816">
        <v>1</v>
      </c>
      <c r="V31" s="5818">
        <v>0</v>
      </c>
      <c r="W31" s="5816">
        <v>1</v>
      </c>
      <c r="X31" s="5818">
        <v>2</v>
      </c>
      <c r="Y31" s="5816">
        <v>1</v>
      </c>
      <c r="Z31" s="5818">
        <v>2</v>
      </c>
      <c r="AA31" s="5816">
        <v>2</v>
      </c>
      <c r="AB31" s="5818">
        <v>2</v>
      </c>
      <c r="AC31" s="5879">
        <v>0</v>
      </c>
      <c r="AD31" s="5818">
        <v>2</v>
      </c>
      <c r="AE31" s="5816">
        <v>1</v>
      </c>
      <c r="AF31" s="5818">
        <v>0</v>
      </c>
      <c r="AG31" s="5879">
        <v>2</v>
      </c>
      <c r="AH31" s="5818">
        <v>1</v>
      </c>
      <c r="AI31" s="5816">
        <v>0</v>
      </c>
      <c r="AJ31" s="5818">
        <v>0</v>
      </c>
      <c r="AK31" s="5879">
        <v>1</v>
      </c>
      <c r="AL31" s="5818">
        <v>0</v>
      </c>
      <c r="AM31" s="5880">
        <v>1</v>
      </c>
      <c r="AN31" s="5881">
        <v>5</v>
      </c>
      <c r="AO31" s="5819">
        <v>14</v>
      </c>
      <c r="AP31" s="5820">
        <v>2</v>
      </c>
      <c r="AQ31" s="5882">
        <v>0</v>
      </c>
      <c r="AR31" s="5820">
        <v>0</v>
      </c>
      <c r="AS31" s="5821">
        <v>1</v>
      </c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75</v>
      </c>
      <c r="C32" s="1868"/>
      <c r="D32" s="5825">
        <f>SUM(F32+H32+J32+L32+N32+P32+R32+T32+V32+X32+Z32+AB32+AD32+AF32+AH32+AJ32+AL32+AN32)</f>
        <v>75</v>
      </c>
      <c r="E32" s="5883"/>
      <c r="F32" s="5827">
        <v>0</v>
      </c>
      <c r="G32" s="5883"/>
      <c r="H32" s="5828">
        <v>0</v>
      </c>
      <c r="I32" s="5883"/>
      <c r="J32" s="5828">
        <v>0</v>
      </c>
      <c r="K32" s="5883"/>
      <c r="L32" s="5828">
        <v>0</v>
      </c>
      <c r="M32" s="5883"/>
      <c r="N32" s="5828">
        <v>6</v>
      </c>
      <c r="O32" s="5883"/>
      <c r="P32" s="5828">
        <v>5</v>
      </c>
      <c r="Q32" s="5884"/>
      <c r="R32" s="5828">
        <v>9</v>
      </c>
      <c r="S32" s="5883"/>
      <c r="T32" s="5828">
        <v>2</v>
      </c>
      <c r="U32" s="5883"/>
      <c r="V32" s="5828">
        <v>9</v>
      </c>
      <c r="W32" s="5883"/>
      <c r="X32" s="5828">
        <v>4</v>
      </c>
      <c r="Y32" s="5883"/>
      <c r="Z32" s="5828">
        <v>7</v>
      </c>
      <c r="AA32" s="5883"/>
      <c r="AB32" s="5828">
        <v>13</v>
      </c>
      <c r="AC32" s="5884"/>
      <c r="AD32" s="5828">
        <v>6</v>
      </c>
      <c r="AE32" s="5883"/>
      <c r="AF32" s="5828">
        <v>6</v>
      </c>
      <c r="AG32" s="5884"/>
      <c r="AH32" s="5828">
        <v>4</v>
      </c>
      <c r="AI32" s="5883"/>
      <c r="AJ32" s="5828">
        <v>1</v>
      </c>
      <c r="AK32" s="5884"/>
      <c r="AL32" s="5828">
        <v>1</v>
      </c>
      <c r="AM32" s="5885"/>
      <c r="AN32" s="5837">
        <v>2</v>
      </c>
      <c r="AO32" s="5886">
        <v>13</v>
      </c>
      <c r="AP32" s="5887">
        <v>4</v>
      </c>
      <c r="AQ32" s="5888">
        <v>0</v>
      </c>
      <c r="AR32" s="5887">
        <v>0</v>
      </c>
      <c r="AS32" s="5889">
        <v>0</v>
      </c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10</v>
      </c>
      <c r="C33" s="1868"/>
      <c r="D33" s="5845">
        <f t="shared" ref="D33" si="30">SUM(F33+H33+J33+L33+N33+P33+R33+T33+V33+X33+Z33+AB33+AD33+AF33+AH33+AJ33+AL33+AN33)</f>
        <v>10</v>
      </c>
      <c r="E33" s="5883"/>
      <c r="F33" s="5827">
        <v>0</v>
      </c>
      <c r="G33" s="5883"/>
      <c r="H33" s="5828">
        <v>0</v>
      </c>
      <c r="I33" s="5883"/>
      <c r="J33" s="5828">
        <v>0</v>
      </c>
      <c r="K33" s="5883"/>
      <c r="L33" s="5828">
        <v>0</v>
      </c>
      <c r="M33" s="5883"/>
      <c r="N33" s="5828">
        <v>0</v>
      </c>
      <c r="O33" s="5883"/>
      <c r="P33" s="5828">
        <v>2</v>
      </c>
      <c r="Q33" s="5884"/>
      <c r="R33" s="5828">
        <v>4</v>
      </c>
      <c r="S33" s="5883"/>
      <c r="T33" s="5828">
        <v>3</v>
      </c>
      <c r="U33" s="5883"/>
      <c r="V33" s="5828">
        <v>1</v>
      </c>
      <c r="W33" s="5883"/>
      <c r="X33" s="5828">
        <v>0</v>
      </c>
      <c r="Y33" s="5883"/>
      <c r="Z33" s="5828">
        <v>0</v>
      </c>
      <c r="AA33" s="5883"/>
      <c r="AB33" s="5828">
        <v>0</v>
      </c>
      <c r="AC33" s="5884"/>
      <c r="AD33" s="5828">
        <v>0</v>
      </c>
      <c r="AE33" s="5883"/>
      <c r="AF33" s="5828">
        <v>0</v>
      </c>
      <c r="AG33" s="5884"/>
      <c r="AH33" s="5828">
        <v>0</v>
      </c>
      <c r="AI33" s="5883"/>
      <c r="AJ33" s="5828">
        <v>0</v>
      </c>
      <c r="AK33" s="5884"/>
      <c r="AL33" s="5828">
        <v>0</v>
      </c>
      <c r="AM33" s="5885"/>
      <c r="AN33" s="5837">
        <v>0</v>
      </c>
      <c r="AO33" s="5886">
        <v>3</v>
      </c>
      <c r="AP33" s="5887">
        <v>1</v>
      </c>
      <c r="AQ33" s="5888">
        <v>0</v>
      </c>
      <c r="AR33" s="5887">
        <v>0</v>
      </c>
      <c r="AS33" s="5889">
        <v>0</v>
      </c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>
        <v>0</v>
      </c>
      <c r="F34" s="5827">
        <v>0</v>
      </c>
      <c r="G34" s="5826">
        <v>0</v>
      </c>
      <c r="H34" s="5828">
        <v>0</v>
      </c>
      <c r="I34" s="5826">
        <v>0</v>
      </c>
      <c r="J34" s="5828">
        <v>0</v>
      </c>
      <c r="K34" s="5826">
        <v>0</v>
      </c>
      <c r="L34" s="5828">
        <v>0</v>
      </c>
      <c r="M34" s="5826">
        <v>0</v>
      </c>
      <c r="N34" s="5828">
        <v>0</v>
      </c>
      <c r="O34" s="5826">
        <v>0</v>
      </c>
      <c r="P34" s="5828">
        <v>0</v>
      </c>
      <c r="Q34" s="5890">
        <v>0</v>
      </c>
      <c r="R34" s="5828">
        <v>0</v>
      </c>
      <c r="S34" s="5826">
        <v>0</v>
      </c>
      <c r="T34" s="5828">
        <v>0</v>
      </c>
      <c r="U34" s="5826">
        <v>0</v>
      </c>
      <c r="V34" s="5828">
        <v>0</v>
      </c>
      <c r="W34" s="5826">
        <v>0</v>
      </c>
      <c r="X34" s="5828">
        <v>0</v>
      </c>
      <c r="Y34" s="5826">
        <v>0</v>
      </c>
      <c r="Z34" s="5828">
        <v>0</v>
      </c>
      <c r="AA34" s="5826">
        <v>0</v>
      </c>
      <c r="AB34" s="5828">
        <v>0</v>
      </c>
      <c r="AC34" s="5890">
        <v>0</v>
      </c>
      <c r="AD34" s="5828">
        <v>0</v>
      </c>
      <c r="AE34" s="5826">
        <v>0</v>
      </c>
      <c r="AF34" s="5828">
        <v>0</v>
      </c>
      <c r="AG34" s="5890">
        <v>0</v>
      </c>
      <c r="AH34" s="5828">
        <v>0</v>
      </c>
      <c r="AI34" s="5826"/>
      <c r="AJ34" s="5828">
        <v>0</v>
      </c>
      <c r="AK34" s="5890">
        <v>0</v>
      </c>
      <c r="AL34" s="5828">
        <v>0</v>
      </c>
      <c r="AM34" s="5891">
        <v>0</v>
      </c>
      <c r="AN34" s="5837">
        <v>0</v>
      </c>
      <c r="AO34" s="5832">
        <v>0</v>
      </c>
      <c r="AP34" s="5833">
        <v>0</v>
      </c>
      <c r="AQ34" s="5892">
        <v>0</v>
      </c>
      <c r="AR34" s="5833">
        <v>0</v>
      </c>
      <c r="AS34" s="5834">
        <v>0</v>
      </c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>
        <v>0</v>
      </c>
      <c r="P35" s="5828">
        <v>0</v>
      </c>
      <c r="Q35" s="5890">
        <v>0</v>
      </c>
      <c r="R35" s="5828">
        <v>0</v>
      </c>
      <c r="S35" s="5826">
        <v>0</v>
      </c>
      <c r="T35" s="5828">
        <v>0</v>
      </c>
      <c r="U35" s="5826">
        <v>0</v>
      </c>
      <c r="V35" s="5828">
        <v>0</v>
      </c>
      <c r="W35" s="5826">
        <v>0</v>
      </c>
      <c r="X35" s="5828">
        <v>0</v>
      </c>
      <c r="Y35" s="5826">
        <v>0</v>
      </c>
      <c r="Z35" s="5828">
        <v>0</v>
      </c>
      <c r="AA35" s="5826">
        <v>0</v>
      </c>
      <c r="AB35" s="5847">
        <v>0</v>
      </c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>
        <v>0</v>
      </c>
      <c r="AP35" s="5833">
        <v>0</v>
      </c>
      <c r="AQ35" s="5892">
        <v>0</v>
      </c>
      <c r="AR35" s="5833">
        <v>0</v>
      </c>
      <c r="AS35" s="5834">
        <v>0</v>
      </c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9</v>
      </c>
      <c r="C36" s="1679">
        <f>SUM(E36+G36+I36+K36+M36+O36+Q36+S36+U36+W36+Y36+AA36+AC36+AE36+AG36+AI36+AK36+AM36)</f>
        <v>2</v>
      </c>
      <c r="D36" s="5845">
        <f>SUM(F36+H36+J36+L36+N36+P36+R36+T36+V36+X36+Z36+AB36+AD36+AF36+AH36+AJ36+AL36+AN36)</f>
        <v>7</v>
      </c>
      <c r="E36" s="5826">
        <v>0</v>
      </c>
      <c r="F36" s="5827">
        <v>0</v>
      </c>
      <c r="G36" s="5826">
        <v>0</v>
      </c>
      <c r="H36" s="5828">
        <v>0</v>
      </c>
      <c r="I36" s="5826">
        <v>0</v>
      </c>
      <c r="J36" s="5828">
        <v>0</v>
      </c>
      <c r="K36" s="5826">
        <v>0</v>
      </c>
      <c r="L36" s="5828">
        <v>0</v>
      </c>
      <c r="M36" s="5826">
        <v>2</v>
      </c>
      <c r="N36" s="5828">
        <v>3</v>
      </c>
      <c r="O36" s="5826">
        <v>0</v>
      </c>
      <c r="P36" s="5828">
        <v>0</v>
      </c>
      <c r="Q36" s="5890">
        <v>0</v>
      </c>
      <c r="R36" s="5828">
        <v>2</v>
      </c>
      <c r="S36" s="5826">
        <v>0</v>
      </c>
      <c r="T36" s="5828">
        <v>1</v>
      </c>
      <c r="U36" s="5826">
        <v>0</v>
      </c>
      <c r="V36" s="5828">
        <v>1</v>
      </c>
      <c r="W36" s="5826">
        <v>0</v>
      </c>
      <c r="X36" s="5828">
        <v>0</v>
      </c>
      <c r="Y36" s="5826">
        <v>0</v>
      </c>
      <c r="Z36" s="5828">
        <v>0</v>
      </c>
      <c r="AA36" s="5826">
        <v>0</v>
      </c>
      <c r="AB36" s="5828">
        <v>0</v>
      </c>
      <c r="AC36" s="5890">
        <v>0</v>
      </c>
      <c r="AD36" s="5828">
        <v>0</v>
      </c>
      <c r="AE36" s="5826">
        <v>0</v>
      </c>
      <c r="AF36" s="5828">
        <v>0</v>
      </c>
      <c r="AG36" s="5890">
        <v>0</v>
      </c>
      <c r="AH36" s="5828">
        <v>0</v>
      </c>
      <c r="AI36" s="5826">
        <v>0</v>
      </c>
      <c r="AJ36" s="5828">
        <v>0</v>
      </c>
      <c r="AK36" s="5890">
        <v>0</v>
      </c>
      <c r="AL36" s="5828">
        <v>0</v>
      </c>
      <c r="AM36" s="5891">
        <v>0</v>
      </c>
      <c r="AN36" s="5837">
        <v>0</v>
      </c>
      <c r="AO36" s="5886">
        <v>2</v>
      </c>
      <c r="AP36" s="5887">
        <v>1</v>
      </c>
      <c r="AQ36" s="5888">
        <v>0</v>
      </c>
      <c r="AR36" s="5887">
        <v>0</v>
      </c>
      <c r="AS36" s="5889">
        <v>0</v>
      </c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>
        <v>0</v>
      </c>
      <c r="L37" s="5828">
        <v>0</v>
      </c>
      <c r="M37" s="5826">
        <v>0</v>
      </c>
      <c r="N37" s="5828">
        <v>0</v>
      </c>
      <c r="O37" s="5826">
        <v>0</v>
      </c>
      <c r="P37" s="5828">
        <v>0</v>
      </c>
      <c r="Q37" s="5890">
        <v>0</v>
      </c>
      <c r="R37" s="5828">
        <v>0</v>
      </c>
      <c r="S37" s="5826">
        <v>0</v>
      </c>
      <c r="T37" s="5828">
        <v>0</v>
      </c>
      <c r="U37" s="5826">
        <v>0</v>
      </c>
      <c r="V37" s="5828">
        <v>0</v>
      </c>
      <c r="W37" s="5826">
        <v>0</v>
      </c>
      <c r="X37" s="5828">
        <v>0</v>
      </c>
      <c r="Y37" s="5826">
        <v>0</v>
      </c>
      <c r="Z37" s="5828">
        <v>0</v>
      </c>
      <c r="AA37" s="5826">
        <v>0</v>
      </c>
      <c r="AB37" s="5828">
        <v>0</v>
      </c>
      <c r="AC37" s="5890">
        <v>0</v>
      </c>
      <c r="AD37" s="5828">
        <v>0</v>
      </c>
      <c r="AE37" s="5826">
        <v>0</v>
      </c>
      <c r="AF37" s="5828">
        <v>0</v>
      </c>
      <c r="AG37" s="5890">
        <v>0</v>
      </c>
      <c r="AH37" s="5828">
        <v>0</v>
      </c>
      <c r="AI37" s="5826">
        <v>0</v>
      </c>
      <c r="AJ37" s="5828">
        <v>0</v>
      </c>
      <c r="AK37" s="5890">
        <v>0</v>
      </c>
      <c r="AL37" s="5828">
        <v>0</v>
      </c>
      <c r="AM37" s="5891">
        <v>0</v>
      </c>
      <c r="AN37" s="5837">
        <v>0</v>
      </c>
      <c r="AO37" s="5886">
        <v>0</v>
      </c>
      <c r="AP37" s="5887">
        <v>0</v>
      </c>
      <c r="AQ37" s="5888">
        <v>0</v>
      </c>
      <c r="AR37" s="5887">
        <v>0</v>
      </c>
      <c r="AS37" s="5889">
        <v>0</v>
      </c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3</v>
      </c>
      <c r="C38" s="1868"/>
      <c r="D38" s="5845">
        <f>SUM(L38+N38+P38+R38+T38+V38+X38+Z38+AB38+AD38+AF38+AH38+AJ38+AL38+AN38)</f>
        <v>3</v>
      </c>
      <c r="E38" s="5883"/>
      <c r="F38" s="5895"/>
      <c r="G38" s="5883"/>
      <c r="H38" s="5896"/>
      <c r="I38" s="5883"/>
      <c r="J38" s="5896"/>
      <c r="K38" s="5883"/>
      <c r="L38" s="5828">
        <v>0</v>
      </c>
      <c r="M38" s="5883"/>
      <c r="N38" s="5828">
        <v>0</v>
      </c>
      <c r="O38" s="5883"/>
      <c r="P38" s="5828">
        <v>0</v>
      </c>
      <c r="Q38" s="5884"/>
      <c r="R38" s="5828">
        <v>0</v>
      </c>
      <c r="S38" s="5883"/>
      <c r="T38" s="5828">
        <v>0</v>
      </c>
      <c r="U38" s="5883"/>
      <c r="V38" s="5828">
        <v>1</v>
      </c>
      <c r="W38" s="5883"/>
      <c r="X38" s="5828">
        <v>0</v>
      </c>
      <c r="Y38" s="5883"/>
      <c r="Z38" s="5828">
        <v>0</v>
      </c>
      <c r="AA38" s="5883"/>
      <c r="AB38" s="5828">
        <v>0</v>
      </c>
      <c r="AC38" s="5884"/>
      <c r="AD38" s="5828">
        <v>0</v>
      </c>
      <c r="AE38" s="5883"/>
      <c r="AF38" s="5828">
        <v>1</v>
      </c>
      <c r="AG38" s="5884"/>
      <c r="AH38" s="5828">
        <v>1</v>
      </c>
      <c r="AI38" s="5883"/>
      <c r="AJ38" s="5828"/>
      <c r="AK38" s="5884"/>
      <c r="AL38" s="5828">
        <v>0</v>
      </c>
      <c r="AM38" s="5885"/>
      <c r="AN38" s="5837">
        <v>0</v>
      </c>
      <c r="AO38" s="5886">
        <v>0</v>
      </c>
      <c r="AP38" s="5887">
        <v>0</v>
      </c>
      <c r="AQ38" s="5888">
        <v>0</v>
      </c>
      <c r="AR38" s="5887">
        <v>0</v>
      </c>
      <c r="AS38" s="5889">
        <v>0</v>
      </c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62</v>
      </c>
      <c r="C39" s="1679">
        <f t="shared" ref="C39:D46" si="39">SUM(E39+G39+I39+K39+M39+O39+Q39+S39+U39+W39+Y39+AA39+AC39+AE39+AG39+AI39+AK39+AM39)</f>
        <v>30</v>
      </c>
      <c r="D39" s="5825">
        <f t="shared" si="39"/>
        <v>32</v>
      </c>
      <c r="E39" s="5826">
        <v>9</v>
      </c>
      <c r="F39" s="5827">
        <v>10</v>
      </c>
      <c r="G39" s="5826">
        <v>19</v>
      </c>
      <c r="H39" s="5828">
        <v>13</v>
      </c>
      <c r="I39" s="5826">
        <v>0</v>
      </c>
      <c r="J39" s="5828">
        <v>2</v>
      </c>
      <c r="K39" s="5826">
        <v>0</v>
      </c>
      <c r="L39" s="5828">
        <v>0</v>
      </c>
      <c r="M39" s="5826">
        <v>0</v>
      </c>
      <c r="N39" s="5828">
        <v>1</v>
      </c>
      <c r="O39" s="5826">
        <v>0</v>
      </c>
      <c r="P39" s="5828">
        <v>0</v>
      </c>
      <c r="Q39" s="5890">
        <v>0</v>
      </c>
      <c r="R39" s="5828">
        <v>1</v>
      </c>
      <c r="S39" s="5826">
        <v>0</v>
      </c>
      <c r="T39" s="5828">
        <v>2</v>
      </c>
      <c r="U39" s="5826">
        <v>0</v>
      </c>
      <c r="V39" s="5828">
        <v>1</v>
      </c>
      <c r="W39" s="5826">
        <v>0</v>
      </c>
      <c r="X39" s="5828">
        <v>1</v>
      </c>
      <c r="Y39" s="5826">
        <v>0</v>
      </c>
      <c r="Z39" s="5828">
        <v>0</v>
      </c>
      <c r="AA39" s="5826">
        <v>0</v>
      </c>
      <c r="AB39" s="5828">
        <v>1</v>
      </c>
      <c r="AC39" s="5890">
        <v>0</v>
      </c>
      <c r="AD39" s="5828">
        <v>0</v>
      </c>
      <c r="AE39" s="5826">
        <v>2</v>
      </c>
      <c r="AF39" s="5828">
        <v>0</v>
      </c>
      <c r="AG39" s="5890">
        <v>0</v>
      </c>
      <c r="AH39" s="5828">
        <v>0</v>
      </c>
      <c r="AI39" s="5826">
        <v>0</v>
      </c>
      <c r="AJ39" s="5828">
        <v>0</v>
      </c>
      <c r="AK39" s="5890">
        <v>0</v>
      </c>
      <c r="AL39" s="5828">
        <v>0</v>
      </c>
      <c r="AM39" s="5891">
        <v>0</v>
      </c>
      <c r="AN39" s="5837">
        <v>0</v>
      </c>
      <c r="AO39" s="5832">
        <v>8</v>
      </c>
      <c r="AP39" s="5833">
        <v>0</v>
      </c>
      <c r="AQ39" s="5892">
        <v>0</v>
      </c>
      <c r="AR39" s="5833">
        <v>0</v>
      </c>
      <c r="AS39" s="5834">
        <v>0</v>
      </c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95</v>
      </c>
      <c r="C40" s="1679">
        <f>SUM(E40+G40+I40+K40+M40+O40+Q40+S40+U40+W40+Y40+AA40+AC40+AE40+AG40+AI40+AK40+AM40)</f>
        <v>32</v>
      </c>
      <c r="D40" s="5825">
        <f>SUM(F40+H40+J40+L40+N40+P40+R40+T40+V40+X40+Z40+AB40+AD40+AF40+AH40+AJ40+AL40+AN40)</f>
        <v>63</v>
      </c>
      <c r="E40" s="5826">
        <v>4</v>
      </c>
      <c r="F40" s="5827">
        <v>7</v>
      </c>
      <c r="G40" s="5826">
        <v>14</v>
      </c>
      <c r="H40" s="5828">
        <v>6</v>
      </c>
      <c r="I40" s="5826">
        <v>8</v>
      </c>
      <c r="J40" s="5828">
        <v>7</v>
      </c>
      <c r="K40" s="5826">
        <v>2</v>
      </c>
      <c r="L40" s="5828">
        <v>2</v>
      </c>
      <c r="M40" s="5826">
        <v>1</v>
      </c>
      <c r="N40" s="5828">
        <v>8</v>
      </c>
      <c r="O40" s="5826">
        <v>0</v>
      </c>
      <c r="P40" s="5828">
        <v>8</v>
      </c>
      <c r="Q40" s="5890">
        <v>0</v>
      </c>
      <c r="R40" s="5828">
        <v>7</v>
      </c>
      <c r="S40" s="5826">
        <v>0</v>
      </c>
      <c r="T40" s="5828">
        <v>6</v>
      </c>
      <c r="U40" s="5826">
        <v>1</v>
      </c>
      <c r="V40" s="5828">
        <v>3</v>
      </c>
      <c r="W40" s="5826">
        <v>2</v>
      </c>
      <c r="X40" s="5828">
        <v>3</v>
      </c>
      <c r="Y40" s="5826">
        <v>0</v>
      </c>
      <c r="Z40" s="5828">
        <v>2</v>
      </c>
      <c r="AA40" s="5826">
        <v>0</v>
      </c>
      <c r="AB40" s="5828">
        <v>0</v>
      </c>
      <c r="AC40" s="5890">
        <v>0</v>
      </c>
      <c r="AD40" s="5828">
        <v>2</v>
      </c>
      <c r="AE40" s="5826">
        <v>0</v>
      </c>
      <c r="AF40" s="5828">
        <v>2</v>
      </c>
      <c r="AG40" s="5890">
        <v>0</v>
      </c>
      <c r="AH40" s="5828">
        <v>0</v>
      </c>
      <c r="AI40" s="5826">
        <v>0</v>
      </c>
      <c r="AJ40" s="5828">
        <v>0</v>
      </c>
      <c r="AK40" s="5890">
        <v>0</v>
      </c>
      <c r="AL40" s="5828">
        <v>0</v>
      </c>
      <c r="AM40" s="5891">
        <v>0</v>
      </c>
      <c r="AN40" s="5837">
        <v>0</v>
      </c>
      <c r="AO40" s="5832">
        <v>21</v>
      </c>
      <c r="AP40" s="5833">
        <v>2</v>
      </c>
      <c r="AQ40" s="5892">
        <v>0</v>
      </c>
      <c r="AR40" s="5833">
        <v>0</v>
      </c>
      <c r="AS40" s="5834">
        <v>1</v>
      </c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9</v>
      </c>
      <c r="C41" s="1679">
        <f>SUM(E41+G41+I41+K41+M41+O41+Q41+S41+U41+W41+Y41+AA41+AC41+AE41+AG41+AI41+AK41+AM41)</f>
        <v>5</v>
      </c>
      <c r="D41" s="5825">
        <f>SUM(F41+H41+J41+L41+N41+P41+R41+T41+V41+X41+Z41+AB41+AD41+AF41+AH41+AJ41+AL41+AN41)</f>
        <v>4</v>
      </c>
      <c r="E41" s="5826">
        <v>0</v>
      </c>
      <c r="F41" s="5827">
        <v>0</v>
      </c>
      <c r="G41" s="5826">
        <v>3</v>
      </c>
      <c r="H41" s="5828">
        <v>1</v>
      </c>
      <c r="I41" s="5826">
        <v>0</v>
      </c>
      <c r="J41" s="5828">
        <v>0</v>
      </c>
      <c r="K41" s="5826">
        <v>0</v>
      </c>
      <c r="L41" s="5828">
        <v>0</v>
      </c>
      <c r="M41" s="5826">
        <v>1</v>
      </c>
      <c r="N41" s="5828">
        <v>1</v>
      </c>
      <c r="O41" s="5826">
        <v>0</v>
      </c>
      <c r="P41" s="5828">
        <v>1</v>
      </c>
      <c r="Q41" s="5890">
        <v>0</v>
      </c>
      <c r="R41" s="5828">
        <v>0</v>
      </c>
      <c r="S41" s="5826">
        <v>0</v>
      </c>
      <c r="T41" s="5828">
        <v>0</v>
      </c>
      <c r="U41" s="5826">
        <v>0</v>
      </c>
      <c r="V41" s="5828">
        <v>0</v>
      </c>
      <c r="W41" s="5826">
        <v>0</v>
      </c>
      <c r="X41" s="5828">
        <v>0</v>
      </c>
      <c r="Y41" s="5826">
        <v>0</v>
      </c>
      <c r="Z41" s="5828">
        <v>0</v>
      </c>
      <c r="AA41" s="5826">
        <v>0</v>
      </c>
      <c r="AB41" s="5828">
        <v>0</v>
      </c>
      <c r="AC41" s="5890">
        <v>0</v>
      </c>
      <c r="AD41" s="5828">
        <v>0</v>
      </c>
      <c r="AE41" s="5826">
        <v>0</v>
      </c>
      <c r="AF41" s="5828">
        <v>1</v>
      </c>
      <c r="AG41" s="5890">
        <v>1</v>
      </c>
      <c r="AH41" s="5828">
        <v>0</v>
      </c>
      <c r="AI41" s="5826">
        <v>0</v>
      </c>
      <c r="AJ41" s="5828">
        <v>0</v>
      </c>
      <c r="AK41" s="5890">
        <v>0</v>
      </c>
      <c r="AL41" s="5828">
        <v>0</v>
      </c>
      <c r="AM41" s="5891">
        <v>0</v>
      </c>
      <c r="AN41" s="5837">
        <v>0</v>
      </c>
      <c r="AO41" s="5832">
        <v>1</v>
      </c>
      <c r="AP41" s="5833">
        <v>2</v>
      </c>
      <c r="AQ41" s="5892">
        <v>0</v>
      </c>
      <c r="AR41" s="5833">
        <v>0</v>
      </c>
      <c r="AS41" s="5834">
        <v>0</v>
      </c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3</v>
      </c>
      <c r="C42" s="1679">
        <f>SUM(E42+G42+I42+K42+M42+O42+Q42+S42+U42+W42+Y42+AA42+AC42+AE42+AG42+AI42+AK42+AM42)</f>
        <v>1</v>
      </c>
      <c r="D42" s="5825">
        <f t="shared" si="39"/>
        <v>2</v>
      </c>
      <c r="E42" s="5826">
        <v>0</v>
      </c>
      <c r="F42" s="5827">
        <v>0</v>
      </c>
      <c r="G42" s="5826">
        <v>1</v>
      </c>
      <c r="H42" s="5828">
        <v>0</v>
      </c>
      <c r="I42" s="5826">
        <v>0</v>
      </c>
      <c r="J42" s="5828">
        <v>0</v>
      </c>
      <c r="K42" s="5826">
        <v>0</v>
      </c>
      <c r="L42" s="5828">
        <v>1</v>
      </c>
      <c r="M42" s="5826">
        <v>0</v>
      </c>
      <c r="N42" s="5828">
        <v>0</v>
      </c>
      <c r="O42" s="5826">
        <v>0</v>
      </c>
      <c r="P42" s="5828">
        <v>0</v>
      </c>
      <c r="Q42" s="5890">
        <v>0</v>
      </c>
      <c r="R42" s="5828">
        <v>0</v>
      </c>
      <c r="S42" s="5826">
        <v>0</v>
      </c>
      <c r="T42" s="5828">
        <v>0</v>
      </c>
      <c r="U42" s="5826">
        <v>0</v>
      </c>
      <c r="V42" s="5828">
        <v>0</v>
      </c>
      <c r="W42" s="5826">
        <v>0</v>
      </c>
      <c r="X42" s="5828">
        <v>0</v>
      </c>
      <c r="Y42" s="5826">
        <v>0</v>
      </c>
      <c r="Z42" s="5828">
        <v>1</v>
      </c>
      <c r="AA42" s="5826">
        <v>0</v>
      </c>
      <c r="AB42" s="5828">
        <v>0</v>
      </c>
      <c r="AC42" s="5890">
        <v>0</v>
      </c>
      <c r="AD42" s="5828">
        <v>0</v>
      </c>
      <c r="AE42" s="5826">
        <v>0</v>
      </c>
      <c r="AF42" s="5828">
        <v>0</v>
      </c>
      <c r="AG42" s="5890">
        <v>0</v>
      </c>
      <c r="AH42" s="5828">
        <v>0</v>
      </c>
      <c r="AI42" s="5826">
        <v>0</v>
      </c>
      <c r="AJ42" s="5828">
        <v>0</v>
      </c>
      <c r="AK42" s="5890">
        <v>0</v>
      </c>
      <c r="AL42" s="5828">
        <v>0</v>
      </c>
      <c r="AM42" s="5891">
        <v>0</v>
      </c>
      <c r="AN42" s="5837">
        <v>0</v>
      </c>
      <c r="AO42" s="5832">
        <v>0</v>
      </c>
      <c r="AP42" s="5833">
        <v>0</v>
      </c>
      <c r="AQ42" s="5892">
        <v>0</v>
      </c>
      <c r="AR42" s="5833">
        <v>0</v>
      </c>
      <c r="AS42" s="5834">
        <v>0</v>
      </c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9</v>
      </c>
      <c r="C43" s="1679">
        <f>SUM(E43+G43+I43+K43+M43+O43+Q43+S43+U43+W43+Y43+AA43+AC43+AE43+AG43+AI43+AK43+AM43)</f>
        <v>6</v>
      </c>
      <c r="D43" s="5825">
        <f t="shared" si="39"/>
        <v>3</v>
      </c>
      <c r="E43" s="5826">
        <v>0</v>
      </c>
      <c r="F43" s="5827">
        <v>0</v>
      </c>
      <c r="G43" s="5826">
        <v>2</v>
      </c>
      <c r="H43" s="5828">
        <v>0</v>
      </c>
      <c r="I43" s="5826">
        <v>4</v>
      </c>
      <c r="J43" s="5828">
        <v>3</v>
      </c>
      <c r="K43" s="5826">
        <v>0</v>
      </c>
      <c r="L43" s="5828">
        <v>0</v>
      </c>
      <c r="M43" s="5826">
        <v>0</v>
      </c>
      <c r="N43" s="5828">
        <v>0</v>
      </c>
      <c r="O43" s="5826">
        <v>0</v>
      </c>
      <c r="P43" s="5828">
        <v>0</v>
      </c>
      <c r="Q43" s="5890">
        <v>0</v>
      </c>
      <c r="R43" s="5828">
        <v>0</v>
      </c>
      <c r="S43" s="5826">
        <v>0</v>
      </c>
      <c r="T43" s="5828">
        <v>0</v>
      </c>
      <c r="U43" s="5826">
        <v>0</v>
      </c>
      <c r="V43" s="5828">
        <v>0</v>
      </c>
      <c r="W43" s="5826">
        <v>0</v>
      </c>
      <c r="X43" s="5828">
        <v>0</v>
      </c>
      <c r="Y43" s="5826">
        <v>0</v>
      </c>
      <c r="Z43" s="5828">
        <v>0</v>
      </c>
      <c r="AA43" s="5826">
        <v>0</v>
      </c>
      <c r="AB43" s="5828">
        <v>0</v>
      </c>
      <c r="AC43" s="5890">
        <v>0</v>
      </c>
      <c r="AD43" s="5828">
        <v>0</v>
      </c>
      <c r="AE43" s="5826">
        <v>0</v>
      </c>
      <c r="AF43" s="5828">
        <v>0</v>
      </c>
      <c r="AG43" s="5890">
        <v>0</v>
      </c>
      <c r="AH43" s="5828">
        <v>0</v>
      </c>
      <c r="AI43" s="5826">
        <v>0</v>
      </c>
      <c r="AJ43" s="5828">
        <v>0</v>
      </c>
      <c r="AK43" s="5890">
        <v>0</v>
      </c>
      <c r="AL43" s="5828">
        <v>0</v>
      </c>
      <c r="AM43" s="5891">
        <v>0</v>
      </c>
      <c r="AN43" s="5837">
        <v>0</v>
      </c>
      <c r="AO43" s="5850">
        <v>3</v>
      </c>
      <c r="AP43" s="5851">
        <v>0</v>
      </c>
      <c r="AQ43" s="5898">
        <v>0</v>
      </c>
      <c r="AR43" s="5851">
        <v>0</v>
      </c>
      <c r="AS43" s="5899">
        <v>0</v>
      </c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13</v>
      </c>
      <c r="C44" s="1679">
        <f>SUM(E44+G44+I44+K44+M44+O44+Q44+S44+U44+W44+Y44+AA44+AC44+AE44+AG44+AI44+AK44+AM44)</f>
        <v>8</v>
      </c>
      <c r="D44" s="5825">
        <f t="shared" si="39"/>
        <v>5</v>
      </c>
      <c r="E44" s="5826">
        <v>0</v>
      </c>
      <c r="F44" s="5827">
        <v>0</v>
      </c>
      <c r="G44" s="5826">
        <v>3</v>
      </c>
      <c r="H44" s="5828">
        <v>1</v>
      </c>
      <c r="I44" s="5826">
        <v>5</v>
      </c>
      <c r="J44" s="5828">
        <v>4</v>
      </c>
      <c r="K44" s="5826">
        <v>0</v>
      </c>
      <c r="L44" s="5828">
        <v>0</v>
      </c>
      <c r="M44" s="5826">
        <v>0</v>
      </c>
      <c r="N44" s="5828">
        <v>0</v>
      </c>
      <c r="O44" s="5826">
        <v>0</v>
      </c>
      <c r="P44" s="5828">
        <v>0</v>
      </c>
      <c r="Q44" s="5890">
        <v>0</v>
      </c>
      <c r="R44" s="5828">
        <v>0</v>
      </c>
      <c r="S44" s="5826">
        <v>0</v>
      </c>
      <c r="T44" s="5828">
        <v>0</v>
      </c>
      <c r="U44" s="5826">
        <v>0</v>
      </c>
      <c r="V44" s="5828">
        <v>0</v>
      </c>
      <c r="W44" s="5826">
        <v>0</v>
      </c>
      <c r="X44" s="5828">
        <v>0</v>
      </c>
      <c r="Y44" s="5826">
        <v>0</v>
      </c>
      <c r="Z44" s="5828">
        <v>0</v>
      </c>
      <c r="AA44" s="5826">
        <v>0</v>
      </c>
      <c r="AB44" s="5828">
        <v>0</v>
      </c>
      <c r="AC44" s="5890">
        <v>0</v>
      </c>
      <c r="AD44" s="5828">
        <v>0</v>
      </c>
      <c r="AE44" s="5826">
        <v>0</v>
      </c>
      <c r="AF44" s="5828">
        <v>0</v>
      </c>
      <c r="AG44" s="5890">
        <v>0</v>
      </c>
      <c r="AH44" s="5828">
        <v>0</v>
      </c>
      <c r="AI44" s="5826">
        <v>0</v>
      </c>
      <c r="AJ44" s="5828">
        <v>0</v>
      </c>
      <c r="AK44" s="5890">
        <v>0</v>
      </c>
      <c r="AL44" s="5828">
        <v>0</v>
      </c>
      <c r="AM44" s="5891">
        <v>0</v>
      </c>
      <c r="AN44" s="5837">
        <v>0</v>
      </c>
      <c r="AO44" s="5850">
        <v>4</v>
      </c>
      <c r="AP44" s="5851">
        <v>0</v>
      </c>
      <c r="AQ44" s="5898">
        <v>0</v>
      </c>
      <c r="AR44" s="5851">
        <v>0</v>
      </c>
      <c r="AS44" s="5899">
        <v>0</v>
      </c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>
        <v>0</v>
      </c>
      <c r="F45" s="5827">
        <v>0</v>
      </c>
      <c r="G45" s="5826">
        <v>0</v>
      </c>
      <c r="H45" s="5828">
        <v>0</v>
      </c>
      <c r="I45" s="5826">
        <v>0</v>
      </c>
      <c r="J45" s="5828">
        <v>0</v>
      </c>
      <c r="K45" s="5826">
        <v>0</v>
      </c>
      <c r="L45" s="5828">
        <v>0</v>
      </c>
      <c r="M45" s="5826">
        <v>0</v>
      </c>
      <c r="N45" s="5828">
        <v>0</v>
      </c>
      <c r="O45" s="5826">
        <v>0</v>
      </c>
      <c r="P45" s="5828">
        <v>0</v>
      </c>
      <c r="Q45" s="5890">
        <v>0</v>
      </c>
      <c r="R45" s="5828">
        <v>0</v>
      </c>
      <c r="S45" s="5826">
        <v>0</v>
      </c>
      <c r="T45" s="5828">
        <v>0</v>
      </c>
      <c r="U45" s="5826">
        <v>0</v>
      </c>
      <c r="V45" s="5828">
        <v>0</v>
      </c>
      <c r="W45" s="5826">
        <v>0</v>
      </c>
      <c r="X45" s="5828">
        <v>0</v>
      </c>
      <c r="Y45" s="5826">
        <v>0</v>
      </c>
      <c r="Z45" s="5828">
        <v>0</v>
      </c>
      <c r="AA45" s="5826">
        <v>0</v>
      </c>
      <c r="AB45" s="5828">
        <v>0</v>
      </c>
      <c r="AC45" s="5890">
        <v>0</v>
      </c>
      <c r="AD45" s="5828">
        <v>0</v>
      </c>
      <c r="AE45" s="5826">
        <v>0</v>
      </c>
      <c r="AF45" s="5828">
        <v>0</v>
      </c>
      <c r="AG45" s="5890">
        <v>0</v>
      </c>
      <c r="AH45" s="5828">
        <v>0</v>
      </c>
      <c r="AI45" s="5826">
        <v>0</v>
      </c>
      <c r="AJ45" s="5828">
        <v>0</v>
      </c>
      <c r="AK45" s="5890">
        <v>0</v>
      </c>
      <c r="AL45" s="5828">
        <v>0</v>
      </c>
      <c r="AM45" s="5891">
        <v>0</v>
      </c>
      <c r="AN45" s="5837">
        <v>0</v>
      </c>
      <c r="AO45" s="5850">
        <v>0</v>
      </c>
      <c r="AP45" s="5851">
        <v>0</v>
      </c>
      <c r="AQ45" s="5898">
        <v>0</v>
      </c>
      <c r="AR45" s="5851">
        <v>0</v>
      </c>
      <c r="AS45" s="5899">
        <v>0</v>
      </c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158</v>
      </c>
      <c r="C46" s="1679">
        <f t="shared" si="39"/>
        <v>54</v>
      </c>
      <c r="D46" s="5825">
        <f t="shared" si="39"/>
        <v>104</v>
      </c>
      <c r="E46" s="5858">
        <v>0</v>
      </c>
      <c r="F46" s="5859">
        <v>1</v>
      </c>
      <c r="G46" s="5858">
        <v>5</v>
      </c>
      <c r="H46" s="5847">
        <v>2</v>
      </c>
      <c r="I46" s="5858">
        <v>9</v>
      </c>
      <c r="J46" s="5847">
        <v>4</v>
      </c>
      <c r="K46" s="5858">
        <v>3</v>
      </c>
      <c r="L46" s="5847">
        <v>2</v>
      </c>
      <c r="M46" s="5858">
        <v>2</v>
      </c>
      <c r="N46" s="5847">
        <v>7</v>
      </c>
      <c r="O46" s="5858">
        <v>5</v>
      </c>
      <c r="P46" s="5847">
        <v>9</v>
      </c>
      <c r="Q46" s="5900">
        <v>4</v>
      </c>
      <c r="R46" s="5847">
        <v>15</v>
      </c>
      <c r="S46" s="5858">
        <v>4</v>
      </c>
      <c r="T46" s="5847">
        <v>10</v>
      </c>
      <c r="U46" s="5858">
        <v>0</v>
      </c>
      <c r="V46" s="5847">
        <v>6</v>
      </c>
      <c r="W46" s="5858">
        <v>2</v>
      </c>
      <c r="X46" s="5847">
        <v>7</v>
      </c>
      <c r="Y46" s="5858">
        <v>1</v>
      </c>
      <c r="Z46" s="5847">
        <v>4</v>
      </c>
      <c r="AA46" s="5858">
        <v>2</v>
      </c>
      <c r="AB46" s="5847">
        <v>4</v>
      </c>
      <c r="AC46" s="5900">
        <v>2</v>
      </c>
      <c r="AD46" s="5847">
        <v>7</v>
      </c>
      <c r="AE46" s="5826">
        <v>7</v>
      </c>
      <c r="AF46" s="5828">
        <v>8</v>
      </c>
      <c r="AG46" s="5890">
        <v>2</v>
      </c>
      <c r="AH46" s="5828">
        <v>11</v>
      </c>
      <c r="AI46" s="5826">
        <v>5</v>
      </c>
      <c r="AJ46" s="5828">
        <v>3</v>
      </c>
      <c r="AK46" s="5890">
        <v>0</v>
      </c>
      <c r="AL46" s="5828">
        <v>0</v>
      </c>
      <c r="AM46" s="5890">
        <v>1</v>
      </c>
      <c r="AN46" s="5855">
        <v>4</v>
      </c>
      <c r="AO46" s="5850">
        <v>24</v>
      </c>
      <c r="AP46" s="5851">
        <v>11</v>
      </c>
      <c r="AQ46" s="5898">
        <v>0</v>
      </c>
      <c r="AR46" s="5851">
        <v>0</v>
      </c>
      <c r="AS46" s="5899">
        <v>4</v>
      </c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57</v>
      </c>
      <c r="C47" s="1679">
        <f>SUM(E47+G47+I47)</f>
        <v>33</v>
      </c>
      <c r="D47" s="5825">
        <f>SUM(F47+H47+J47)</f>
        <v>24</v>
      </c>
      <c r="E47" s="5826">
        <v>9</v>
      </c>
      <c r="F47" s="5827">
        <v>4</v>
      </c>
      <c r="G47" s="5826">
        <v>24</v>
      </c>
      <c r="H47" s="5828">
        <v>20</v>
      </c>
      <c r="I47" s="5826">
        <v>0</v>
      </c>
      <c r="J47" s="5828">
        <v>0</v>
      </c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>
        <v>4</v>
      </c>
      <c r="AP47" s="5833">
        <v>4</v>
      </c>
      <c r="AQ47" s="5892">
        <v>0</v>
      </c>
      <c r="AR47" s="5833">
        <v>0</v>
      </c>
      <c r="AS47" s="5834">
        <v>1</v>
      </c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496</v>
      </c>
      <c r="C48" s="1515">
        <f>SUM(E48+G48+I48+K48+M48+O48+Q48+S48+U48+W48+Y48+AA48+AC48+AE48+AG48+AI48+AK48+AM48)</f>
        <v>207</v>
      </c>
      <c r="D48" s="5863">
        <f>SUM(F48+H48+J48+L48+N48+P48+R48+T48+V48+X48+Z48+AB48+AD48+AF48+AH48+AJ48+AL48+AN48)</f>
        <v>289</v>
      </c>
      <c r="E48" s="5868">
        <v>11</v>
      </c>
      <c r="F48" s="5906">
        <v>9</v>
      </c>
      <c r="G48" s="5868">
        <v>11</v>
      </c>
      <c r="H48" s="5906">
        <v>5</v>
      </c>
      <c r="I48" s="5868">
        <v>22</v>
      </c>
      <c r="J48" s="5906">
        <v>3</v>
      </c>
      <c r="K48" s="5868">
        <v>4</v>
      </c>
      <c r="L48" s="5906">
        <v>14</v>
      </c>
      <c r="M48" s="5868">
        <v>14</v>
      </c>
      <c r="N48" s="5906">
        <v>13</v>
      </c>
      <c r="O48" s="5868">
        <v>2</v>
      </c>
      <c r="P48" s="5906">
        <v>3</v>
      </c>
      <c r="Q48" s="5868">
        <v>7</v>
      </c>
      <c r="R48" s="5906">
        <v>19</v>
      </c>
      <c r="S48" s="5868">
        <v>19</v>
      </c>
      <c r="T48" s="5906">
        <v>20</v>
      </c>
      <c r="U48" s="5868">
        <v>5</v>
      </c>
      <c r="V48" s="5906">
        <v>16</v>
      </c>
      <c r="W48" s="5868">
        <v>9</v>
      </c>
      <c r="X48" s="5906">
        <v>18</v>
      </c>
      <c r="Y48" s="5868">
        <v>14</v>
      </c>
      <c r="Z48" s="5906">
        <v>13</v>
      </c>
      <c r="AA48" s="5868">
        <v>6</v>
      </c>
      <c r="AB48" s="5906">
        <v>25</v>
      </c>
      <c r="AC48" s="5868">
        <v>6</v>
      </c>
      <c r="AD48" s="5906">
        <v>34</v>
      </c>
      <c r="AE48" s="5868">
        <v>26</v>
      </c>
      <c r="AF48" s="5906">
        <v>22</v>
      </c>
      <c r="AG48" s="5868">
        <v>16</v>
      </c>
      <c r="AH48" s="5906">
        <v>25</v>
      </c>
      <c r="AI48" s="5868">
        <v>19</v>
      </c>
      <c r="AJ48" s="5906">
        <v>28</v>
      </c>
      <c r="AK48" s="5868">
        <v>5</v>
      </c>
      <c r="AL48" s="5906">
        <v>11</v>
      </c>
      <c r="AM48" s="5868">
        <v>11</v>
      </c>
      <c r="AN48" s="5907">
        <v>11</v>
      </c>
      <c r="AO48" s="5908">
        <v>88</v>
      </c>
      <c r="AP48" s="5909">
        <v>2</v>
      </c>
      <c r="AQ48" s="5910">
        <v>0</v>
      </c>
      <c r="AR48" s="5909">
        <v>3</v>
      </c>
      <c r="AS48" s="5911">
        <v>2</v>
      </c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317" t="s">
        <v>27</v>
      </c>
      <c r="B50" s="7550" t="s">
        <v>394</v>
      </c>
      <c r="C50" s="7626" t="s">
        <v>466</v>
      </c>
      <c r="D50" s="7319" t="s">
        <v>59</v>
      </c>
      <c r="E50" s="7629" t="s">
        <v>517</v>
      </c>
      <c r="F50" s="7630"/>
      <c r="G50" s="7630"/>
      <c r="H50" s="7630"/>
      <c r="I50" s="7630"/>
      <c r="J50" s="7630"/>
      <c r="K50" s="7630"/>
      <c r="L50" s="7631"/>
      <c r="M50" s="7318" t="s">
        <v>394</v>
      </c>
      <c r="N50" s="7550" t="s">
        <v>466</v>
      </c>
      <c r="O50" s="7319" t="s">
        <v>59</v>
      </c>
      <c r="P50" s="7629" t="s">
        <v>518</v>
      </c>
      <c r="Q50" s="7630"/>
      <c r="R50" s="7630"/>
      <c r="S50" s="7630"/>
      <c r="T50" s="7630"/>
      <c r="U50" s="7630"/>
      <c r="V50" s="7630"/>
      <c r="W50" s="7324"/>
      <c r="X50" s="7548" t="s">
        <v>519</v>
      </c>
      <c r="Y50" s="7549"/>
      <c r="Z50" s="7550" t="s">
        <v>38</v>
      </c>
      <c r="AA50" s="7319" t="s">
        <v>33</v>
      </c>
      <c r="AB50" s="7543" t="s">
        <v>36</v>
      </c>
      <c r="AC50" s="7327" t="s">
        <v>37</v>
      </c>
    </row>
    <row r="51" spans="1:75" ht="14.45" customHeight="1" x14ac:dyDescent="0.25">
      <c r="A51" s="7625"/>
      <c r="B51" s="7551"/>
      <c r="C51" s="7627"/>
      <c r="D51" s="7547"/>
      <c r="E51" s="7548" t="s">
        <v>94</v>
      </c>
      <c r="F51" s="7549"/>
      <c r="G51" s="7548" t="s">
        <v>44</v>
      </c>
      <c r="H51" s="7549"/>
      <c r="I51" s="7629" t="s">
        <v>45</v>
      </c>
      <c r="J51" s="7631"/>
      <c r="K51" s="7629" t="s">
        <v>520</v>
      </c>
      <c r="L51" s="7631"/>
      <c r="M51" s="7544"/>
      <c r="N51" s="7551"/>
      <c r="O51" s="7547"/>
      <c r="P51" s="7548" t="s">
        <v>94</v>
      </c>
      <c r="Q51" s="7549"/>
      <c r="R51" s="7548" t="s">
        <v>44</v>
      </c>
      <c r="S51" s="7549"/>
      <c r="T51" s="7629" t="s">
        <v>45</v>
      </c>
      <c r="U51" s="7631"/>
      <c r="V51" s="7629" t="s">
        <v>520</v>
      </c>
      <c r="W51" s="7324"/>
      <c r="X51" s="7550" t="s">
        <v>60</v>
      </c>
      <c r="Y51" s="7359" t="s">
        <v>62</v>
      </c>
      <c r="Z51" s="7551"/>
      <c r="AA51" s="7547"/>
      <c r="AB51" s="7544"/>
      <c r="AC51" s="7546"/>
    </row>
    <row r="52" spans="1:75" ht="21.6" customHeight="1" x14ac:dyDescent="0.25">
      <c r="A52" s="7320"/>
      <c r="B52" s="7552"/>
      <c r="C52" s="7628"/>
      <c r="D52" s="732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321"/>
      <c r="N52" s="7552"/>
      <c r="O52" s="732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2"/>
      <c r="Y52" s="7360"/>
      <c r="Z52" s="7552"/>
      <c r="AA52" s="7322"/>
      <c r="AB52" s="7545"/>
      <c r="AC52" s="7328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>
        <v>0</v>
      </c>
      <c r="F53" s="5918">
        <v>0</v>
      </c>
      <c r="G53" s="5917">
        <v>0</v>
      </c>
      <c r="H53" s="5918">
        <v>0</v>
      </c>
      <c r="I53" s="5917">
        <v>0</v>
      </c>
      <c r="J53" s="5918">
        <v>0</v>
      </c>
      <c r="K53" s="5917">
        <v>0</v>
      </c>
      <c r="L53" s="5918">
        <v>0</v>
      </c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>
        <v>0</v>
      </c>
      <c r="Q53" s="5918">
        <v>0</v>
      </c>
      <c r="R53" s="5917">
        <v>0</v>
      </c>
      <c r="S53" s="5918">
        <v>0</v>
      </c>
      <c r="T53" s="5917">
        <v>0</v>
      </c>
      <c r="U53" s="5918">
        <v>0</v>
      </c>
      <c r="V53" s="5917">
        <v>0</v>
      </c>
      <c r="W53" s="5919">
        <v>0</v>
      </c>
      <c r="X53" s="5920">
        <v>0</v>
      </c>
      <c r="Y53" s="5918">
        <v>0</v>
      </c>
      <c r="Z53" s="5920">
        <v>0</v>
      </c>
      <c r="AA53" s="5918">
        <v>0</v>
      </c>
      <c r="AB53" s="5921">
        <v>0</v>
      </c>
      <c r="AC53" s="5922">
        <v>0</v>
      </c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6</v>
      </c>
      <c r="C54" s="5925">
        <f>+E54+G54+I54+K54</f>
        <v>0</v>
      </c>
      <c r="D54" s="5926">
        <f>+F54+H54+J54+L54</f>
        <v>6</v>
      </c>
      <c r="E54" s="5927">
        <v>0</v>
      </c>
      <c r="F54" s="5928">
        <v>0</v>
      </c>
      <c r="G54" s="5927">
        <v>0</v>
      </c>
      <c r="H54" s="5928">
        <v>2</v>
      </c>
      <c r="I54" s="5927">
        <v>0</v>
      </c>
      <c r="J54" s="5928">
        <v>0</v>
      </c>
      <c r="K54" s="5927">
        <v>0</v>
      </c>
      <c r="L54" s="5928">
        <v>4</v>
      </c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>
        <v>0</v>
      </c>
      <c r="Q54" s="5928">
        <v>0</v>
      </c>
      <c r="R54" s="5927">
        <v>0</v>
      </c>
      <c r="S54" s="5928">
        <v>0</v>
      </c>
      <c r="T54" s="5927">
        <v>0</v>
      </c>
      <c r="U54" s="5928">
        <v>0</v>
      </c>
      <c r="V54" s="5927">
        <v>0</v>
      </c>
      <c r="W54" s="5929">
        <v>0</v>
      </c>
      <c r="X54" s="5927">
        <v>0</v>
      </c>
      <c r="Y54" s="5928">
        <v>0</v>
      </c>
      <c r="Z54" s="5927">
        <v>0</v>
      </c>
      <c r="AA54" s="5928">
        <v>0</v>
      </c>
      <c r="AB54" s="5930">
        <v>2</v>
      </c>
      <c r="AC54" s="5931">
        <v>0</v>
      </c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187" t="s">
        <v>522</v>
      </c>
      <c r="B56" s="7306" t="s">
        <v>77</v>
      </c>
      <c r="C56" s="7539"/>
      <c r="D56" s="7540"/>
      <c r="E56" s="7437" t="s">
        <v>29</v>
      </c>
      <c r="F56" s="7456"/>
      <c r="G56" s="7456"/>
      <c r="H56" s="7456"/>
      <c r="I56" s="7456"/>
      <c r="J56" s="7456"/>
      <c r="K56" s="7456"/>
      <c r="L56" s="7456"/>
      <c r="M56" s="7456"/>
      <c r="N56" s="7456"/>
      <c r="O56" s="7456"/>
      <c r="P56" s="7456"/>
      <c r="Q56" s="7456"/>
      <c r="R56" s="7456"/>
      <c r="S56" s="7456"/>
      <c r="T56" s="7456"/>
      <c r="U56" s="7456"/>
      <c r="V56" s="7181"/>
      <c r="W56" s="7506" t="s">
        <v>36</v>
      </c>
      <c r="X56" s="7239" t="s">
        <v>37</v>
      </c>
    </row>
    <row r="57" spans="1:75" x14ac:dyDescent="0.25">
      <c r="A57" s="7188"/>
      <c r="B57" s="7212"/>
      <c r="C57" s="7541"/>
      <c r="D57" s="7542"/>
      <c r="E57" s="7561" t="s">
        <v>479</v>
      </c>
      <c r="F57" s="7561" t="s">
        <v>480</v>
      </c>
      <c r="G57" s="7540" t="s">
        <v>331</v>
      </c>
      <c r="H57" s="7187" t="s">
        <v>94</v>
      </c>
      <c r="I57" s="7187" t="s">
        <v>44</v>
      </c>
      <c r="J57" s="7540" t="s">
        <v>45</v>
      </c>
      <c r="K57" s="7540" t="s">
        <v>46</v>
      </c>
      <c r="L57" s="7540" t="s">
        <v>47</v>
      </c>
      <c r="M57" s="7540" t="s">
        <v>48</v>
      </c>
      <c r="N57" s="7540" t="s">
        <v>49</v>
      </c>
      <c r="O57" s="7540" t="s">
        <v>50</v>
      </c>
      <c r="P57" s="7540" t="s">
        <v>51</v>
      </c>
      <c r="Q57" s="7540" t="s">
        <v>52</v>
      </c>
      <c r="R57" s="7540" t="s">
        <v>53</v>
      </c>
      <c r="S57" s="7540" t="s">
        <v>54</v>
      </c>
      <c r="T57" s="7540" t="s">
        <v>55</v>
      </c>
      <c r="U57" s="7540" t="s">
        <v>56</v>
      </c>
      <c r="V57" s="7566" t="s">
        <v>481</v>
      </c>
      <c r="W57" s="7183"/>
      <c r="X57" s="7165"/>
    </row>
    <row r="58" spans="1:75" x14ac:dyDescent="0.25">
      <c r="A58" s="7189"/>
      <c r="B58" s="5543" t="s">
        <v>79</v>
      </c>
      <c r="C58" s="1501" t="s">
        <v>58</v>
      </c>
      <c r="D58" s="1499" t="s">
        <v>59</v>
      </c>
      <c r="E58" s="7166"/>
      <c r="F58" s="7166"/>
      <c r="G58" s="7542"/>
      <c r="H58" s="7189"/>
      <c r="I58" s="7189"/>
      <c r="J58" s="7542"/>
      <c r="K58" s="7542"/>
      <c r="L58" s="7542"/>
      <c r="M58" s="7542"/>
      <c r="N58" s="7542"/>
      <c r="O58" s="7542"/>
      <c r="P58" s="7542"/>
      <c r="Q58" s="7542"/>
      <c r="R58" s="7542"/>
      <c r="S58" s="7542"/>
      <c r="T58" s="7542"/>
      <c r="U58" s="7542"/>
      <c r="V58" s="7567"/>
      <c r="W58" s="7507"/>
      <c r="X58" s="7503"/>
    </row>
    <row r="59" spans="1:75" ht="15" customHeight="1" x14ac:dyDescent="0.25">
      <c r="A59" s="5936" t="s">
        <v>523</v>
      </c>
      <c r="B59" s="5805">
        <f>SUM(B60:B61)</f>
        <v>311</v>
      </c>
      <c r="C59" s="1504">
        <f>SUM(C60:C61)</f>
        <v>119</v>
      </c>
      <c r="D59" s="5937">
        <f t="shared" ref="D59:V59" si="44">SUM(D60:D61)</f>
        <v>192</v>
      </c>
      <c r="E59" s="5938">
        <f t="shared" si="44"/>
        <v>5</v>
      </c>
      <c r="F59" s="5938">
        <f t="shared" si="44"/>
        <v>11</v>
      </c>
      <c r="G59" s="5939">
        <f t="shared" si="44"/>
        <v>15</v>
      </c>
      <c r="H59" s="5938">
        <f t="shared" si="44"/>
        <v>18</v>
      </c>
      <c r="I59" s="5938">
        <f t="shared" si="44"/>
        <v>18</v>
      </c>
      <c r="J59" s="5875">
        <f t="shared" si="44"/>
        <v>14</v>
      </c>
      <c r="K59" s="5938">
        <f t="shared" si="44"/>
        <v>13</v>
      </c>
      <c r="L59" s="5875">
        <f t="shared" si="44"/>
        <v>36</v>
      </c>
      <c r="M59" s="5938">
        <f t="shared" si="44"/>
        <v>15</v>
      </c>
      <c r="N59" s="5875">
        <f t="shared" si="44"/>
        <v>20</v>
      </c>
      <c r="O59" s="5938">
        <f t="shared" si="44"/>
        <v>18</v>
      </c>
      <c r="P59" s="5875">
        <f t="shared" si="44"/>
        <v>23</v>
      </c>
      <c r="Q59" s="5938">
        <f t="shared" si="44"/>
        <v>22</v>
      </c>
      <c r="R59" s="5875">
        <f t="shared" si="44"/>
        <v>36</v>
      </c>
      <c r="S59" s="5938">
        <f t="shared" si="44"/>
        <v>20</v>
      </c>
      <c r="T59" s="5875">
        <f t="shared" si="44"/>
        <v>11</v>
      </c>
      <c r="U59" s="5938">
        <f t="shared" si="44"/>
        <v>6</v>
      </c>
      <c r="V59" s="5940">
        <f t="shared" si="44"/>
        <v>10</v>
      </c>
      <c r="W59" s="5941">
        <f>SUM(W60:W61)</f>
        <v>62</v>
      </c>
      <c r="X59" s="5942">
        <f>SUM(X60:X61)</f>
        <v>8</v>
      </c>
    </row>
    <row r="60" spans="1:75" ht="15" customHeight="1" x14ac:dyDescent="0.25">
      <c r="A60" s="1653" t="s">
        <v>64</v>
      </c>
      <c r="B60" s="5814">
        <f>SUM(C60:D60)</f>
        <v>283</v>
      </c>
      <c r="C60" s="5943">
        <v>109</v>
      </c>
      <c r="D60" s="5944">
        <v>174</v>
      </c>
      <c r="E60" s="5945">
        <v>5</v>
      </c>
      <c r="F60" s="5946">
        <v>9</v>
      </c>
      <c r="G60" s="5945">
        <v>12</v>
      </c>
      <c r="H60" s="5946">
        <v>18</v>
      </c>
      <c r="I60" s="5945">
        <v>16</v>
      </c>
      <c r="J60" s="5946">
        <v>9</v>
      </c>
      <c r="K60" s="5945">
        <v>13</v>
      </c>
      <c r="L60" s="5946">
        <v>28</v>
      </c>
      <c r="M60" s="5945">
        <v>15</v>
      </c>
      <c r="N60" s="5946">
        <v>19</v>
      </c>
      <c r="O60" s="5945">
        <v>17</v>
      </c>
      <c r="P60" s="5946">
        <v>23</v>
      </c>
      <c r="Q60" s="5945">
        <v>22</v>
      </c>
      <c r="R60" s="5946">
        <v>33</v>
      </c>
      <c r="S60" s="5945">
        <v>17</v>
      </c>
      <c r="T60" s="5946">
        <v>11</v>
      </c>
      <c r="U60" s="5945">
        <v>6</v>
      </c>
      <c r="V60" s="5947">
        <v>10</v>
      </c>
      <c r="W60" s="5948">
        <v>53</v>
      </c>
      <c r="X60" s="5945">
        <v>7</v>
      </c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28</v>
      </c>
      <c r="C61" s="5952">
        <v>10</v>
      </c>
      <c r="D61" s="5953">
        <v>18</v>
      </c>
      <c r="E61" s="5954">
        <v>0</v>
      </c>
      <c r="F61" s="5955">
        <v>2</v>
      </c>
      <c r="G61" s="5954">
        <v>3</v>
      </c>
      <c r="H61" s="5955">
        <v>0</v>
      </c>
      <c r="I61" s="5954">
        <v>2</v>
      </c>
      <c r="J61" s="5955">
        <v>5</v>
      </c>
      <c r="K61" s="5954">
        <v>0</v>
      </c>
      <c r="L61" s="5955">
        <v>8</v>
      </c>
      <c r="M61" s="5954">
        <v>0</v>
      </c>
      <c r="N61" s="5955">
        <v>1</v>
      </c>
      <c r="O61" s="5954">
        <v>1</v>
      </c>
      <c r="P61" s="5955">
        <v>0</v>
      </c>
      <c r="Q61" s="5954">
        <v>0</v>
      </c>
      <c r="R61" s="5955">
        <v>3</v>
      </c>
      <c r="S61" s="5954">
        <v>3</v>
      </c>
      <c r="T61" s="5955">
        <v>0</v>
      </c>
      <c r="U61" s="5954">
        <v>0</v>
      </c>
      <c r="V61" s="5956">
        <v>0</v>
      </c>
      <c r="W61" s="5957">
        <v>9</v>
      </c>
      <c r="X61" s="5954">
        <v>1</v>
      </c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47</v>
      </c>
      <c r="C62" s="5960">
        <f>SUM(C63:C64)</f>
        <v>25</v>
      </c>
      <c r="D62" s="5937">
        <f t="shared" ref="D62:V62" si="45">SUM(D63:D64)</f>
        <v>22</v>
      </c>
      <c r="E62" s="5938">
        <f t="shared" si="45"/>
        <v>0</v>
      </c>
      <c r="F62" s="5875">
        <f t="shared" si="45"/>
        <v>2</v>
      </c>
      <c r="G62" s="5938">
        <f t="shared" si="45"/>
        <v>0</v>
      </c>
      <c r="H62" s="5875">
        <f t="shared" si="45"/>
        <v>0</v>
      </c>
      <c r="I62" s="5938">
        <f t="shared" si="45"/>
        <v>1</v>
      </c>
      <c r="J62" s="5875">
        <f t="shared" si="45"/>
        <v>3</v>
      </c>
      <c r="K62" s="5938">
        <f t="shared" si="45"/>
        <v>1</v>
      </c>
      <c r="L62" s="5875">
        <f t="shared" si="45"/>
        <v>5</v>
      </c>
      <c r="M62" s="5938">
        <f t="shared" si="45"/>
        <v>4</v>
      </c>
      <c r="N62" s="5875">
        <f t="shared" si="45"/>
        <v>2</v>
      </c>
      <c r="O62" s="5938">
        <f t="shared" si="45"/>
        <v>3</v>
      </c>
      <c r="P62" s="5875">
        <f t="shared" si="45"/>
        <v>2</v>
      </c>
      <c r="Q62" s="5938">
        <f t="shared" si="45"/>
        <v>7</v>
      </c>
      <c r="R62" s="5875">
        <f t="shared" si="45"/>
        <v>5</v>
      </c>
      <c r="S62" s="5938">
        <f t="shared" si="45"/>
        <v>3</v>
      </c>
      <c r="T62" s="5875">
        <f t="shared" si="45"/>
        <v>3</v>
      </c>
      <c r="U62" s="5938">
        <f t="shared" si="45"/>
        <v>3</v>
      </c>
      <c r="V62" s="5940">
        <f t="shared" si="45"/>
        <v>3</v>
      </c>
      <c r="W62" s="5941">
        <f>SUM(W63:W64)</f>
        <v>9</v>
      </c>
      <c r="X62" s="5942">
        <f>SUM(X63:X64)</f>
        <v>2</v>
      </c>
    </row>
    <row r="63" spans="1:75" ht="15" customHeight="1" x14ac:dyDescent="0.25">
      <c r="A63" s="1653" t="s">
        <v>64</v>
      </c>
      <c r="B63" s="5814">
        <f>SUM(C63:D63)</f>
        <v>47</v>
      </c>
      <c r="C63" s="5943">
        <v>25</v>
      </c>
      <c r="D63" s="5944">
        <v>22</v>
      </c>
      <c r="E63" s="5945">
        <v>0</v>
      </c>
      <c r="F63" s="5946">
        <v>2</v>
      </c>
      <c r="G63" s="5945">
        <v>0</v>
      </c>
      <c r="H63" s="5946">
        <v>0</v>
      </c>
      <c r="I63" s="5945">
        <v>1</v>
      </c>
      <c r="J63" s="5946">
        <v>3</v>
      </c>
      <c r="K63" s="5945">
        <v>1</v>
      </c>
      <c r="L63" s="5946">
        <v>5</v>
      </c>
      <c r="M63" s="5945">
        <v>4</v>
      </c>
      <c r="N63" s="5946">
        <v>2</v>
      </c>
      <c r="O63" s="5945">
        <v>3</v>
      </c>
      <c r="P63" s="5946">
        <v>2</v>
      </c>
      <c r="Q63" s="5945">
        <v>7</v>
      </c>
      <c r="R63" s="5946">
        <v>5</v>
      </c>
      <c r="S63" s="5945">
        <v>3</v>
      </c>
      <c r="T63" s="5946">
        <v>3</v>
      </c>
      <c r="U63" s="5945">
        <v>3</v>
      </c>
      <c r="V63" s="5947">
        <v>3</v>
      </c>
      <c r="W63" s="5948">
        <v>9</v>
      </c>
      <c r="X63" s="5945">
        <v>2</v>
      </c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0</v>
      </c>
      <c r="C64" s="5952">
        <v>0</v>
      </c>
      <c r="D64" s="5953">
        <v>0</v>
      </c>
      <c r="E64" s="5954">
        <v>0</v>
      </c>
      <c r="F64" s="5955">
        <v>0</v>
      </c>
      <c r="G64" s="5954">
        <v>0</v>
      </c>
      <c r="H64" s="5955">
        <v>0</v>
      </c>
      <c r="I64" s="5954">
        <v>0</v>
      </c>
      <c r="J64" s="5955">
        <v>0</v>
      </c>
      <c r="K64" s="5954">
        <v>0</v>
      </c>
      <c r="L64" s="5955">
        <v>0</v>
      </c>
      <c r="M64" s="5954">
        <v>0</v>
      </c>
      <c r="N64" s="5955">
        <v>0</v>
      </c>
      <c r="O64" s="5954">
        <v>0</v>
      </c>
      <c r="P64" s="5955">
        <v>0</v>
      </c>
      <c r="Q64" s="5954">
        <v>0</v>
      </c>
      <c r="R64" s="5955">
        <v>0</v>
      </c>
      <c r="S64" s="5954">
        <v>0</v>
      </c>
      <c r="T64" s="5955">
        <v>0</v>
      </c>
      <c r="U64" s="5954">
        <v>0</v>
      </c>
      <c r="V64" s="5956">
        <v>0</v>
      </c>
      <c r="W64" s="5957">
        <v>0</v>
      </c>
      <c r="X64" s="5954">
        <v>0</v>
      </c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>
        <v>341</v>
      </c>
    </row>
    <row r="68" spans="1:77" ht="15" customHeight="1" x14ac:dyDescent="0.25">
      <c r="A68" s="1655" t="s">
        <v>65</v>
      </c>
      <c r="B68" s="5872">
        <v>321</v>
      </c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554" t="s">
        <v>306</v>
      </c>
      <c r="B70" s="7555"/>
      <c r="C70" s="7562" t="s">
        <v>77</v>
      </c>
      <c r="D70" s="7564"/>
      <c r="E70" s="7563"/>
      <c r="F70" s="7558" t="s">
        <v>101</v>
      </c>
      <c r="G70" s="7559"/>
      <c r="H70" s="7559"/>
      <c r="I70" s="7559"/>
      <c r="J70" s="7559"/>
      <c r="K70" s="7559"/>
      <c r="L70" s="7559"/>
      <c r="M70" s="7559"/>
      <c r="N70" s="7559"/>
      <c r="O70" s="7559"/>
      <c r="P70" s="7559"/>
      <c r="Q70" s="7559"/>
      <c r="R70" s="7559"/>
      <c r="S70" s="7559"/>
      <c r="T70" s="7559"/>
      <c r="U70" s="7559"/>
      <c r="V70" s="7559"/>
      <c r="W70" s="7559"/>
      <c r="X70" s="7559"/>
      <c r="Y70" s="7559"/>
      <c r="Z70" s="7559"/>
      <c r="AA70" s="7559"/>
      <c r="AB70" s="7559"/>
      <c r="AC70" s="7559"/>
      <c r="AD70" s="7559"/>
      <c r="AE70" s="7559"/>
      <c r="AF70" s="7559"/>
      <c r="AG70" s="7559"/>
      <c r="AH70" s="7559"/>
      <c r="AI70" s="7559"/>
      <c r="AJ70" s="7559"/>
      <c r="AK70" s="7559"/>
      <c r="AL70" s="7559"/>
      <c r="AM70" s="7560"/>
    </row>
    <row r="71" spans="1:77" ht="15" customHeight="1" x14ac:dyDescent="0.25">
      <c r="A71" s="7556"/>
      <c r="B71" s="7487"/>
      <c r="C71" s="7565" t="s">
        <v>79</v>
      </c>
      <c r="D71" s="7647" t="s">
        <v>528</v>
      </c>
      <c r="E71" s="7369" t="s">
        <v>529</v>
      </c>
      <c r="F71" s="7562" t="s">
        <v>348</v>
      </c>
      <c r="G71" s="7563"/>
      <c r="H71" s="7564" t="s">
        <v>530</v>
      </c>
      <c r="I71" s="7564"/>
      <c r="J71" s="7562" t="s">
        <v>94</v>
      </c>
      <c r="K71" s="7563"/>
      <c r="L71" s="7564" t="s">
        <v>44</v>
      </c>
      <c r="M71" s="7564"/>
      <c r="N71" s="7562" t="s">
        <v>45</v>
      </c>
      <c r="O71" s="7563"/>
      <c r="P71" s="7564" t="s">
        <v>46</v>
      </c>
      <c r="Q71" s="7564"/>
      <c r="R71" s="7562" t="s">
        <v>47</v>
      </c>
      <c r="S71" s="7563"/>
      <c r="T71" s="7564" t="s">
        <v>48</v>
      </c>
      <c r="U71" s="7564"/>
      <c r="V71" s="7562" t="s">
        <v>49</v>
      </c>
      <c r="W71" s="7563"/>
      <c r="X71" s="7564" t="s">
        <v>50</v>
      </c>
      <c r="Y71" s="7564"/>
      <c r="Z71" s="7562" t="s">
        <v>51</v>
      </c>
      <c r="AA71" s="7563"/>
      <c r="AB71" s="7564" t="s">
        <v>52</v>
      </c>
      <c r="AC71" s="7564"/>
      <c r="AD71" s="7562" t="s">
        <v>53</v>
      </c>
      <c r="AE71" s="7563"/>
      <c r="AF71" s="7564" t="s">
        <v>54</v>
      </c>
      <c r="AG71" s="7564"/>
      <c r="AH71" s="7562" t="s">
        <v>55</v>
      </c>
      <c r="AI71" s="7563"/>
      <c r="AJ71" s="7562" t="s">
        <v>56</v>
      </c>
      <c r="AK71" s="7563"/>
      <c r="AL71" s="7562" t="s">
        <v>481</v>
      </c>
      <c r="AM71" s="7563"/>
    </row>
    <row r="72" spans="1:77" ht="15" customHeight="1" x14ac:dyDescent="0.25">
      <c r="A72" s="7557"/>
      <c r="B72" s="7274"/>
      <c r="C72" s="7267"/>
      <c r="D72" s="7648"/>
      <c r="E72" s="7542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561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166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574" t="s">
        <v>77</v>
      </c>
      <c r="B75" s="7574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571" t="s">
        <v>533</v>
      </c>
      <c r="B76" s="7571"/>
      <c r="C76" s="7571"/>
      <c r="D76" s="7571"/>
      <c r="E76" s="7571"/>
      <c r="F76" s="7571"/>
      <c r="G76" s="7571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187" t="s">
        <v>27</v>
      </c>
      <c r="B77" s="7306" t="s">
        <v>534</v>
      </c>
      <c r="C77" s="7306" t="s">
        <v>77</v>
      </c>
      <c r="D77" s="7539"/>
      <c r="E77" s="7540"/>
      <c r="F77" s="7568" t="s">
        <v>101</v>
      </c>
      <c r="G77" s="7456"/>
      <c r="H77" s="7456"/>
      <c r="I77" s="7456"/>
      <c r="J77" s="7456"/>
      <c r="K77" s="7456"/>
      <c r="L77" s="7456"/>
      <c r="M77" s="7456"/>
      <c r="N77" s="7456"/>
      <c r="O77" s="7456"/>
      <c r="P77" s="7456"/>
      <c r="Q77" s="7456"/>
      <c r="R77" s="7456"/>
      <c r="S77" s="7456"/>
      <c r="T77" s="7456"/>
      <c r="U77" s="7456"/>
      <c r="V77" s="7456"/>
      <c r="W77" s="7456"/>
      <c r="X77" s="7456"/>
      <c r="Y77" s="7456"/>
      <c r="Z77" s="7456"/>
      <c r="AA77" s="7456"/>
      <c r="AB77" s="7456"/>
      <c r="AC77" s="7456"/>
      <c r="AD77" s="7456"/>
      <c r="AE77" s="7456"/>
      <c r="AF77" s="7456"/>
      <c r="AG77" s="7456"/>
      <c r="AH77" s="7456"/>
      <c r="AI77" s="7569"/>
      <c r="AJ77" s="7508" t="s">
        <v>460</v>
      </c>
      <c r="AK77" s="7239" t="s">
        <v>67</v>
      </c>
      <c r="AL77" s="7508" t="s">
        <v>36</v>
      </c>
      <c r="AM77" s="7239" t="s">
        <v>37</v>
      </c>
      <c r="AN77" s="7239" t="s">
        <v>33</v>
      </c>
    </row>
    <row r="78" spans="1:77" ht="15" customHeight="1" x14ac:dyDescent="0.25">
      <c r="A78" s="7188"/>
      <c r="B78" s="7193"/>
      <c r="C78" s="7212"/>
      <c r="D78" s="7541"/>
      <c r="E78" s="7542"/>
      <c r="F78" s="7568" t="s">
        <v>535</v>
      </c>
      <c r="G78" s="7438"/>
      <c r="H78" s="7568" t="s">
        <v>330</v>
      </c>
      <c r="I78" s="7438"/>
      <c r="J78" s="7562" t="s">
        <v>331</v>
      </c>
      <c r="K78" s="7280"/>
      <c r="L78" s="7562" t="s">
        <v>94</v>
      </c>
      <c r="M78" s="7280"/>
      <c r="N78" s="7568" t="s">
        <v>536</v>
      </c>
      <c r="O78" s="7438"/>
      <c r="P78" s="7568" t="s">
        <v>537</v>
      </c>
      <c r="Q78" s="7438"/>
      <c r="R78" s="7562" t="s">
        <v>45</v>
      </c>
      <c r="S78" s="7280"/>
      <c r="T78" s="7562" t="s">
        <v>46</v>
      </c>
      <c r="U78" s="7280"/>
      <c r="V78" s="7562" t="s">
        <v>47</v>
      </c>
      <c r="W78" s="7280"/>
      <c r="X78" s="7562" t="s">
        <v>48</v>
      </c>
      <c r="Y78" s="7280"/>
      <c r="Z78" s="7562" t="s">
        <v>49</v>
      </c>
      <c r="AA78" s="7280"/>
      <c r="AB78" s="7562" t="s">
        <v>50</v>
      </c>
      <c r="AC78" s="7280"/>
      <c r="AD78" s="7562" t="s">
        <v>51</v>
      </c>
      <c r="AE78" s="7280"/>
      <c r="AF78" s="7562" t="s">
        <v>52</v>
      </c>
      <c r="AG78" s="7280"/>
      <c r="AH78" s="7562" t="s">
        <v>53</v>
      </c>
      <c r="AI78" s="7570"/>
      <c r="AJ78" s="7194"/>
      <c r="AK78" s="7165"/>
      <c r="AL78" s="7194"/>
      <c r="AM78" s="7165"/>
      <c r="AN78" s="7165"/>
    </row>
    <row r="79" spans="1:77" ht="15" customHeight="1" x14ac:dyDescent="0.25">
      <c r="A79" s="7189"/>
      <c r="B79" s="7212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53"/>
      <c r="AK79" s="7503"/>
      <c r="AL79" s="7553"/>
      <c r="AM79" s="7503"/>
      <c r="AN79" s="7503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576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576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572" t="s">
        <v>306</v>
      </c>
      <c r="B85" s="7573"/>
      <c r="C85" s="7574" t="s">
        <v>545</v>
      </c>
      <c r="D85" s="7575" t="s">
        <v>546</v>
      </c>
      <c r="E85" s="7563" t="s">
        <v>547</v>
      </c>
      <c r="F85" s="7574" t="s">
        <v>548</v>
      </c>
    </row>
    <row r="86" spans="1:77" ht="24.6" customHeight="1" x14ac:dyDescent="0.25">
      <c r="A86" s="7572"/>
      <c r="B86" s="7573"/>
      <c r="C86" s="7574"/>
      <c r="D86" s="7575"/>
      <c r="E86" s="7563"/>
      <c r="F86" s="7574"/>
    </row>
    <row r="87" spans="1:77" ht="15" customHeight="1" x14ac:dyDescent="0.25">
      <c r="A87" s="7585" t="s">
        <v>549</v>
      </c>
      <c r="B87" s="7586"/>
      <c r="C87" s="7586"/>
      <c r="D87" s="7586"/>
      <c r="E87" s="7586"/>
      <c r="F87" s="7587"/>
    </row>
    <row r="88" spans="1:77" ht="15" customHeight="1" x14ac:dyDescent="0.25">
      <c r="A88" s="1508" t="s">
        <v>550</v>
      </c>
      <c r="B88" s="6006"/>
      <c r="C88" s="6007">
        <v>13</v>
      </c>
      <c r="D88" s="6008"/>
      <c r="E88" s="5817">
        <v>13</v>
      </c>
      <c r="F88" s="6007">
        <v>0</v>
      </c>
    </row>
    <row r="89" spans="1:77" ht="15" customHeight="1" x14ac:dyDescent="0.25">
      <c r="A89" s="5546" t="s">
        <v>551</v>
      </c>
      <c r="B89" s="6009"/>
      <c r="C89" s="6010">
        <v>33</v>
      </c>
      <c r="D89" s="6011"/>
      <c r="E89" s="5827">
        <v>19</v>
      </c>
      <c r="F89" s="6010">
        <v>14</v>
      </c>
    </row>
    <row r="90" spans="1:77" ht="15" customHeight="1" x14ac:dyDescent="0.25">
      <c r="A90" s="5546" t="s">
        <v>552</v>
      </c>
      <c r="B90" s="6009"/>
      <c r="C90" s="6010">
        <v>43</v>
      </c>
      <c r="D90" s="6011"/>
      <c r="E90" s="5827">
        <v>29</v>
      </c>
      <c r="F90" s="6010">
        <v>14</v>
      </c>
    </row>
    <row r="91" spans="1:77" ht="15" customHeight="1" x14ac:dyDescent="0.25">
      <c r="A91" s="5546" t="s">
        <v>553</v>
      </c>
      <c r="B91" s="6009"/>
      <c r="C91" s="6010">
        <v>22</v>
      </c>
      <c r="D91" s="6011"/>
      <c r="E91" s="5827">
        <v>6</v>
      </c>
      <c r="F91" s="6010">
        <v>16</v>
      </c>
    </row>
    <row r="92" spans="1:77" ht="15" customHeight="1" x14ac:dyDescent="0.25">
      <c r="A92" s="5620" t="s">
        <v>554</v>
      </c>
      <c r="B92" s="6012"/>
      <c r="C92" s="5945">
        <v>5</v>
      </c>
      <c r="D92" s="6013"/>
      <c r="E92" s="6014">
        <v>2</v>
      </c>
      <c r="F92" s="5945">
        <v>3</v>
      </c>
    </row>
    <row r="93" spans="1:77" ht="15" customHeight="1" x14ac:dyDescent="0.25">
      <c r="A93" s="7585" t="s">
        <v>555</v>
      </c>
      <c r="B93" s="7586"/>
      <c r="C93" s="7586"/>
      <c r="D93" s="7586"/>
      <c r="E93" s="7586"/>
      <c r="F93" s="7587"/>
    </row>
    <row r="94" spans="1:77" ht="15" customHeight="1" x14ac:dyDescent="0.25">
      <c r="A94" s="1531" t="s">
        <v>556</v>
      </c>
      <c r="B94" s="6015"/>
      <c r="C94" s="6007">
        <v>23</v>
      </c>
      <c r="D94" s="6008"/>
      <c r="E94" s="5817">
        <v>23</v>
      </c>
      <c r="F94" s="6007">
        <v>0</v>
      </c>
    </row>
    <row r="95" spans="1:77" ht="15" customHeight="1" x14ac:dyDescent="0.25">
      <c r="A95" s="1536" t="s">
        <v>557</v>
      </c>
      <c r="B95" s="6016"/>
      <c r="C95" s="6010">
        <v>0</v>
      </c>
      <c r="D95" s="6011"/>
      <c r="E95" s="5827">
        <v>0</v>
      </c>
      <c r="F95" s="6010">
        <v>0</v>
      </c>
    </row>
    <row r="96" spans="1:77" ht="21.6" customHeight="1" x14ac:dyDescent="0.25">
      <c r="A96" s="6017" t="s">
        <v>558</v>
      </c>
      <c r="B96" s="5586"/>
      <c r="C96" s="6018">
        <v>0</v>
      </c>
      <c r="D96" s="6013"/>
      <c r="E96" s="5906">
        <v>0</v>
      </c>
      <c r="F96" s="6018">
        <v>0</v>
      </c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572" t="s">
        <v>306</v>
      </c>
      <c r="B98" s="7574" t="s">
        <v>77</v>
      </c>
      <c r="C98" s="7574" t="s">
        <v>545</v>
      </c>
      <c r="D98" s="7574" t="s">
        <v>546</v>
      </c>
      <c r="E98" s="7563" t="s">
        <v>560</v>
      </c>
    </row>
    <row r="99" spans="1:18" ht="21.6" customHeight="1" x14ac:dyDescent="0.25">
      <c r="A99" s="7572"/>
      <c r="B99" s="7574"/>
      <c r="C99" s="7574"/>
      <c r="D99" s="7574"/>
      <c r="E99" s="7563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 x14ac:dyDescent="0.25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 x14ac:dyDescent="0.25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 x14ac:dyDescent="0.25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 x14ac:dyDescent="0.25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 x14ac:dyDescent="0.25">
      <c r="A110" s="7588" t="s">
        <v>561</v>
      </c>
      <c r="B110" s="7588"/>
      <c r="C110" s="7588"/>
      <c r="D110" s="7588"/>
      <c r="E110" s="7588"/>
      <c r="F110" s="7589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531" t="s">
        <v>562</v>
      </c>
      <c r="B111" s="7522" t="s">
        <v>563</v>
      </c>
      <c r="C111" s="7534"/>
      <c r="D111" s="7535"/>
      <c r="E111" s="7522" t="s">
        <v>564</v>
      </c>
      <c r="F111" s="7535"/>
      <c r="G111" s="7522" t="s">
        <v>565</v>
      </c>
      <c r="H111" s="7523"/>
      <c r="I111" s="7577" t="s">
        <v>566</v>
      </c>
      <c r="J111" s="7578"/>
      <c r="K111" s="7526" t="s">
        <v>567</v>
      </c>
      <c r="L111" s="7581" t="s">
        <v>568</v>
      </c>
      <c r="M111" s="7582"/>
      <c r="N111" s="7526"/>
      <c r="O111" s="7581" t="s">
        <v>569</v>
      </c>
      <c r="P111" s="7526"/>
      <c r="Q111" s="7581" t="s">
        <v>570</v>
      </c>
      <c r="R111" s="7526"/>
    </row>
    <row r="112" spans="1:18" ht="21" customHeight="1" x14ac:dyDescent="0.25">
      <c r="A112" s="7532"/>
      <c r="B112" s="7524"/>
      <c r="C112" s="7536"/>
      <c r="D112" s="7537"/>
      <c r="E112" s="7524"/>
      <c r="F112" s="7537"/>
      <c r="G112" s="7524"/>
      <c r="H112" s="7525"/>
      <c r="I112" s="7579"/>
      <c r="J112" s="7580"/>
      <c r="K112" s="7527"/>
      <c r="L112" s="7583"/>
      <c r="M112" s="7584"/>
      <c r="N112" s="7528"/>
      <c r="O112" s="7583"/>
      <c r="P112" s="7528"/>
      <c r="Q112" s="7583"/>
      <c r="R112" s="7528"/>
    </row>
    <row r="113" spans="1:20" ht="41.25" customHeight="1" x14ac:dyDescent="0.25">
      <c r="A113" s="7533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528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5203</v>
      </c>
      <c r="C114" s="6039">
        <v>5120</v>
      </c>
      <c r="D114" s="6040">
        <v>83</v>
      </c>
      <c r="E114" s="6039">
        <v>5150</v>
      </c>
      <c r="F114" s="6040">
        <v>53</v>
      </c>
      <c r="G114" s="6039">
        <v>16822</v>
      </c>
      <c r="H114" s="6041">
        <v>0</v>
      </c>
      <c r="I114" s="6042">
        <v>31</v>
      </c>
      <c r="J114" s="6043">
        <v>0</v>
      </c>
      <c r="K114" s="6040">
        <v>5120</v>
      </c>
      <c r="L114" s="6039">
        <v>1645</v>
      </c>
      <c r="M114" s="6044">
        <v>1645</v>
      </c>
      <c r="N114" s="6045">
        <v>47</v>
      </c>
      <c r="O114" s="6039">
        <v>4684</v>
      </c>
      <c r="P114" s="6045">
        <v>0</v>
      </c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1246</v>
      </c>
      <c r="C115" s="6049">
        <v>1246</v>
      </c>
      <c r="D115" s="6050">
        <v>0</v>
      </c>
      <c r="E115" s="6049">
        <v>1235</v>
      </c>
      <c r="F115" s="6050">
        <v>11</v>
      </c>
      <c r="G115" s="6049">
        <v>3009</v>
      </c>
      <c r="H115" s="6051">
        <v>0</v>
      </c>
      <c r="I115" s="6052">
        <v>0</v>
      </c>
      <c r="J115" s="6053">
        <v>0</v>
      </c>
      <c r="K115" s="6050">
        <v>1246</v>
      </c>
      <c r="L115" s="6046"/>
      <c r="M115" s="6054"/>
      <c r="N115" s="6047"/>
      <c r="O115" s="6046"/>
      <c r="P115" s="6047"/>
      <c r="Q115" s="6039">
        <v>0</v>
      </c>
      <c r="R115" s="6045">
        <v>0</v>
      </c>
    </row>
    <row r="116" spans="1:20" ht="15" customHeight="1" x14ac:dyDescent="0.25">
      <c r="A116" s="6048" t="s">
        <v>584</v>
      </c>
      <c r="B116" s="6055">
        <f>SUM(C116:D116)</f>
        <v>191</v>
      </c>
      <c r="C116" s="6056">
        <v>191</v>
      </c>
      <c r="D116" s="6057">
        <v>0</v>
      </c>
      <c r="E116" s="6058">
        <v>190</v>
      </c>
      <c r="F116" s="6057">
        <v>1</v>
      </c>
      <c r="G116" s="6056">
        <v>191</v>
      </c>
      <c r="H116" s="6059">
        <v>0</v>
      </c>
      <c r="I116" s="6060">
        <v>0</v>
      </c>
      <c r="J116" s="6061">
        <v>0</v>
      </c>
      <c r="K116" s="6057">
        <v>191</v>
      </c>
      <c r="L116" s="6062"/>
      <c r="M116" s="6063"/>
      <c r="N116" s="6064"/>
      <c r="O116" s="6065"/>
      <c r="P116" s="6064"/>
      <c r="Q116" s="6056">
        <v>0</v>
      </c>
      <c r="R116" s="6066">
        <v>0</v>
      </c>
    </row>
    <row r="117" spans="1:20" ht="15" customHeight="1" x14ac:dyDescent="0.25">
      <c r="A117" s="6067" t="s">
        <v>77</v>
      </c>
      <c r="B117" s="6068">
        <f>SUM(C117:D117)</f>
        <v>6640</v>
      </c>
      <c r="C117" s="6068">
        <f t="shared" ref="C117:K117" si="68">SUM(C114:C116)</f>
        <v>6557</v>
      </c>
      <c r="D117" s="6069">
        <f t="shared" si="68"/>
        <v>83</v>
      </c>
      <c r="E117" s="6068">
        <f t="shared" si="68"/>
        <v>6575</v>
      </c>
      <c r="F117" s="6069">
        <f t="shared" si="68"/>
        <v>65</v>
      </c>
      <c r="G117" s="6068">
        <f t="shared" si="68"/>
        <v>20022</v>
      </c>
      <c r="H117" s="6070">
        <f t="shared" si="68"/>
        <v>0</v>
      </c>
      <c r="I117" s="6071">
        <f t="shared" si="68"/>
        <v>31</v>
      </c>
      <c r="J117" s="6072">
        <f t="shared" si="68"/>
        <v>0</v>
      </c>
      <c r="K117" s="6069">
        <f t="shared" si="68"/>
        <v>6557</v>
      </c>
      <c r="L117" s="6068">
        <f>SUM(L114)</f>
        <v>1645</v>
      </c>
      <c r="M117" s="6073">
        <f t="shared" ref="M117:P117" si="69">SUM(M114)</f>
        <v>1645</v>
      </c>
      <c r="N117" s="6074">
        <f>SUM(N114)</f>
        <v>47</v>
      </c>
      <c r="O117" s="6068">
        <f t="shared" si="69"/>
        <v>4684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529" t="s">
        <v>585</v>
      </c>
      <c r="B118" s="7529"/>
      <c r="C118" s="7529"/>
      <c r="D118" s="7529"/>
      <c r="E118" s="7529"/>
      <c r="F118" s="7530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531" t="s">
        <v>562</v>
      </c>
      <c r="B119" s="7522" t="s">
        <v>563</v>
      </c>
      <c r="C119" s="7534"/>
      <c r="D119" s="7535"/>
      <c r="E119" s="7522" t="s">
        <v>564</v>
      </c>
      <c r="F119" s="7534"/>
      <c r="G119" s="7534"/>
      <c r="H119" s="7535"/>
      <c r="I119" s="7522" t="s">
        <v>565</v>
      </c>
      <c r="J119" s="7523"/>
      <c r="K119" s="7526" t="s">
        <v>586</v>
      </c>
      <c r="L119" s="7522" t="s">
        <v>587</v>
      </c>
      <c r="M119" s="7535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532"/>
      <c r="B120" s="7524"/>
      <c r="C120" s="7536"/>
      <c r="D120" s="7537"/>
      <c r="E120" s="7524"/>
      <c r="F120" s="7536"/>
      <c r="G120" s="7536"/>
      <c r="H120" s="7537"/>
      <c r="I120" s="7524"/>
      <c r="J120" s="7525"/>
      <c r="K120" s="7527"/>
      <c r="L120" s="7524"/>
      <c r="M120" s="7537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533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528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590" t="s">
        <v>595</v>
      </c>
      <c r="B126" s="7531" t="s">
        <v>596</v>
      </c>
      <c r="C126" s="7592" t="s">
        <v>597</v>
      </c>
      <c r="D126" s="7593"/>
      <c r="E126" s="7593"/>
      <c r="F126" s="7593"/>
      <c r="G126" s="7593"/>
      <c r="H126" s="7593"/>
      <c r="I126" s="7593"/>
      <c r="J126" s="7593"/>
      <c r="K126" s="7593"/>
      <c r="L126" s="7594"/>
      <c r="M126" s="7531" t="s">
        <v>598</v>
      </c>
    </row>
    <row r="127" spans="1:20" ht="38.450000000000003" customHeight="1" x14ac:dyDescent="0.25">
      <c r="A127" s="7591"/>
      <c r="B127" s="7533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33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595" t="s">
        <v>608</v>
      </c>
      <c r="B132" s="7596" t="s">
        <v>28</v>
      </c>
      <c r="C132" s="7539"/>
      <c r="D132" s="7540"/>
      <c r="E132" s="7597" t="s">
        <v>101</v>
      </c>
      <c r="F132" s="7598"/>
      <c r="G132" s="7598"/>
      <c r="H132" s="7598"/>
      <c r="I132" s="7598"/>
      <c r="J132" s="7598"/>
      <c r="K132" s="7598"/>
      <c r="L132" s="7598"/>
      <c r="M132" s="7598"/>
      <c r="N132" s="7598"/>
      <c r="O132" s="7598"/>
      <c r="P132" s="7598"/>
      <c r="Q132" s="7598"/>
      <c r="R132" s="7598"/>
      <c r="S132" s="7598"/>
      <c r="T132" s="7598"/>
      <c r="U132" s="7598"/>
      <c r="V132" s="7598"/>
      <c r="W132" s="7598"/>
      <c r="X132" s="7598"/>
      <c r="Y132" s="7598"/>
      <c r="Z132" s="7598"/>
      <c r="AA132" s="7598"/>
      <c r="AB132" s="7598"/>
      <c r="AC132" s="7598"/>
      <c r="AD132" s="7598"/>
      <c r="AE132" s="7598"/>
      <c r="AF132" s="7598"/>
      <c r="AG132" s="7598"/>
      <c r="AH132" s="7598"/>
      <c r="AI132" s="7598"/>
      <c r="AJ132" s="7598"/>
      <c r="AK132" s="7598"/>
      <c r="AL132" s="7598"/>
      <c r="AM132" s="7598"/>
      <c r="AN132" s="7599"/>
      <c r="AO132" s="7506" t="s">
        <v>609</v>
      </c>
      <c r="AP132" s="7239" t="s">
        <v>460</v>
      </c>
      <c r="AQ132" s="7601" t="s">
        <v>34</v>
      </c>
      <c r="AR132" s="7604" t="s">
        <v>35</v>
      </c>
    </row>
    <row r="133" spans="1:76" ht="21" customHeight="1" x14ac:dyDescent="0.25">
      <c r="A133" s="7188"/>
      <c r="B133" s="7212"/>
      <c r="C133" s="7541"/>
      <c r="D133" s="7542"/>
      <c r="E133" s="7562" t="s">
        <v>479</v>
      </c>
      <c r="F133" s="7600"/>
      <c r="G133" s="7597" t="s">
        <v>480</v>
      </c>
      <c r="H133" s="7600"/>
      <c r="I133" s="7597" t="s">
        <v>331</v>
      </c>
      <c r="J133" s="7600"/>
      <c r="K133" s="7597" t="s">
        <v>94</v>
      </c>
      <c r="L133" s="7600"/>
      <c r="M133" s="7597" t="s">
        <v>44</v>
      </c>
      <c r="N133" s="7600"/>
      <c r="O133" s="7597" t="s">
        <v>45</v>
      </c>
      <c r="P133" s="7600"/>
      <c r="Q133" s="7598" t="s">
        <v>46</v>
      </c>
      <c r="R133" s="7600"/>
      <c r="S133" s="7597" t="s">
        <v>47</v>
      </c>
      <c r="T133" s="7600"/>
      <c r="U133" s="7597" t="s">
        <v>48</v>
      </c>
      <c r="V133" s="7600"/>
      <c r="W133" s="7597" t="s">
        <v>49</v>
      </c>
      <c r="X133" s="7600"/>
      <c r="Y133" s="7597" t="s">
        <v>50</v>
      </c>
      <c r="Z133" s="7600"/>
      <c r="AA133" s="7597" t="s">
        <v>51</v>
      </c>
      <c r="AB133" s="7600"/>
      <c r="AC133" s="7597" t="s">
        <v>52</v>
      </c>
      <c r="AD133" s="7600"/>
      <c r="AE133" s="7597" t="s">
        <v>53</v>
      </c>
      <c r="AF133" s="7600"/>
      <c r="AG133" s="7597" t="s">
        <v>54</v>
      </c>
      <c r="AH133" s="7600"/>
      <c r="AI133" s="7597" t="s">
        <v>55</v>
      </c>
      <c r="AJ133" s="7600"/>
      <c r="AK133" s="7597" t="s">
        <v>56</v>
      </c>
      <c r="AL133" s="7600"/>
      <c r="AM133" s="7598" t="s">
        <v>481</v>
      </c>
      <c r="AN133" s="7599"/>
      <c r="AO133" s="7183"/>
      <c r="AP133" s="7165"/>
      <c r="AQ133" s="7602"/>
      <c r="AR133" s="7605"/>
    </row>
    <row r="134" spans="1:76" ht="26.25" customHeight="1" x14ac:dyDescent="0.25">
      <c r="A134" s="7189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507"/>
      <c r="AP134" s="7503"/>
      <c r="AQ134" s="7603"/>
      <c r="AR134" s="7606"/>
    </row>
    <row r="135" spans="1:76" ht="24.75" customHeight="1" x14ac:dyDescent="0.25">
      <c r="A135" s="6101" t="s">
        <v>610</v>
      </c>
      <c r="B135" s="1646">
        <f>SUM(C135:D135)</f>
        <v>0</v>
      </c>
      <c r="C135" s="1730">
        <f>SUM(E135+G135+I135+K135+M135+O135+Q135+S135+U135+W135+Y135+AA135+AC135+AE135+AG135+AI135+AK135+AM135)</f>
        <v>0</v>
      </c>
      <c r="D135" s="6102">
        <f t="shared" ref="C135:D137" si="71">SUM(F135+H135+J135+L135+N135+P135+R135+T135+V135+X135+Z135+AB135+AD135+AF135+AH135+AJ135+AL135+AN135)</f>
        <v>0</v>
      </c>
      <c r="E135" s="5843">
        <v>0</v>
      </c>
      <c r="F135" s="6014">
        <v>0</v>
      </c>
      <c r="G135" s="5843">
        <v>0</v>
      </c>
      <c r="H135" s="6103">
        <v>0</v>
      </c>
      <c r="I135" s="5843">
        <v>0</v>
      </c>
      <c r="J135" s="6103">
        <v>0</v>
      </c>
      <c r="K135" s="5843">
        <v>0</v>
      </c>
      <c r="L135" s="6103">
        <v>0</v>
      </c>
      <c r="M135" s="5843">
        <v>0</v>
      </c>
      <c r="N135" s="6103">
        <v>0</v>
      </c>
      <c r="O135" s="5843">
        <v>0</v>
      </c>
      <c r="P135" s="6103">
        <v>0</v>
      </c>
      <c r="Q135" s="6104">
        <v>0</v>
      </c>
      <c r="R135" s="6103">
        <v>0</v>
      </c>
      <c r="S135" s="5843">
        <v>0</v>
      </c>
      <c r="T135" s="6103">
        <v>0</v>
      </c>
      <c r="U135" s="5843">
        <v>0</v>
      </c>
      <c r="V135" s="6103">
        <v>0</v>
      </c>
      <c r="W135" s="5843">
        <v>0</v>
      </c>
      <c r="X135" s="6103">
        <v>0</v>
      </c>
      <c r="Y135" s="5843">
        <v>0</v>
      </c>
      <c r="Z135" s="6103">
        <v>0</v>
      </c>
      <c r="AA135" s="5843">
        <v>0</v>
      </c>
      <c r="AB135" s="6103">
        <v>0</v>
      </c>
      <c r="AC135" s="5843">
        <v>0</v>
      </c>
      <c r="AD135" s="6103">
        <v>0</v>
      </c>
      <c r="AE135" s="5843">
        <v>0</v>
      </c>
      <c r="AF135" s="6103">
        <v>0</v>
      </c>
      <c r="AG135" s="5843">
        <v>0</v>
      </c>
      <c r="AH135" s="6103">
        <v>0</v>
      </c>
      <c r="AI135" s="5843">
        <v>0</v>
      </c>
      <c r="AJ135" s="6103">
        <v>0</v>
      </c>
      <c r="AK135" s="5843">
        <v>0</v>
      </c>
      <c r="AL135" s="6103">
        <v>0</v>
      </c>
      <c r="AM135" s="5946">
        <v>0</v>
      </c>
      <c r="AN135" s="6105">
        <v>0</v>
      </c>
      <c r="AO135" s="5886">
        <v>0</v>
      </c>
      <c r="AP135" s="5887">
        <v>0</v>
      </c>
      <c r="AQ135" s="5882">
        <v>0</v>
      </c>
      <c r="AR135" s="5820">
        <v>0</v>
      </c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0</v>
      </c>
      <c r="C136" s="1730">
        <f t="shared" si="71"/>
        <v>0</v>
      </c>
      <c r="D136" s="6102">
        <f t="shared" si="71"/>
        <v>0</v>
      </c>
      <c r="E136" s="5826">
        <v>0</v>
      </c>
      <c r="F136" s="5827">
        <v>0</v>
      </c>
      <c r="G136" s="5826">
        <v>0</v>
      </c>
      <c r="H136" s="5828">
        <v>0</v>
      </c>
      <c r="I136" s="5826">
        <v>0</v>
      </c>
      <c r="J136" s="5828">
        <v>0</v>
      </c>
      <c r="K136" s="5826">
        <v>0</v>
      </c>
      <c r="L136" s="5828">
        <v>0</v>
      </c>
      <c r="M136" s="5826">
        <v>0</v>
      </c>
      <c r="N136" s="5828">
        <v>0</v>
      </c>
      <c r="O136" s="5826">
        <v>0</v>
      </c>
      <c r="P136" s="5828">
        <v>0</v>
      </c>
      <c r="Q136" s="5890">
        <v>0</v>
      </c>
      <c r="R136" s="5828">
        <v>0</v>
      </c>
      <c r="S136" s="5826">
        <v>0</v>
      </c>
      <c r="T136" s="5828">
        <v>0</v>
      </c>
      <c r="U136" s="5826">
        <v>0</v>
      </c>
      <c r="V136" s="5828">
        <v>0</v>
      </c>
      <c r="W136" s="5826">
        <v>0</v>
      </c>
      <c r="X136" s="5828">
        <v>0</v>
      </c>
      <c r="Y136" s="5826">
        <v>0</v>
      </c>
      <c r="Z136" s="5828">
        <v>0</v>
      </c>
      <c r="AA136" s="5826">
        <v>0</v>
      </c>
      <c r="AB136" s="5828">
        <v>0</v>
      </c>
      <c r="AC136" s="5826">
        <v>0</v>
      </c>
      <c r="AD136" s="5828">
        <v>0</v>
      </c>
      <c r="AE136" s="5826">
        <v>0</v>
      </c>
      <c r="AF136" s="5828">
        <v>0</v>
      </c>
      <c r="AG136" s="5826">
        <v>0</v>
      </c>
      <c r="AH136" s="5828">
        <v>0</v>
      </c>
      <c r="AI136" s="5826">
        <v>0</v>
      </c>
      <c r="AJ136" s="5828">
        <v>0</v>
      </c>
      <c r="AK136" s="5826">
        <v>0</v>
      </c>
      <c r="AL136" s="5828">
        <v>0</v>
      </c>
      <c r="AM136" s="5891">
        <v>0</v>
      </c>
      <c r="AN136" s="5837">
        <v>0</v>
      </c>
      <c r="AO136" s="5832">
        <v>0</v>
      </c>
      <c r="AP136" s="5833">
        <v>0</v>
      </c>
      <c r="AQ136" s="5888">
        <v>0</v>
      </c>
      <c r="AR136" s="5887">
        <v>0</v>
      </c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62</v>
      </c>
      <c r="C137" s="1671">
        <f t="shared" si="71"/>
        <v>30</v>
      </c>
      <c r="D137" s="6106">
        <f t="shared" si="71"/>
        <v>32</v>
      </c>
      <c r="E137" s="5866">
        <v>9</v>
      </c>
      <c r="F137" s="5867">
        <v>10</v>
      </c>
      <c r="G137" s="5866">
        <v>19</v>
      </c>
      <c r="H137" s="5865">
        <v>13</v>
      </c>
      <c r="I137" s="5866">
        <v>0</v>
      </c>
      <c r="J137" s="5865">
        <v>2</v>
      </c>
      <c r="K137" s="5866">
        <v>0</v>
      </c>
      <c r="L137" s="5865">
        <v>0</v>
      </c>
      <c r="M137" s="5866">
        <v>0</v>
      </c>
      <c r="N137" s="5865">
        <v>1</v>
      </c>
      <c r="O137" s="5866">
        <v>0</v>
      </c>
      <c r="P137" s="5865">
        <v>0</v>
      </c>
      <c r="Q137" s="6107">
        <v>0</v>
      </c>
      <c r="R137" s="5865">
        <v>1</v>
      </c>
      <c r="S137" s="5866">
        <v>0</v>
      </c>
      <c r="T137" s="5865">
        <v>2</v>
      </c>
      <c r="U137" s="5866">
        <v>0</v>
      </c>
      <c r="V137" s="5865">
        <v>1</v>
      </c>
      <c r="W137" s="5866">
        <v>0</v>
      </c>
      <c r="X137" s="5865">
        <v>1</v>
      </c>
      <c r="Y137" s="5866">
        <v>0</v>
      </c>
      <c r="Z137" s="5865">
        <v>0</v>
      </c>
      <c r="AA137" s="5866">
        <v>0</v>
      </c>
      <c r="AB137" s="5865">
        <v>1</v>
      </c>
      <c r="AC137" s="5866">
        <v>0</v>
      </c>
      <c r="AD137" s="5865">
        <v>0</v>
      </c>
      <c r="AE137" s="5866">
        <v>2</v>
      </c>
      <c r="AF137" s="5865">
        <v>0</v>
      </c>
      <c r="AG137" s="5866">
        <v>0</v>
      </c>
      <c r="AH137" s="5865">
        <v>0</v>
      </c>
      <c r="AI137" s="5866">
        <v>0</v>
      </c>
      <c r="AJ137" s="5865">
        <v>0</v>
      </c>
      <c r="AK137" s="5866">
        <v>0</v>
      </c>
      <c r="AL137" s="5865">
        <v>0</v>
      </c>
      <c r="AM137" s="5955">
        <v>0</v>
      </c>
      <c r="AN137" s="5870">
        <v>0</v>
      </c>
      <c r="AO137" s="5871">
        <v>62</v>
      </c>
      <c r="AP137" s="5872">
        <v>1</v>
      </c>
      <c r="AQ137" s="6108">
        <v>0</v>
      </c>
      <c r="AR137" s="5872">
        <v>0</v>
      </c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607" t="s">
        <v>614</v>
      </c>
      <c r="B139" s="7555"/>
      <c r="C139" s="7595" t="s">
        <v>77</v>
      </c>
      <c r="D139" s="7597" t="s">
        <v>29</v>
      </c>
      <c r="E139" s="7598"/>
      <c r="F139" s="7598"/>
      <c r="G139" s="7598"/>
      <c r="H139" s="7600"/>
      <c r="I139" s="7607" t="s">
        <v>460</v>
      </c>
      <c r="J139" s="7506" t="s">
        <v>36</v>
      </c>
      <c r="K139" s="7608" t="s">
        <v>37</v>
      </c>
    </row>
    <row r="140" spans="1:76" ht="35.450000000000003" customHeight="1" x14ac:dyDescent="0.25">
      <c r="A140" s="7273"/>
      <c r="B140" s="7274"/>
      <c r="C140" s="7189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273"/>
      <c r="J140" s="7507"/>
      <c r="K140" s="7609"/>
    </row>
    <row r="141" spans="1:76" ht="15" customHeight="1" x14ac:dyDescent="0.25">
      <c r="A141" s="7612" t="s">
        <v>620</v>
      </c>
      <c r="B141" s="6112" t="s">
        <v>621</v>
      </c>
      <c r="C141" s="1663">
        <f>SUM(D141:H141)</f>
        <v>19</v>
      </c>
      <c r="D141" s="6113">
        <v>17</v>
      </c>
      <c r="E141" s="6114">
        <v>2</v>
      </c>
      <c r="F141" s="6114">
        <v>0</v>
      </c>
      <c r="G141" s="6114">
        <v>0</v>
      </c>
      <c r="H141" s="6115">
        <v>0</v>
      </c>
      <c r="I141" s="6116"/>
      <c r="J141" s="6117">
        <v>0</v>
      </c>
      <c r="K141" s="6118">
        <v>0</v>
      </c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209"/>
      <c r="B142" s="5547" t="s">
        <v>622</v>
      </c>
      <c r="C142" s="6119">
        <f>SUM(D142:H142)</f>
        <v>61</v>
      </c>
      <c r="D142" s="6120">
        <v>32</v>
      </c>
      <c r="E142" s="6121">
        <v>20</v>
      </c>
      <c r="F142" s="6121">
        <v>9</v>
      </c>
      <c r="G142" s="6121">
        <v>0</v>
      </c>
      <c r="H142" s="6122">
        <v>0</v>
      </c>
      <c r="I142" s="6116"/>
      <c r="J142" s="6123">
        <v>3</v>
      </c>
      <c r="K142" s="6124">
        <v>0</v>
      </c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613"/>
      <c r="B143" s="5548" t="s">
        <v>623</v>
      </c>
      <c r="C143" s="6125">
        <f>SUM(D143:H143)</f>
        <v>2</v>
      </c>
      <c r="D143" s="6126">
        <v>0</v>
      </c>
      <c r="E143" s="6127">
        <v>2</v>
      </c>
      <c r="F143" s="6127">
        <v>0</v>
      </c>
      <c r="G143" s="6127">
        <v>0</v>
      </c>
      <c r="H143" s="6128">
        <v>0</v>
      </c>
      <c r="I143" s="6116"/>
      <c r="J143" s="6129">
        <v>0</v>
      </c>
      <c r="K143" s="6130">
        <v>0</v>
      </c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612" t="s">
        <v>624</v>
      </c>
      <c r="B144" s="6131" t="s">
        <v>625</v>
      </c>
      <c r="C144" s="1663">
        <f>SUM(I144)</f>
        <v>2</v>
      </c>
      <c r="D144" s="6078"/>
      <c r="E144" s="6132"/>
      <c r="F144" s="6132"/>
      <c r="G144" s="6132"/>
      <c r="H144" s="6133"/>
      <c r="I144" s="6134">
        <v>2</v>
      </c>
      <c r="J144" s="6135">
        <v>1</v>
      </c>
      <c r="K144" s="6136">
        <v>0</v>
      </c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613"/>
      <c r="B145" s="6137" t="s">
        <v>626</v>
      </c>
      <c r="C145" s="6125">
        <f>SUM(D145:H145)</f>
        <v>8</v>
      </c>
      <c r="D145" s="6138">
        <v>8</v>
      </c>
      <c r="E145" s="6139">
        <v>0</v>
      </c>
      <c r="F145" s="6139">
        <v>0</v>
      </c>
      <c r="G145" s="6139">
        <v>0</v>
      </c>
      <c r="H145" s="6140">
        <v>0</v>
      </c>
      <c r="I145" s="6141"/>
      <c r="J145" s="6129">
        <v>0</v>
      </c>
      <c r="K145" s="6130">
        <v>0</v>
      </c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209" t="s">
        <v>627</v>
      </c>
      <c r="B146" s="5813" t="s">
        <v>64</v>
      </c>
      <c r="C146" s="1665">
        <f>SUM(D146:I146)</f>
        <v>0</v>
      </c>
      <c r="D146" s="6142">
        <v>0</v>
      </c>
      <c r="E146" s="6143">
        <v>0</v>
      </c>
      <c r="F146" s="6143">
        <v>0</v>
      </c>
      <c r="G146" s="6143">
        <v>0</v>
      </c>
      <c r="H146" s="6115">
        <v>0</v>
      </c>
      <c r="I146" s="6144">
        <v>0</v>
      </c>
      <c r="J146" s="6145">
        <v>0</v>
      </c>
      <c r="K146" s="6146">
        <v>0</v>
      </c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209"/>
      <c r="B147" s="5813" t="s">
        <v>65</v>
      </c>
      <c r="C147" s="1665">
        <f>SUM(D147:I147)</f>
        <v>24</v>
      </c>
      <c r="D147" s="6142">
        <v>24</v>
      </c>
      <c r="E147" s="6143">
        <v>0</v>
      </c>
      <c r="F147" s="6143">
        <v>0</v>
      </c>
      <c r="G147" s="6143">
        <v>0</v>
      </c>
      <c r="H147" s="6147">
        <v>0</v>
      </c>
      <c r="I147" s="6144">
        <v>0</v>
      </c>
      <c r="J147" s="6145">
        <v>0</v>
      </c>
      <c r="K147" s="6146">
        <v>0</v>
      </c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209"/>
      <c r="B148" s="1769" t="s">
        <v>98</v>
      </c>
      <c r="C148" s="1665">
        <f>SUM(D148:I148)</f>
        <v>3</v>
      </c>
      <c r="D148" s="6120">
        <v>0</v>
      </c>
      <c r="E148" s="6121">
        <v>3</v>
      </c>
      <c r="F148" s="6121">
        <v>0</v>
      </c>
      <c r="G148" s="6121">
        <v>0</v>
      </c>
      <c r="H148" s="6122">
        <v>0</v>
      </c>
      <c r="I148" s="6148">
        <v>0</v>
      </c>
      <c r="J148" s="6123">
        <v>0</v>
      </c>
      <c r="K148" s="6124">
        <v>0</v>
      </c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613"/>
      <c r="B149" s="6149" t="s">
        <v>540</v>
      </c>
      <c r="C149" s="1648">
        <f>SUM(D149:I149)</f>
        <v>55</v>
      </c>
      <c r="D149" s="6126">
        <v>25</v>
      </c>
      <c r="E149" s="6127">
        <v>21</v>
      </c>
      <c r="F149" s="6127">
        <v>9</v>
      </c>
      <c r="G149" s="6127">
        <v>0</v>
      </c>
      <c r="H149" s="6128">
        <v>0</v>
      </c>
      <c r="I149" s="6150">
        <v>0</v>
      </c>
      <c r="J149" s="6129">
        <v>3</v>
      </c>
      <c r="K149" s="6151">
        <v>0</v>
      </c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614" t="s">
        <v>27</v>
      </c>
      <c r="B151" s="7614" t="s">
        <v>629</v>
      </c>
      <c r="C151" s="7565" t="s">
        <v>79</v>
      </c>
      <c r="D151" s="7624" t="s">
        <v>58</v>
      </c>
      <c r="E151" s="7555" t="s">
        <v>59</v>
      </c>
      <c r="F151" s="7620" t="s">
        <v>101</v>
      </c>
      <c r="G151" s="7621"/>
      <c r="H151" s="7621"/>
      <c r="I151" s="7621"/>
      <c r="J151" s="7621"/>
      <c r="K151" s="7621"/>
      <c r="L151" s="7621"/>
      <c r="M151" s="7621"/>
      <c r="N151" s="7621"/>
      <c r="O151" s="7621"/>
      <c r="P151" s="7621"/>
      <c r="Q151" s="7621"/>
      <c r="R151" s="7621"/>
      <c r="S151" s="7621"/>
      <c r="T151" s="7621"/>
      <c r="U151" s="7621"/>
      <c r="V151" s="7621"/>
      <c r="W151" s="7621"/>
      <c r="X151" s="7621"/>
      <c r="Y151" s="7621"/>
      <c r="Z151" s="7621"/>
      <c r="AA151" s="7621"/>
      <c r="AB151" s="7621"/>
      <c r="AC151" s="7621"/>
      <c r="AD151" s="7621"/>
      <c r="AE151" s="7621"/>
      <c r="AF151" s="7621"/>
      <c r="AG151" s="7621"/>
      <c r="AH151" s="7621"/>
      <c r="AI151" s="7621"/>
      <c r="AJ151" s="7621"/>
      <c r="AK151" s="7621"/>
      <c r="AL151" s="7621"/>
      <c r="AM151" s="7622"/>
      <c r="AN151" s="7508" t="s">
        <v>36</v>
      </c>
      <c r="AO151" s="7610" t="s">
        <v>37</v>
      </c>
    </row>
    <row r="152" spans="1:75" ht="15" customHeight="1" x14ac:dyDescent="0.25">
      <c r="A152" s="7303"/>
      <c r="B152" s="7303"/>
      <c r="C152" s="7266"/>
      <c r="D152" s="7457"/>
      <c r="E152" s="7487"/>
      <c r="F152" s="7562" t="s">
        <v>348</v>
      </c>
      <c r="G152" s="7611"/>
      <c r="H152" s="7562" t="s">
        <v>331</v>
      </c>
      <c r="I152" s="7611"/>
      <c r="J152" s="7562" t="s">
        <v>94</v>
      </c>
      <c r="K152" s="7611"/>
      <c r="L152" s="7562" t="s">
        <v>44</v>
      </c>
      <c r="M152" s="7611"/>
      <c r="N152" s="7562" t="s">
        <v>45</v>
      </c>
      <c r="O152" s="7611"/>
      <c r="P152" s="7564" t="s">
        <v>46</v>
      </c>
      <c r="Q152" s="7611"/>
      <c r="R152" s="7562" t="s">
        <v>47</v>
      </c>
      <c r="S152" s="7611"/>
      <c r="T152" s="7562" t="s">
        <v>48</v>
      </c>
      <c r="U152" s="7611"/>
      <c r="V152" s="7562" t="s">
        <v>49</v>
      </c>
      <c r="W152" s="7611"/>
      <c r="X152" s="7562" t="s">
        <v>50</v>
      </c>
      <c r="Y152" s="7611"/>
      <c r="Z152" s="7562" t="s">
        <v>51</v>
      </c>
      <c r="AA152" s="7611"/>
      <c r="AB152" s="7562" t="s">
        <v>52</v>
      </c>
      <c r="AC152" s="7611"/>
      <c r="AD152" s="7562" t="s">
        <v>53</v>
      </c>
      <c r="AE152" s="7611"/>
      <c r="AF152" s="7562" t="s">
        <v>54</v>
      </c>
      <c r="AG152" s="7611"/>
      <c r="AH152" s="7562" t="s">
        <v>55</v>
      </c>
      <c r="AI152" s="7611"/>
      <c r="AJ152" s="7562" t="s">
        <v>56</v>
      </c>
      <c r="AK152" s="7611"/>
      <c r="AL152" s="7562" t="s">
        <v>57</v>
      </c>
      <c r="AM152" s="7616"/>
      <c r="AN152" s="7194"/>
      <c r="AO152" s="7188"/>
    </row>
    <row r="153" spans="1:75" ht="15" customHeight="1" x14ac:dyDescent="0.25">
      <c r="A153" s="7615"/>
      <c r="B153" s="7615"/>
      <c r="C153" s="7267"/>
      <c r="D153" s="7379"/>
      <c r="E153" s="7274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53"/>
      <c r="AO153" s="7609"/>
    </row>
    <row r="154" spans="1:75" ht="15" customHeight="1" x14ac:dyDescent="0.25">
      <c r="A154" s="7612" t="s">
        <v>64</v>
      </c>
      <c r="B154" s="1721" t="s">
        <v>630</v>
      </c>
      <c r="C154" s="1663">
        <f>SUM(D154:E154)</f>
        <v>1</v>
      </c>
      <c r="D154" s="6155">
        <f>+F154+H154+J154+L154+N154+P154+R154+T154+V154+X154+Z154+AB154+AD154+AF154+AH154+AJ154+AL154</f>
        <v>1</v>
      </c>
      <c r="E154" s="6156">
        <f>+G154+I154+K154+M154+O154+Q154+S154+U154+W154+Y154+AA154+AC154+AE154+AG154+AI154+AK154+AM154</f>
        <v>0</v>
      </c>
      <c r="F154" s="5816">
        <v>0</v>
      </c>
      <c r="G154" s="5817">
        <v>0</v>
      </c>
      <c r="H154" s="5816">
        <v>0</v>
      </c>
      <c r="I154" s="5817">
        <v>0</v>
      </c>
      <c r="J154" s="5816">
        <v>0</v>
      </c>
      <c r="K154" s="5817">
        <v>0</v>
      </c>
      <c r="L154" s="5816">
        <v>0</v>
      </c>
      <c r="M154" s="5817">
        <v>0</v>
      </c>
      <c r="N154" s="5816">
        <v>0</v>
      </c>
      <c r="O154" s="5817">
        <v>0</v>
      </c>
      <c r="P154" s="5816">
        <v>1</v>
      </c>
      <c r="Q154" s="5817">
        <v>0</v>
      </c>
      <c r="R154" s="5816">
        <v>0</v>
      </c>
      <c r="S154" s="5817">
        <v>0</v>
      </c>
      <c r="T154" s="5816">
        <v>0</v>
      </c>
      <c r="U154" s="5817">
        <v>0</v>
      </c>
      <c r="V154" s="5816">
        <v>0</v>
      </c>
      <c r="W154" s="5817">
        <v>0</v>
      </c>
      <c r="X154" s="5816">
        <v>0</v>
      </c>
      <c r="Y154" s="5817">
        <v>0</v>
      </c>
      <c r="Z154" s="5816">
        <v>0</v>
      </c>
      <c r="AA154" s="5817">
        <v>0</v>
      </c>
      <c r="AB154" s="5816">
        <v>0</v>
      </c>
      <c r="AC154" s="5817">
        <v>0</v>
      </c>
      <c r="AD154" s="5816">
        <v>0</v>
      </c>
      <c r="AE154" s="5817">
        <v>0</v>
      </c>
      <c r="AF154" s="5816">
        <v>0</v>
      </c>
      <c r="AG154" s="5817">
        <v>0</v>
      </c>
      <c r="AH154" s="5816">
        <v>0</v>
      </c>
      <c r="AI154" s="5817">
        <v>0</v>
      </c>
      <c r="AJ154" s="5816">
        <v>0</v>
      </c>
      <c r="AK154" s="5817">
        <v>0</v>
      </c>
      <c r="AL154" s="5816">
        <v>0</v>
      </c>
      <c r="AM154" s="6157">
        <v>0</v>
      </c>
      <c r="AN154" s="6158">
        <v>0</v>
      </c>
      <c r="AO154" s="6159">
        <v>0</v>
      </c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209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>
        <v>0</v>
      </c>
      <c r="G155" s="6014">
        <v>0</v>
      </c>
      <c r="H155" s="5843">
        <v>0</v>
      </c>
      <c r="I155" s="6014">
        <v>0</v>
      </c>
      <c r="J155" s="5843">
        <v>0</v>
      </c>
      <c r="K155" s="6014">
        <v>0</v>
      </c>
      <c r="L155" s="5843">
        <v>0</v>
      </c>
      <c r="M155" s="6014">
        <v>0</v>
      </c>
      <c r="N155" s="5843">
        <v>0</v>
      </c>
      <c r="O155" s="6014">
        <v>0</v>
      </c>
      <c r="P155" s="5843">
        <v>0</v>
      </c>
      <c r="Q155" s="6014">
        <v>0</v>
      </c>
      <c r="R155" s="5843">
        <v>0</v>
      </c>
      <c r="S155" s="6014">
        <v>0</v>
      </c>
      <c r="T155" s="5843">
        <v>0</v>
      </c>
      <c r="U155" s="6014">
        <v>0</v>
      </c>
      <c r="V155" s="5843">
        <v>0</v>
      </c>
      <c r="W155" s="6014">
        <v>0</v>
      </c>
      <c r="X155" s="5843">
        <v>0</v>
      </c>
      <c r="Y155" s="6014">
        <v>0</v>
      </c>
      <c r="Z155" s="5843">
        <v>0</v>
      </c>
      <c r="AA155" s="6014">
        <v>0</v>
      </c>
      <c r="AB155" s="5843">
        <v>0</v>
      </c>
      <c r="AC155" s="6014">
        <v>0</v>
      </c>
      <c r="AD155" s="5843">
        <v>0</v>
      </c>
      <c r="AE155" s="6014">
        <v>0</v>
      </c>
      <c r="AF155" s="5843">
        <v>0</v>
      </c>
      <c r="AG155" s="6014">
        <v>0</v>
      </c>
      <c r="AH155" s="5843">
        <v>0</v>
      </c>
      <c r="AI155" s="6014">
        <v>0</v>
      </c>
      <c r="AJ155" s="5843">
        <v>0</v>
      </c>
      <c r="AK155" s="6014">
        <v>0</v>
      </c>
      <c r="AL155" s="5843">
        <v>0</v>
      </c>
      <c r="AM155" s="6160">
        <v>0</v>
      </c>
      <c r="AN155" s="5946">
        <v>0</v>
      </c>
      <c r="AO155" s="5945">
        <v>0</v>
      </c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209"/>
      <c r="B156" s="1646" t="s">
        <v>632</v>
      </c>
      <c r="C156" s="6119">
        <f t="shared" ref="C156:C167" si="94">SUM(D156:E156)</f>
        <v>1</v>
      </c>
      <c r="D156" s="1730">
        <f t="shared" si="88"/>
        <v>0</v>
      </c>
      <c r="E156" s="1586">
        <f t="shared" si="88"/>
        <v>1</v>
      </c>
      <c r="F156" s="5826">
        <v>0</v>
      </c>
      <c r="G156" s="5827">
        <v>0</v>
      </c>
      <c r="H156" s="5826">
        <v>0</v>
      </c>
      <c r="I156" s="5827">
        <v>0</v>
      </c>
      <c r="J156" s="5826">
        <v>0</v>
      </c>
      <c r="K156" s="5827">
        <v>0</v>
      </c>
      <c r="L156" s="5826">
        <v>0</v>
      </c>
      <c r="M156" s="5827">
        <v>0</v>
      </c>
      <c r="N156" s="5826">
        <v>0</v>
      </c>
      <c r="O156" s="5827">
        <v>0</v>
      </c>
      <c r="P156" s="5826">
        <v>0</v>
      </c>
      <c r="Q156" s="5827">
        <v>0</v>
      </c>
      <c r="R156" s="5826">
        <v>0</v>
      </c>
      <c r="S156" s="5827">
        <v>0</v>
      </c>
      <c r="T156" s="5826">
        <v>0</v>
      </c>
      <c r="U156" s="5827">
        <v>0</v>
      </c>
      <c r="V156" s="5826">
        <v>0</v>
      </c>
      <c r="W156" s="5827">
        <v>1</v>
      </c>
      <c r="X156" s="5826">
        <v>0</v>
      </c>
      <c r="Y156" s="5827">
        <v>0</v>
      </c>
      <c r="Z156" s="5826">
        <v>0</v>
      </c>
      <c r="AA156" s="5827">
        <v>0</v>
      </c>
      <c r="AB156" s="5826">
        <v>0</v>
      </c>
      <c r="AC156" s="5827">
        <v>0</v>
      </c>
      <c r="AD156" s="5826">
        <v>0</v>
      </c>
      <c r="AE156" s="5827">
        <v>0</v>
      </c>
      <c r="AF156" s="5826">
        <v>0</v>
      </c>
      <c r="AG156" s="5827">
        <v>0</v>
      </c>
      <c r="AH156" s="5826">
        <v>0</v>
      </c>
      <c r="AI156" s="5827">
        <v>0</v>
      </c>
      <c r="AJ156" s="5826">
        <v>0</v>
      </c>
      <c r="AK156" s="5827">
        <v>0</v>
      </c>
      <c r="AL156" s="5826">
        <v>0</v>
      </c>
      <c r="AM156" s="6161">
        <v>0</v>
      </c>
      <c r="AN156" s="6162">
        <v>1</v>
      </c>
      <c r="AO156" s="6163">
        <v>0</v>
      </c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209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>
        <v>0</v>
      </c>
      <c r="G157" s="5827">
        <v>0</v>
      </c>
      <c r="H157" s="5826">
        <v>0</v>
      </c>
      <c r="I157" s="5827">
        <v>0</v>
      </c>
      <c r="J157" s="5826">
        <v>0</v>
      </c>
      <c r="K157" s="5827">
        <v>0</v>
      </c>
      <c r="L157" s="5826">
        <v>0</v>
      </c>
      <c r="M157" s="5827">
        <v>0</v>
      </c>
      <c r="N157" s="5826">
        <v>0</v>
      </c>
      <c r="O157" s="5827">
        <v>0</v>
      </c>
      <c r="P157" s="5826">
        <v>0</v>
      </c>
      <c r="Q157" s="5827">
        <v>0</v>
      </c>
      <c r="R157" s="5826">
        <v>0</v>
      </c>
      <c r="S157" s="5827">
        <v>0</v>
      </c>
      <c r="T157" s="5826">
        <v>0</v>
      </c>
      <c r="U157" s="5827">
        <v>0</v>
      </c>
      <c r="V157" s="5826">
        <v>0</v>
      </c>
      <c r="W157" s="5827">
        <v>0</v>
      </c>
      <c r="X157" s="5826">
        <v>0</v>
      </c>
      <c r="Y157" s="5827">
        <v>0</v>
      </c>
      <c r="Z157" s="5826">
        <v>0</v>
      </c>
      <c r="AA157" s="5827">
        <v>0</v>
      </c>
      <c r="AB157" s="5826">
        <v>0</v>
      </c>
      <c r="AC157" s="5827">
        <v>0</v>
      </c>
      <c r="AD157" s="5826">
        <v>0</v>
      </c>
      <c r="AE157" s="5827">
        <v>0</v>
      </c>
      <c r="AF157" s="5826">
        <v>0</v>
      </c>
      <c r="AG157" s="5827">
        <v>0</v>
      </c>
      <c r="AH157" s="5826">
        <v>0</v>
      </c>
      <c r="AI157" s="5827">
        <v>0</v>
      </c>
      <c r="AJ157" s="5826">
        <v>0</v>
      </c>
      <c r="AK157" s="5827">
        <v>0</v>
      </c>
      <c r="AL157" s="5826">
        <v>0</v>
      </c>
      <c r="AM157" s="6161">
        <v>0</v>
      </c>
      <c r="AN157" s="6162">
        <v>0</v>
      </c>
      <c r="AO157" s="6163">
        <v>0</v>
      </c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209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>
        <v>0</v>
      </c>
      <c r="G158" s="5827">
        <v>0</v>
      </c>
      <c r="H158" s="5826">
        <v>0</v>
      </c>
      <c r="I158" s="5827">
        <v>0</v>
      </c>
      <c r="J158" s="5826">
        <v>0</v>
      </c>
      <c r="K158" s="5827">
        <v>0</v>
      </c>
      <c r="L158" s="5826">
        <v>0</v>
      </c>
      <c r="M158" s="5827">
        <v>0</v>
      </c>
      <c r="N158" s="5826">
        <v>0</v>
      </c>
      <c r="O158" s="5827">
        <v>0</v>
      </c>
      <c r="P158" s="5826">
        <v>0</v>
      </c>
      <c r="Q158" s="5827">
        <v>0</v>
      </c>
      <c r="R158" s="5826">
        <v>0</v>
      </c>
      <c r="S158" s="5827">
        <v>0</v>
      </c>
      <c r="T158" s="5826">
        <v>0</v>
      </c>
      <c r="U158" s="5827">
        <v>0</v>
      </c>
      <c r="V158" s="5826">
        <v>0</v>
      </c>
      <c r="W158" s="5827">
        <v>0</v>
      </c>
      <c r="X158" s="5826">
        <v>0</v>
      </c>
      <c r="Y158" s="5827">
        <v>0</v>
      </c>
      <c r="Z158" s="5826">
        <v>0</v>
      </c>
      <c r="AA158" s="5827">
        <v>0</v>
      </c>
      <c r="AB158" s="5826">
        <v>0</v>
      </c>
      <c r="AC158" s="5827">
        <v>0</v>
      </c>
      <c r="AD158" s="5826">
        <v>0</v>
      </c>
      <c r="AE158" s="5827">
        <v>0</v>
      </c>
      <c r="AF158" s="5826">
        <v>0</v>
      </c>
      <c r="AG158" s="5827">
        <v>0</v>
      </c>
      <c r="AH158" s="5826">
        <v>0</v>
      </c>
      <c r="AI158" s="5827">
        <v>0</v>
      </c>
      <c r="AJ158" s="5826">
        <v>0</v>
      </c>
      <c r="AK158" s="5827">
        <v>0</v>
      </c>
      <c r="AL158" s="5826">
        <v>0</v>
      </c>
      <c r="AM158" s="6161">
        <v>0</v>
      </c>
      <c r="AN158" s="6162">
        <v>0</v>
      </c>
      <c r="AO158" s="6163">
        <v>0</v>
      </c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209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>
        <v>0</v>
      </c>
      <c r="G159" s="5859">
        <v>0</v>
      </c>
      <c r="H159" s="5858">
        <v>0</v>
      </c>
      <c r="I159" s="5859">
        <v>0</v>
      </c>
      <c r="J159" s="5858">
        <v>0</v>
      </c>
      <c r="K159" s="5859">
        <v>0</v>
      </c>
      <c r="L159" s="5858">
        <v>0</v>
      </c>
      <c r="M159" s="5859">
        <v>0</v>
      </c>
      <c r="N159" s="5858">
        <v>0</v>
      </c>
      <c r="O159" s="5859">
        <v>0</v>
      </c>
      <c r="P159" s="5858">
        <v>0</v>
      </c>
      <c r="Q159" s="5859">
        <v>0</v>
      </c>
      <c r="R159" s="5858">
        <v>0</v>
      </c>
      <c r="S159" s="5859">
        <v>0</v>
      </c>
      <c r="T159" s="5858">
        <v>0</v>
      </c>
      <c r="U159" s="5859">
        <v>0</v>
      </c>
      <c r="V159" s="5858">
        <v>0</v>
      </c>
      <c r="W159" s="5859">
        <v>0</v>
      </c>
      <c r="X159" s="5858">
        <v>0</v>
      </c>
      <c r="Y159" s="5859">
        <v>0</v>
      </c>
      <c r="Z159" s="5858">
        <v>0</v>
      </c>
      <c r="AA159" s="5859">
        <v>0</v>
      </c>
      <c r="AB159" s="5858">
        <v>0</v>
      </c>
      <c r="AC159" s="5859">
        <v>0</v>
      </c>
      <c r="AD159" s="5858">
        <v>0</v>
      </c>
      <c r="AE159" s="5859">
        <v>0</v>
      </c>
      <c r="AF159" s="5858">
        <v>0</v>
      </c>
      <c r="AG159" s="5859">
        <v>0</v>
      </c>
      <c r="AH159" s="5858">
        <v>0</v>
      </c>
      <c r="AI159" s="5859">
        <v>0</v>
      </c>
      <c r="AJ159" s="5858">
        <v>0</v>
      </c>
      <c r="AK159" s="5859">
        <v>0</v>
      </c>
      <c r="AL159" s="5858">
        <v>0</v>
      </c>
      <c r="AM159" s="6164">
        <v>0</v>
      </c>
      <c r="AN159" s="6165">
        <v>0</v>
      </c>
      <c r="AO159" s="6166">
        <v>0</v>
      </c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209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>
        <v>0</v>
      </c>
      <c r="G160" s="5859">
        <v>0</v>
      </c>
      <c r="H160" s="5858">
        <v>0</v>
      </c>
      <c r="I160" s="5859">
        <v>0</v>
      </c>
      <c r="J160" s="5858">
        <v>0</v>
      </c>
      <c r="K160" s="5859">
        <v>0</v>
      </c>
      <c r="L160" s="5858">
        <v>0</v>
      </c>
      <c r="M160" s="5859">
        <v>0</v>
      </c>
      <c r="N160" s="5858">
        <v>0</v>
      </c>
      <c r="O160" s="5859">
        <v>0</v>
      </c>
      <c r="P160" s="5858">
        <v>0</v>
      </c>
      <c r="Q160" s="5859">
        <v>0</v>
      </c>
      <c r="R160" s="5858">
        <v>0</v>
      </c>
      <c r="S160" s="5859">
        <v>0</v>
      </c>
      <c r="T160" s="5858">
        <v>0</v>
      </c>
      <c r="U160" s="5859">
        <v>0</v>
      </c>
      <c r="V160" s="5858">
        <v>0</v>
      </c>
      <c r="W160" s="5859">
        <v>0</v>
      </c>
      <c r="X160" s="5858">
        <v>0</v>
      </c>
      <c r="Y160" s="5859">
        <v>0</v>
      </c>
      <c r="Z160" s="5858">
        <v>0</v>
      </c>
      <c r="AA160" s="5859">
        <v>0</v>
      </c>
      <c r="AB160" s="5858">
        <v>0</v>
      </c>
      <c r="AC160" s="5859">
        <v>0</v>
      </c>
      <c r="AD160" s="5858">
        <v>0</v>
      </c>
      <c r="AE160" s="5859">
        <v>0</v>
      </c>
      <c r="AF160" s="5858">
        <v>0</v>
      </c>
      <c r="AG160" s="5859">
        <v>0</v>
      </c>
      <c r="AH160" s="5858">
        <v>0</v>
      </c>
      <c r="AI160" s="5859">
        <v>0</v>
      </c>
      <c r="AJ160" s="5858">
        <v>0</v>
      </c>
      <c r="AK160" s="5859">
        <v>0</v>
      </c>
      <c r="AL160" s="5858">
        <v>0</v>
      </c>
      <c r="AM160" s="6164">
        <v>0</v>
      </c>
      <c r="AN160" s="6165">
        <v>0</v>
      </c>
      <c r="AO160" s="6166">
        <v>0</v>
      </c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613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>
        <v>0</v>
      </c>
      <c r="G161" s="5867">
        <v>0</v>
      </c>
      <c r="H161" s="5866">
        <v>0</v>
      </c>
      <c r="I161" s="5867">
        <v>0</v>
      </c>
      <c r="J161" s="5866">
        <v>0</v>
      </c>
      <c r="K161" s="5867">
        <v>0</v>
      </c>
      <c r="L161" s="5866">
        <v>0</v>
      </c>
      <c r="M161" s="5867">
        <v>0</v>
      </c>
      <c r="N161" s="5866">
        <v>0</v>
      </c>
      <c r="O161" s="5867">
        <v>0</v>
      </c>
      <c r="P161" s="5866">
        <v>0</v>
      </c>
      <c r="Q161" s="5867">
        <v>0</v>
      </c>
      <c r="R161" s="5866">
        <v>0</v>
      </c>
      <c r="S161" s="5867">
        <v>0</v>
      </c>
      <c r="T161" s="5866">
        <v>0</v>
      </c>
      <c r="U161" s="5867">
        <v>0</v>
      </c>
      <c r="V161" s="5866">
        <v>0</v>
      </c>
      <c r="W161" s="5867">
        <v>0</v>
      </c>
      <c r="X161" s="5866">
        <v>0</v>
      </c>
      <c r="Y161" s="5867">
        <v>0</v>
      </c>
      <c r="Z161" s="5866">
        <v>0</v>
      </c>
      <c r="AA161" s="5867">
        <v>0</v>
      </c>
      <c r="AB161" s="5866">
        <v>0</v>
      </c>
      <c r="AC161" s="5867">
        <v>0</v>
      </c>
      <c r="AD161" s="5866">
        <v>0</v>
      </c>
      <c r="AE161" s="5867">
        <v>0</v>
      </c>
      <c r="AF161" s="5866">
        <v>0</v>
      </c>
      <c r="AG161" s="5867">
        <v>0</v>
      </c>
      <c r="AH161" s="5866">
        <v>0</v>
      </c>
      <c r="AI161" s="5867">
        <v>0</v>
      </c>
      <c r="AJ161" s="5866">
        <v>0</v>
      </c>
      <c r="AK161" s="5867">
        <v>0</v>
      </c>
      <c r="AL161" s="5866">
        <v>0</v>
      </c>
      <c r="AM161" s="6167">
        <v>0</v>
      </c>
      <c r="AN161" s="5955">
        <v>0</v>
      </c>
      <c r="AO161" s="5954">
        <v>0</v>
      </c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612" t="s">
        <v>98</v>
      </c>
      <c r="B162" s="1721" t="s">
        <v>630</v>
      </c>
      <c r="C162" s="1663">
        <f t="shared" si="94"/>
        <v>1</v>
      </c>
      <c r="D162" s="6155">
        <f t="shared" si="88"/>
        <v>1</v>
      </c>
      <c r="E162" s="6156">
        <f t="shared" si="88"/>
        <v>0</v>
      </c>
      <c r="F162" s="5816">
        <v>0</v>
      </c>
      <c r="G162" s="5817">
        <v>0</v>
      </c>
      <c r="H162" s="5816">
        <v>0</v>
      </c>
      <c r="I162" s="5817">
        <v>0</v>
      </c>
      <c r="J162" s="5816">
        <v>0</v>
      </c>
      <c r="K162" s="5817">
        <v>0</v>
      </c>
      <c r="L162" s="5816">
        <v>0</v>
      </c>
      <c r="M162" s="5817">
        <v>0</v>
      </c>
      <c r="N162" s="5816">
        <v>0</v>
      </c>
      <c r="O162" s="5817">
        <v>0</v>
      </c>
      <c r="P162" s="5816">
        <v>1</v>
      </c>
      <c r="Q162" s="5817">
        <v>0</v>
      </c>
      <c r="R162" s="5816">
        <v>0</v>
      </c>
      <c r="S162" s="5817">
        <v>0</v>
      </c>
      <c r="T162" s="5816">
        <v>0</v>
      </c>
      <c r="U162" s="5817">
        <v>0</v>
      </c>
      <c r="V162" s="5816">
        <v>0</v>
      </c>
      <c r="W162" s="5817">
        <v>0</v>
      </c>
      <c r="X162" s="5816">
        <v>0</v>
      </c>
      <c r="Y162" s="5817">
        <v>0</v>
      </c>
      <c r="Z162" s="5816">
        <v>0</v>
      </c>
      <c r="AA162" s="5817">
        <v>0</v>
      </c>
      <c r="AB162" s="5816">
        <v>0</v>
      </c>
      <c r="AC162" s="5817">
        <v>0</v>
      </c>
      <c r="AD162" s="5816">
        <v>0</v>
      </c>
      <c r="AE162" s="5817">
        <v>0</v>
      </c>
      <c r="AF162" s="5816">
        <v>0</v>
      </c>
      <c r="AG162" s="5817">
        <v>0</v>
      </c>
      <c r="AH162" s="5816">
        <v>0</v>
      </c>
      <c r="AI162" s="5817">
        <v>0</v>
      </c>
      <c r="AJ162" s="5816">
        <v>0</v>
      </c>
      <c r="AK162" s="5817">
        <v>0</v>
      </c>
      <c r="AL162" s="5816">
        <v>0</v>
      </c>
      <c r="AM162" s="6157">
        <v>0</v>
      </c>
      <c r="AN162" s="6158">
        <v>0</v>
      </c>
      <c r="AO162" s="6159">
        <v>0</v>
      </c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209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>
        <v>0</v>
      </c>
      <c r="G163" s="5827">
        <v>0</v>
      </c>
      <c r="H163" s="5826">
        <v>0</v>
      </c>
      <c r="I163" s="5827">
        <v>0</v>
      </c>
      <c r="J163" s="5826">
        <v>0</v>
      </c>
      <c r="K163" s="5827">
        <v>0</v>
      </c>
      <c r="L163" s="5826">
        <v>0</v>
      </c>
      <c r="M163" s="5827">
        <v>0</v>
      </c>
      <c r="N163" s="5826">
        <v>0</v>
      </c>
      <c r="O163" s="5827">
        <v>0</v>
      </c>
      <c r="P163" s="5826">
        <v>0</v>
      </c>
      <c r="Q163" s="5827">
        <v>0</v>
      </c>
      <c r="R163" s="5826">
        <v>0</v>
      </c>
      <c r="S163" s="5827">
        <v>0</v>
      </c>
      <c r="T163" s="5826">
        <v>0</v>
      </c>
      <c r="U163" s="5827">
        <v>0</v>
      </c>
      <c r="V163" s="5826">
        <v>0</v>
      </c>
      <c r="W163" s="5827">
        <v>0</v>
      </c>
      <c r="X163" s="5826">
        <v>0</v>
      </c>
      <c r="Y163" s="5827">
        <v>0</v>
      </c>
      <c r="Z163" s="5826">
        <v>0</v>
      </c>
      <c r="AA163" s="5827">
        <v>0</v>
      </c>
      <c r="AB163" s="5826">
        <v>0</v>
      </c>
      <c r="AC163" s="5827">
        <v>0</v>
      </c>
      <c r="AD163" s="5826">
        <v>0</v>
      </c>
      <c r="AE163" s="5827">
        <v>0</v>
      </c>
      <c r="AF163" s="5826">
        <v>0</v>
      </c>
      <c r="AG163" s="5827">
        <v>0</v>
      </c>
      <c r="AH163" s="5826">
        <v>0</v>
      </c>
      <c r="AI163" s="5827">
        <v>0</v>
      </c>
      <c r="AJ163" s="5826">
        <v>0</v>
      </c>
      <c r="AK163" s="5827">
        <v>0</v>
      </c>
      <c r="AL163" s="5826">
        <v>0</v>
      </c>
      <c r="AM163" s="6161">
        <v>0</v>
      </c>
      <c r="AN163" s="6162">
        <v>0</v>
      </c>
      <c r="AO163" s="6163">
        <v>0</v>
      </c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209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>
        <v>0</v>
      </c>
      <c r="G164" s="5827">
        <v>0</v>
      </c>
      <c r="H164" s="5826">
        <v>0</v>
      </c>
      <c r="I164" s="5827">
        <v>0</v>
      </c>
      <c r="J164" s="5826">
        <v>0</v>
      </c>
      <c r="K164" s="5827">
        <v>0</v>
      </c>
      <c r="L164" s="5826">
        <v>0</v>
      </c>
      <c r="M164" s="5827">
        <v>0</v>
      </c>
      <c r="N164" s="5826">
        <v>0</v>
      </c>
      <c r="O164" s="5827">
        <v>0</v>
      </c>
      <c r="P164" s="5826">
        <v>0</v>
      </c>
      <c r="Q164" s="5827">
        <v>0</v>
      </c>
      <c r="R164" s="5826">
        <v>0</v>
      </c>
      <c r="S164" s="5827">
        <v>0</v>
      </c>
      <c r="T164" s="5826">
        <v>0</v>
      </c>
      <c r="U164" s="5827">
        <v>0</v>
      </c>
      <c r="V164" s="5826">
        <v>0</v>
      </c>
      <c r="W164" s="5827">
        <v>0</v>
      </c>
      <c r="X164" s="5826">
        <v>0</v>
      </c>
      <c r="Y164" s="5827">
        <v>0</v>
      </c>
      <c r="Z164" s="5826">
        <v>0</v>
      </c>
      <c r="AA164" s="5827">
        <v>0</v>
      </c>
      <c r="AB164" s="5826">
        <v>0</v>
      </c>
      <c r="AC164" s="5827">
        <v>0</v>
      </c>
      <c r="AD164" s="5826">
        <v>0</v>
      </c>
      <c r="AE164" s="5827">
        <v>0</v>
      </c>
      <c r="AF164" s="5826">
        <v>0</v>
      </c>
      <c r="AG164" s="5827">
        <v>0</v>
      </c>
      <c r="AH164" s="5826">
        <v>0</v>
      </c>
      <c r="AI164" s="5827">
        <v>0</v>
      </c>
      <c r="AJ164" s="5826">
        <v>0</v>
      </c>
      <c r="AK164" s="5827">
        <v>0</v>
      </c>
      <c r="AL164" s="5826">
        <v>0</v>
      </c>
      <c r="AM164" s="6161">
        <v>0</v>
      </c>
      <c r="AN164" s="6162">
        <v>0</v>
      </c>
      <c r="AO164" s="6163">
        <v>0</v>
      </c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209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>
        <v>0</v>
      </c>
      <c r="G165" s="5827">
        <v>0</v>
      </c>
      <c r="H165" s="5826">
        <v>0</v>
      </c>
      <c r="I165" s="5827">
        <v>0</v>
      </c>
      <c r="J165" s="5826">
        <v>0</v>
      </c>
      <c r="K165" s="5827">
        <v>0</v>
      </c>
      <c r="L165" s="5826">
        <v>0</v>
      </c>
      <c r="M165" s="5827">
        <v>0</v>
      </c>
      <c r="N165" s="5826">
        <v>0</v>
      </c>
      <c r="O165" s="5827">
        <v>0</v>
      </c>
      <c r="P165" s="5826">
        <v>0</v>
      </c>
      <c r="Q165" s="5827">
        <v>0</v>
      </c>
      <c r="R165" s="5826">
        <v>0</v>
      </c>
      <c r="S165" s="5827">
        <v>0</v>
      </c>
      <c r="T165" s="5826">
        <v>0</v>
      </c>
      <c r="U165" s="5827">
        <v>0</v>
      </c>
      <c r="V165" s="5826">
        <v>0</v>
      </c>
      <c r="W165" s="5827">
        <v>0</v>
      </c>
      <c r="X165" s="5826">
        <v>0</v>
      </c>
      <c r="Y165" s="5827">
        <v>0</v>
      </c>
      <c r="Z165" s="5826">
        <v>0</v>
      </c>
      <c r="AA165" s="5827">
        <v>0</v>
      </c>
      <c r="AB165" s="5826">
        <v>0</v>
      </c>
      <c r="AC165" s="5827">
        <v>0</v>
      </c>
      <c r="AD165" s="5826">
        <v>0</v>
      </c>
      <c r="AE165" s="5827">
        <v>0</v>
      </c>
      <c r="AF165" s="5826">
        <v>0</v>
      </c>
      <c r="AG165" s="5827">
        <v>0</v>
      </c>
      <c r="AH165" s="5826">
        <v>0</v>
      </c>
      <c r="AI165" s="5827">
        <v>0</v>
      </c>
      <c r="AJ165" s="5826">
        <v>0</v>
      </c>
      <c r="AK165" s="5827">
        <v>0</v>
      </c>
      <c r="AL165" s="5826">
        <v>0</v>
      </c>
      <c r="AM165" s="6161">
        <v>0</v>
      </c>
      <c r="AN165" s="6162">
        <v>0</v>
      </c>
      <c r="AO165" s="6163">
        <v>0</v>
      </c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209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>
        <v>0</v>
      </c>
      <c r="G166" s="5859">
        <v>0</v>
      </c>
      <c r="H166" s="5858">
        <v>0</v>
      </c>
      <c r="I166" s="5859">
        <v>0</v>
      </c>
      <c r="J166" s="5858">
        <v>0</v>
      </c>
      <c r="K166" s="5859">
        <v>0</v>
      </c>
      <c r="L166" s="5858">
        <v>0</v>
      </c>
      <c r="M166" s="5859">
        <v>0</v>
      </c>
      <c r="N166" s="5858">
        <v>0</v>
      </c>
      <c r="O166" s="5859">
        <v>0</v>
      </c>
      <c r="P166" s="5858">
        <v>0</v>
      </c>
      <c r="Q166" s="5859">
        <v>0</v>
      </c>
      <c r="R166" s="5858">
        <v>0</v>
      </c>
      <c r="S166" s="5859">
        <v>0</v>
      </c>
      <c r="T166" s="5858">
        <v>0</v>
      </c>
      <c r="U166" s="5859">
        <v>0</v>
      </c>
      <c r="V166" s="5858">
        <v>0</v>
      </c>
      <c r="W166" s="5859">
        <v>0</v>
      </c>
      <c r="X166" s="5858">
        <v>0</v>
      </c>
      <c r="Y166" s="5859">
        <v>0</v>
      </c>
      <c r="Z166" s="5858">
        <v>0</v>
      </c>
      <c r="AA166" s="5859">
        <v>0</v>
      </c>
      <c r="AB166" s="5858">
        <v>0</v>
      </c>
      <c r="AC166" s="5859">
        <v>0</v>
      </c>
      <c r="AD166" s="5858">
        <v>0</v>
      </c>
      <c r="AE166" s="5859">
        <v>0</v>
      </c>
      <c r="AF166" s="5858">
        <v>0</v>
      </c>
      <c r="AG166" s="5859">
        <v>0</v>
      </c>
      <c r="AH166" s="5858">
        <v>0</v>
      </c>
      <c r="AI166" s="5859">
        <v>0</v>
      </c>
      <c r="AJ166" s="5858">
        <v>0</v>
      </c>
      <c r="AK166" s="5859">
        <v>0</v>
      </c>
      <c r="AL166" s="5858">
        <v>0</v>
      </c>
      <c r="AM166" s="6164">
        <v>0</v>
      </c>
      <c r="AN166" s="6165">
        <v>0</v>
      </c>
      <c r="AO166" s="6166">
        <v>0</v>
      </c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613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>
        <v>0</v>
      </c>
      <c r="G167" s="5867">
        <v>0</v>
      </c>
      <c r="H167" s="5866">
        <v>0</v>
      </c>
      <c r="I167" s="5867">
        <v>0</v>
      </c>
      <c r="J167" s="5866">
        <v>0</v>
      </c>
      <c r="K167" s="5867">
        <v>0</v>
      </c>
      <c r="L167" s="5866">
        <v>0</v>
      </c>
      <c r="M167" s="5867">
        <v>0</v>
      </c>
      <c r="N167" s="5866">
        <v>0</v>
      </c>
      <c r="O167" s="5867">
        <v>0</v>
      </c>
      <c r="P167" s="5866">
        <v>0</v>
      </c>
      <c r="Q167" s="5867">
        <v>0</v>
      </c>
      <c r="R167" s="5866">
        <v>0</v>
      </c>
      <c r="S167" s="5867">
        <v>0</v>
      </c>
      <c r="T167" s="5866">
        <v>0</v>
      </c>
      <c r="U167" s="5867">
        <v>0</v>
      </c>
      <c r="V167" s="5866">
        <v>0</v>
      </c>
      <c r="W167" s="5867">
        <v>0</v>
      </c>
      <c r="X167" s="5866">
        <v>0</v>
      </c>
      <c r="Y167" s="5867">
        <v>0</v>
      </c>
      <c r="Z167" s="5866">
        <v>0</v>
      </c>
      <c r="AA167" s="5867">
        <v>0</v>
      </c>
      <c r="AB167" s="5866">
        <v>0</v>
      </c>
      <c r="AC167" s="5867">
        <v>0</v>
      </c>
      <c r="AD167" s="5866">
        <v>0</v>
      </c>
      <c r="AE167" s="5867">
        <v>0</v>
      </c>
      <c r="AF167" s="5866">
        <v>0</v>
      </c>
      <c r="AG167" s="5867">
        <v>0</v>
      </c>
      <c r="AH167" s="5866">
        <v>0</v>
      </c>
      <c r="AI167" s="5867">
        <v>0</v>
      </c>
      <c r="AJ167" s="5866">
        <v>0</v>
      </c>
      <c r="AK167" s="5867">
        <v>0</v>
      </c>
      <c r="AL167" s="5866">
        <v>0</v>
      </c>
      <c r="AM167" s="6167">
        <v>0</v>
      </c>
      <c r="AN167" s="5955">
        <v>0</v>
      </c>
      <c r="AO167" s="5954">
        <v>0</v>
      </c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561" t="s">
        <v>639</v>
      </c>
      <c r="B169" s="7618" t="s">
        <v>77</v>
      </c>
      <c r="C169" s="7620" t="s">
        <v>29</v>
      </c>
      <c r="D169" s="7621"/>
      <c r="E169" s="7621"/>
      <c r="F169" s="7621"/>
      <c r="G169" s="7621"/>
      <c r="H169" s="7621"/>
      <c r="I169" s="7621"/>
      <c r="J169" s="7621"/>
      <c r="K169" s="7621"/>
      <c r="L169" s="7621"/>
      <c r="M169" s="7621"/>
      <c r="N169" s="7621"/>
      <c r="O169" s="7621"/>
      <c r="P169" s="7621"/>
      <c r="Q169" s="7621"/>
      <c r="R169" s="7621"/>
      <c r="S169" s="7622"/>
      <c r="T169" s="7623" t="s">
        <v>36</v>
      </c>
      <c r="U169" s="7617" t="s">
        <v>37</v>
      </c>
    </row>
    <row r="170" spans="1:74" ht="15" customHeight="1" x14ac:dyDescent="0.25">
      <c r="A170" s="7166"/>
      <c r="B170" s="7619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623"/>
      <c r="U170" s="7617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640" t="s">
        <v>220</v>
      </c>
      <c r="B173" s="7641" t="s">
        <v>645</v>
      </c>
      <c r="C173" s="7643" t="s">
        <v>646</v>
      </c>
      <c r="D173" s="7644"/>
      <c r="E173" s="7644"/>
      <c r="F173" s="7644"/>
      <c r="G173" s="7644"/>
      <c r="H173" s="7644"/>
      <c r="I173" s="7644"/>
      <c r="J173" s="7644"/>
      <c r="K173" s="7645"/>
      <c r="L173" s="7620" t="s">
        <v>647</v>
      </c>
      <c r="M173" s="7621"/>
      <c r="N173" s="7621"/>
      <c r="O173" s="7621"/>
      <c r="P173" s="7621"/>
      <c r="Q173" s="7621"/>
      <c r="R173" s="7621"/>
      <c r="S173" s="7621"/>
      <c r="T173" s="7646"/>
      <c r="U173" s="7620" t="s">
        <v>648</v>
      </c>
      <c r="V173" s="7621"/>
      <c r="W173" s="7621"/>
      <c r="X173" s="7621"/>
      <c r="Y173" s="7621"/>
      <c r="Z173" s="7621"/>
      <c r="AA173" s="7621"/>
      <c r="AB173" s="7621"/>
      <c r="AC173" s="7622"/>
      <c r="AD173" s="7564" t="s">
        <v>36</v>
      </c>
      <c r="AE173" s="7632" t="s">
        <v>37</v>
      </c>
    </row>
    <row r="174" spans="1:74" ht="18" customHeight="1" x14ac:dyDescent="0.25">
      <c r="A174" s="7302"/>
      <c r="B174" s="7642"/>
      <c r="C174" s="7633" t="s">
        <v>77</v>
      </c>
      <c r="D174" s="7634"/>
      <c r="E174" s="7635"/>
      <c r="F174" s="7636" t="s">
        <v>649</v>
      </c>
      <c r="G174" s="7636"/>
      <c r="H174" s="7636" t="s">
        <v>650</v>
      </c>
      <c r="I174" s="7636"/>
      <c r="J174" s="7637" t="s">
        <v>651</v>
      </c>
      <c r="K174" s="7637"/>
      <c r="L174" s="7633" t="s">
        <v>77</v>
      </c>
      <c r="M174" s="7634"/>
      <c r="N174" s="7635"/>
      <c r="O174" s="7636" t="s">
        <v>649</v>
      </c>
      <c r="P174" s="7636"/>
      <c r="Q174" s="7636" t="s">
        <v>650</v>
      </c>
      <c r="R174" s="7636"/>
      <c r="S174" s="7637" t="s">
        <v>651</v>
      </c>
      <c r="T174" s="7637"/>
      <c r="U174" s="7633" t="s">
        <v>77</v>
      </c>
      <c r="V174" s="7634"/>
      <c r="W174" s="7635"/>
      <c r="X174" s="7636" t="s">
        <v>649</v>
      </c>
      <c r="Y174" s="7636"/>
      <c r="Z174" s="7636" t="s">
        <v>650</v>
      </c>
      <c r="AA174" s="7636"/>
      <c r="AB174" s="7637" t="s">
        <v>651</v>
      </c>
      <c r="AC174" s="7638"/>
      <c r="AD174" s="7564"/>
      <c r="AE174" s="7632"/>
    </row>
    <row r="175" spans="1:74" ht="25.9" customHeight="1" x14ac:dyDescent="0.25">
      <c r="A175" s="7302"/>
      <c r="B175" s="7642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64"/>
      <c r="AE175" s="7632"/>
    </row>
    <row r="176" spans="1:74" ht="25.15" customHeight="1" x14ac:dyDescent="0.25">
      <c r="A176" s="6188" t="s">
        <v>653</v>
      </c>
      <c r="B176" s="6189">
        <f>SUM(C176+L176+U176)</f>
        <v>24</v>
      </c>
      <c r="C176" s="6190">
        <f>SUM(D176:E176)</f>
        <v>24</v>
      </c>
      <c r="D176" s="6155">
        <f>SUM(F176+H176+J176)</f>
        <v>14</v>
      </c>
      <c r="E176" s="6191">
        <f>SUM(G176+I176+K176)</f>
        <v>10</v>
      </c>
      <c r="F176" s="5816">
        <v>4</v>
      </c>
      <c r="G176" s="5818">
        <v>2</v>
      </c>
      <c r="H176" s="5816">
        <v>5</v>
      </c>
      <c r="I176" s="5818">
        <v>4</v>
      </c>
      <c r="J176" s="5816">
        <v>5</v>
      </c>
      <c r="K176" s="5818">
        <v>4</v>
      </c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>
        <v>0</v>
      </c>
      <c r="P176" s="5817">
        <v>0</v>
      </c>
      <c r="Q176" s="5816">
        <v>0</v>
      </c>
      <c r="R176" s="5817">
        <v>0</v>
      </c>
      <c r="S176" s="5816">
        <v>0</v>
      </c>
      <c r="T176" s="5817">
        <v>0</v>
      </c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>
        <v>0</v>
      </c>
      <c r="Y176" s="5818">
        <v>0</v>
      </c>
      <c r="Z176" s="5816">
        <v>0</v>
      </c>
      <c r="AA176" s="5818">
        <v>0</v>
      </c>
      <c r="AB176" s="5816">
        <v>0</v>
      </c>
      <c r="AC176" s="5881">
        <v>0</v>
      </c>
      <c r="AD176" s="5880">
        <v>0</v>
      </c>
      <c r="AE176" s="6159">
        <v>0</v>
      </c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4</v>
      </c>
      <c r="C177" s="6194">
        <f t="shared" ref="C177:C183" si="95">SUM(D177:E177)</f>
        <v>4</v>
      </c>
      <c r="D177" s="6195">
        <f t="shared" ref="D177:E183" si="96">SUM(F177+H177+J177)</f>
        <v>0</v>
      </c>
      <c r="E177" s="6196">
        <f t="shared" si="96"/>
        <v>4</v>
      </c>
      <c r="F177" s="5866"/>
      <c r="G177" s="5865"/>
      <c r="H177" s="5866"/>
      <c r="I177" s="5865"/>
      <c r="J177" s="5866"/>
      <c r="K177" s="5865">
        <v>4</v>
      </c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>
        <v>0</v>
      </c>
      <c r="Y177" s="5865">
        <v>0</v>
      </c>
      <c r="Z177" s="5866">
        <v>0</v>
      </c>
      <c r="AA177" s="5865">
        <v>0</v>
      </c>
      <c r="AB177" s="5866">
        <v>0</v>
      </c>
      <c r="AC177" s="5870">
        <v>0</v>
      </c>
      <c r="AD177" s="5955">
        <v>0</v>
      </c>
      <c r="AE177" s="5954">
        <v>0</v>
      </c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26</v>
      </c>
      <c r="C178" s="6190">
        <f t="shared" si="95"/>
        <v>26</v>
      </c>
      <c r="D178" s="6200">
        <f t="shared" si="96"/>
        <v>13</v>
      </c>
      <c r="E178" s="6201">
        <f t="shared" si="96"/>
        <v>13</v>
      </c>
      <c r="F178" s="5816">
        <v>3</v>
      </c>
      <c r="G178" s="5818">
        <v>2</v>
      </c>
      <c r="H178" s="5816">
        <v>4</v>
      </c>
      <c r="I178" s="5818">
        <v>5</v>
      </c>
      <c r="J178" s="5816">
        <v>6</v>
      </c>
      <c r="K178" s="5818">
        <v>6</v>
      </c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>
        <v>0</v>
      </c>
      <c r="P178" s="5817">
        <v>0</v>
      </c>
      <c r="Q178" s="5816">
        <v>0</v>
      </c>
      <c r="R178" s="5817">
        <v>0</v>
      </c>
      <c r="S178" s="5816">
        <v>0</v>
      </c>
      <c r="T178" s="5817">
        <v>0</v>
      </c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>
        <v>0</v>
      </c>
      <c r="Y178" s="5818">
        <v>0</v>
      </c>
      <c r="Z178" s="5816">
        <v>0</v>
      </c>
      <c r="AA178" s="5818">
        <v>0</v>
      </c>
      <c r="AB178" s="5816">
        <v>0</v>
      </c>
      <c r="AC178" s="5881">
        <v>0</v>
      </c>
      <c r="AD178" s="5880">
        <v>3</v>
      </c>
      <c r="AE178" s="6159">
        <v>0</v>
      </c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>
        <v>0</v>
      </c>
      <c r="G179" s="5865">
        <v>0</v>
      </c>
      <c r="H179" s="5866">
        <v>0</v>
      </c>
      <c r="I179" s="5865">
        <v>0</v>
      </c>
      <c r="J179" s="5866">
        <v>0</v>
      </c>
      <c r="K179" s="5865">
        <v>0</v>
      </c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>
        <v>0</v>
      </c>
      <c r="Y179" s="5865">
        <v>0</v>
      </c>
      <c r="Z179" s="5866">
        <v>0</v>
      </c>
      <c r="AA179" s="5865">
        <v>0</v>
      </c>
      <c r="AB179" s="5866">
        <v>0</v>
      </c>
      <c r="AC179" s="5870">
        <v>0</v>
      </c>
      <c r="AD179" s="5955">
        <v>0</v>
      </c>
      <c r="AE179" s="5954">
        <v>0</v>
      </c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4</v>
      </c>
      <c r="C180" s="6190">
        <f t="shared" si="95"/>
        <v>4</v>
      </c>
      <c r="D180" s="6200">
        <f t="shared" si="96"/>
        <v>4</v>
      </c>
      <c r="E180" s="6201">
        <f t="shared" si="96"/>
        <v>0</v>
      </c>
      <c r="F180" s="5816">
        <v>0</v>
      </c>
      <c r="G180" s="5818">
        <v>0</v>
      </c>
      <c r="H180" s="5816">
        <v>2</v>
      </c>
      <c r="I180" s="5818">
        <v>0</v>
      </c>
      <c r="J180" s="5816">
        <v>2</v>
      </c>
      <c r="K180" s="5818">
        <v>0</v>
      </c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>
        <v>0</v>
      </c>
      <c r="P180" s="5817">
        <v>0</v>
      </c>
      <c r="Q180" s="5816">
        <v>0</v>
      </c>
      <c r="R180" s="5817">
        <v>0</v>
      </c>
      <c r="S180" s="5816">
        <v>0</v>
      </c>
      <c r="T180" s="5817">
        <v>0</v>
      </c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>
        <v>0</v>
      </c>
      <c r="Y180" s="5818">
        <v>0</v>
      </c>
      <c r="Z180" s="5816">
        <v>0</v>
      </c>
      <c r="AA180" s="5818">
        <v>0</v>
      </c>
      <c r="AB180" s="5816">
        <v>0</v>
      </c>
      <c r="AC180" s="5881">
        <v>0</v>
      </c>
      <c r="AD180" s="5880">
        <v>0</v>
      </c>
      <c r="AE180" s="6159">
        <v>0</v>
      </c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>
        <v>0</v>
      </c>
      <c r="G181" s="5865">
        <v>0</v>
      </c>
      <c r="H181" s="5866">
        <v>0</v>
      </c>
      <c r="I181" s="5865">
        <v>0</v>
      </c>
      <c r="J181" s="5866">
        <v>0</v>
      </c>
      <c r="K181" s="5865">
        <v>0</v>
      </c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>
        <v>0</v>
      </c>
      <c r="Y181" s="5865">
        <v>0</v>
      </c>
      <c r="Z181" s="5866">
        <v>0</v>
      </c>
      <c r="AA181" s="5865">
        <v>0</v>
      </c>
      <c r="AB181" s="5866">
        <v>0</v>
      </c>
      <c r="AC181" s="5870">
        <v>0</v>
      </c>
      <c r="AD181" s="5955">
        <v>0</v>
      </c>
      <c r="AE181" s="5954">
        <v>0</v>
      </c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3</v>
      </c>
      <c r="C182" s="1559">
        <f t="shared" si="95"/>
        <v>3</v>
      </c>
      <c r="D182" s="6203">
        <f t="shared" si="96"/>
        <v>2</v>
      </c>
      <c r="E182" s="6204">
        <f t="shared" si="96"/>
        <v>1</v>
      </c>
      <c r="F182" s="5843">
        <v>2</v>
      </c>
      <c r="G182" s="6103">
        <v>0</v>
      </c>
      <c r="H182" s="5843">
        <v>0</v>
      </c>
      <c r="I182" s="6103">
        <v>1</v>
      </c>
      <c r="J182" s="5843">
        <v>0</v>
      </c>
      <c r="K182" s="6103">
        <v>0</v>
      </c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>
        <v>0</v>
      </c>
      <c r="P182" s="6014">
        <v>0</v>
      </c>
      <c r="Q182" s="5843">
        <v>0</v>
      </c>
      <c r="R182" s="6014">
        <v>0</v>
      </c>
      <c r="S182" s="5843">
        <v>0</v>
      </c>
      <c r="T182" s="6014">
        <v>0</v>
      </c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>
        <v>0</v>
      </c>
      <c r="Y182" s="6103">
        <v>0</v>
      </c>
      <c r="Z182" s="5843">
        <v>0</v>
      </c>
      <c r="AA182" s="6103">
        <v>0</v>
      </c>
      <c r="AB182" s="5843">
        <v>0</v>
      </c>
      <c r="AC182" s="6105">
        <v>0</v>
      </c>
      <c r="AD182" s="5946">
        <v>0</v>
      </c>
      <c r="AE182" s="5945">
        <v>0</v>
      </c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>
        <v>0</v>
      </c>
      <c r="G183" s="5865">
        <v>0</v>
      </c>
      <c r="H183" s="5866">
        <v>0</v>
      </c>
      <c r="I183" s="5865">
        <v>0</v>
      </c>
      <c r="J183" s="5866">
        <v>0</v>
      </c>
      <c r="K183" s="5865">
        <v>0</v>
      </c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>
        <v>0</v>
      </c>
      <c r="Y183" s="5865">
        <v>0</v>
      </c>
      <c r="Z183" s="5866">
        <v>0</v>
      </c>
      <c r="AA183" s="5865">
        <v>0</v>
      </c>
      <c r="AB183" s="5866">
        <v>0</v>
      </c>
      <c r="AC183" s="5870">
        <v>0</v>
      </c>
      <c r="AD183" s="5955">
        <v>0</v>
      </c>
      <c r="AE183" s="5954">
        <v>0</v>
      </c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/>
      <c r="D186" s="6014"/>
    </row>
    <row r="187" spans="1:74" x14ac:dyDescent="0.25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 x14ac:dyDescent="0.25">
      <c r="A188" s="1580" t="s">
        <v>667</v>
      </c>
      <c r="B188" s="6023">
        <f t="shared" si="105"/>
        <v>0</v>
      </c>
      <c r="C188" s="5826"/>
      <c r="D188" s="5828"/>
    </row>
    <row r="189" spans="1:74" x14ac:dyDescent="0.25">
      <c r="A189" s="1606" t="s">
        <v>668</v>
      </c>
      <c r="B189" s="6024">
        <f t="shared" si="105"/>
        <v>0</v>
      </c>
      <c r="C189" s="5866"/>
      <c r="D189" s="5865"/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555" t="s">
        <v>662</v>
      </c>
      <c r="B191" s="7560" t="s">
        <v>77</v>
      </c>
      <c r="C191" s="7562" t="s">
        <v>29</v>
      </c>
      <c r="D191" s="7564"/>
      <c r="E191" s="7616"/>
      <c r="F191" s="7624" t="s">
        <v>670</v>
      </c>
      <c r="G191" s="7639" t="s">
        <v>671</v>
      </c>
      <c r="H191" s="7560" t="s">
        <v>672</v>
      </c>
    </row>
    <row r="192" spans="1:74" ht="38.25" customHeight="1" x14ac:dyDescent="0.25">
      <c r="A192" s="7274"/>
      <c r="B192" s="7542"/>
      <c r="C192" s="6212" t="s">
        <v>673</v>
      </c>
      <c r="D192" s="6217" t="s">
        <v>674</v>
      </c>
      <c r="E192" s="6154" t="s">
        <v>675</v>
      </c>
      <c r="F192" s="7379"/>
      <c r="G192" s="7223"/>
      <c r="H192" s="7542"/>
    </row>
    <row r="193" spans="1:75" x14ac:dyDescent="0.2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595" t="s">
        <v>662</v>
      </c>
      <c r="B200" s="7561" t="s">
        <v>77</v>
      </c>
      <c r="C200" s="7562" t="s">
        <v>29</v>
      </c>
      <c r="D200" s="7564"/>
      <c r="E200" s="7611"/>
    </row>
    <row r="201" spans="1:75" ht="21" customHeight="1" x14ac:dyDescent="0.25">
      <c r="A201" s="7189"/>
      <c r="B201" s="7166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 x14ac:dyDescent="0.2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 x14ac:dyDescent="0.2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 x14ac:dyDescent="0.2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 x14ac:dyDescent="0.25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 x14ac:dyDescent="0.25">
      <c r="A207" s="6232" t="s">
        <v>688</v>
      </c>
    </row>
    <row r="208" spans="1:75" x14ac:dyDescent="0.25">
      <c r="A208" s="7607" t="s">
        <v>662</v>
      </c>
      <c r="B208" s="7555"/>
      <c r="C208" s="7560" t="s">
        <v>77</v>
      </c>
      <c r="D208" s="7562" t="s">
        <v>29</v>
      </c>
      <c r="E208" s="7564"/>
      <c r="F208" s="7611"/>
    </row>
    <row r="209" spans="1:6" ht="24" customHeight="1" x14ac:dyDescent="0.25">
      <c r="A209" s="7273"/>
      <c r="B209" s="7274"/>
      <c r="C209" s="7542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555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 x14ac:dyDescent="0.25">
      <c r="A211" s="7487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 x14ac:dyDescent="0.25">
      <c r="A212" s="7555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 x14ac:dyDescent="0.25">
      <c r="A213" s="7274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555" t="s">
        <v>662</v>
      </c>
      <c r="B215" s="7560" t="s">
        <v>77</v>
      </c>
      <c r="C215" s="7564" t="s">
        <v>696</v>
      </c>
      <c r="D215" s="7564"/>
      <c r="E215" s="7564"/>
      <c r="F215" s="6238"/>
    </row>
    <row r="216" spans="1:6" ht="21" x14ac:dyDescent="0.25">
      <c r="A216" s="7274"/>
      <c r="B216" s="7542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0</v>
      </c>
      <c r="C217" s="5879"/>
      <c r="D217" s="6219"/>
      <c r="E217" s="5818"/>
    </row>
    <row r="218" spans="1:6" x14ac:dyDescent="0.25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 x14ac:dyDescent="0.25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 x14ac:dyDescent="0.25">
      <c r="A220" s="6236" t="s">
        <v>703</v>
      </c>
      <c r="B220" s="6237"/>
    </row>
    <row r="221" spans="1:6" x14ac:dyDescent="0.25">
      <c r="A221" s="7555" t="s">
        <v>662</v>
      </c>
      <c r="B221" s="7561" t="s">
        <v>704</v>
      </c>
    </row>
    <row r="222" spans="1:6" x14ac:dyDescent="0.25">
      <c r="A222" s="7274"/>
      <c r="B222" s="7166"/>
    </row>
    <row r="223" spans="1:6" x14ac:dyDescent="0.25">
      <c r="A223" s="1653" t="s">
        <v>705</v>
      </c>
      <c r="B223" s="6010"/>
    </row>
    <row r="224" spans="1:6" x14ac:dyDescent="0.25">
      <c r="A224" s="1655" t="s">
        <v>706</v>
      </c>
      <c r="B224" s="5954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12003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372" zoomScaleNormal="100" workbookViewId="0">
      <selection activeCell="A372" sqref="A1:XFD104857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Pedro de Valdivia (121347)</v>
      </c>
    </row>
    <row r="4" spans="1:102" x14ac:dyDescent="0.25">
      <c r="A4" s="25" t="str">
        <f>CONCATENATE("MES: ",NOMBRE!B6," (",NOMBRE!C6,NOMBRE!D6,")")</f>
        <v>MES: ENERO (01)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780" t="s">
        <v>707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</row>
    <row r="8" spans="1:102" ht="18" customHeight="1" x14ac:dyDescent="0.25">
      <c r="A8" s="249" t="s">
        <v>708</v>
      </c>
    </row>
    <row r="9" spans="1:102" ht="21.6" customHeight="1" x14ac:dyDescent="0.25">
      <c r="A9" s="7711" t="s">
        <v>709</v>
      </c>
      <c r="B9" s="7694"/>
      <c r="C9" s="7680" t="s">
        <v>28</v>
      </c>
      <c r="D9" s="7713" t="s">
        <v>29</v>
      </c>
      <c r="E9" s="7714"/>
      <c r="F9" s="7714"/>
      <c r="G9" s="7714"/>
      <c r="H9" s="7714"/>
      <c r="I9" s="7714"/>
      <c r="J9" s="7714"/>
      <c r="K9" s="7714"/>
      <c r="L9" s="7714"/>
      <c r="M9" s="7714"/>
      <c r="N9" s="7715"/>
      <c r="O9" s="7716" t="s">
        <v>710</v>
      </c>
      <c r="P9" s="7674" t="s">
        <v>711</v>
      </c>
      <c r="Q9" s="7745" t="s">
        <v>712</v>
      </c>
      <c r="R9" s="7731" t="s">
        <v>713</v>
      </c>
      <c r="S9" s="7733" t="s">
        <v>519</v>
      </c>
      <c r="T9" s="7734"/>
      <c r="U9" s="7735" t="s">
        <v>38</v>
      </c>
      <c r="V9" s="7694" t="s">
        <v>36</v>
      </c>
      <c r="W9" s="7682" t="s">
        <v>37</v>
      </c>
      <c r="X9" s="7686"/>
    </row>
    <row r="10" spans="1:102" ht="27" customHeight="1" x14ac:dyDescent="0.25">
      <c r="A10" s="7719"/>
      <c r="B10" s="7665"/>
      <c r="C10" s="7681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17"/>
      <c r="P10" s="7676"/>
      <c r="Q10" s="7746"/>
      <c r="R10" s="7732"/>
      <c r="S10" s="1955" t="s">
        <v>60</v>
      </c>
      <c r="T10" s="714" t="s">
        <v>62</v>
      </c>
      <c r="U10" s="7736"/>
      <c r="V10" s="7666"/>
      <c r="W10" s="2010" t="s">
        <v>717</v>
      </c>
      <c r="X10" s="1921" t="s">
        <v>718</v>
      </c>
    </row>
    <row r="11" spans="1:102" ht="15" customHeight="1" x14ac:dyDescent="0.25">
      <c r="A11" s="7747" t="s">
        <v>719</v>
      </c>
      <c r="B11" s="7747"/>
      <c r="C11" s="2013">
        <f>SUM(D11:N11)</f>
        <v>17</v>
      </c>
      <c r="D11" s="2014">
        <v>0</v>
      </c>
      <c r="E11" s="2015">
        <v>0</v>
      </c>
      <c r="F11" s="2016">
        <v>3</v>
      </c>
      <c r="G11" s="2016">
        <v>1</v>
      </c>
      <c r="H11" s="2016">
        <v>4</v>
      </c>
      <c r="I11" s="2016">
        <v>6</v>
      </c>
      <c r="J11" s="2016">
        <v>2</v>
      </c>
      <c r="K11" s="2016">
        <v>0</v>
      </c>
      <c r="L11" s="2016">
        <v>1</v>
      </c>
      <c r="M11" s="2017">
        <v>0</v>
      </c>
      <c r="N11" s="2018">
        <v>0</v>
      </c>
      <c r="O11" s="5352">
        <v>1</v>
      </c>
      <c r="P11" s="5353">
        <v>0</v>
      </c>
      <c r="Q11" s="5354"/>
      <c r="R11" s="5357">
        <v>0</v>
      </c>
      <c r="S11" s="713">
        <v>0</v>
      </c>
      <c r="T11" s="1094">
        <v>0</v>
      </c>
      <c r="U11" s="595">
        <v>0</v>
      </c>
      <c r="V11" s="2019">
        <v>5</v>
      </c>
      <c r="W11" s="2014">
        <v>0</v>
      </c>
      <c r="X11" s="2019">
        <v>4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748" t="s">
        <v>720</v>
      </c>
      <c r="B12" s="7748"/>
      <c r="C12" s="2021">
        <f t="shared" ref="C12:C14" si="2">SUM(D12:N12)</f>
        <v>3</v>
      </c>
      <c r="D12" s="2022">
        <v>0</v>
      </c>
      <c r="E12" s="2023">
        <v>0</v>
      </c>
      <c r="F12" s="835">
        <v>2</v>
      </c>
      <c r="G12" s="835">
        <v>0</v>
      </c>
      <c r="H12" s="835">
        <v>0</v>
      </c>
      <c r="I12" s="835">
        <v>1</v>
      </c>
      <c r="J12" s="835">
        <v>0</v>
      </c>
      <c r="K12" s="835">
        <v>0</v>
      </c>
      <c r="L12" s="835">
        <v>0</v>
      </c>
      <c r="M12" s="2024">
        <v>0</v>
      </c>
      <c r="N12" s="1940">
        <v>0</v>
      </c>
      <c r="O12" s="5213">
        <v>1</v>
      </c>
      <c r="P12" s="5189">
        <v>0</v>
      </c>
      <c r="Q12" s="5355"/>
      <c r="R12" s="5358">
        <v>0</v>
      </c>
      <c r="S12" s="2027">
        <v>0</v>
      </c>
      <c r="T12" s="2026">
        <v>0</v>
      </c>
      <c r="U12" s="2028">
        <v>0</v>
      </c>
      <c r="V12" s="2029">
        <v>0</v>
      </c>
      <c r="W12" s="2022">
        <v>0</v>
      </c>
      <c r="X12" s="2029">
        <v>1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749" t="s">
        <v>721</v>
      </c>
      <c r="B13" s="7750"/>
      <c r="C13" s="1272">
        <f>SUM(D13:N13)</f>
        <v>17</v>
      </c>
      <c r="D13" s="1172">
        <v>0</v>
      </c>
      <c r="E13" s="1174">
        <v>0</v>
      </c>
      <c r="F13" s="2001">
        <v>3</v>
      </c>
      <c r="G13" s="2001">
        <v>1</v>
      </c>
      <c r="H13" s="2001">
        <v>4</v>
      </c>
      <c r="I13" s="2001">
        <v>6</v>
      </c>
      <c r="J13" s="2001">
        <v>2</v>
      </c>
      <c r="K13" s="2001">
        <v>0</v>
      </c>
      <c r="L13" s="2001">
        <v>1</v>
      </c>
      <c r="M13" s="885">
        <v>0</v>
      </c>
      <c r="N13" s="1929">
        <v>0</v>
      </c>
      <c r="O13" s="5215">
        <v>1</v>
      </c>
      <c r="P13" s="3892">
        <v>0</v>
      </c>
      <c r="Q13" s="3895">
        <v>1</v>
      </c>
      <c r="R13" s="5349">
        <v>0</v>
      </c>
      <c r="S13" s="1957">
        <v>0</v>
      </c>
      <c r="T13" s="756">
        <v>0</v>
      </c>
      <c r="U13" s="1412">
        <v>0</v>
      </c>
      <c r="V13" s="1173">
        <v>4</v>
      </c>
      <c r="W13" s="1172">
        <v>0</v>
      </c>
      <c r="X13" s="1173">
        <v>4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51" t="s">
        <v>722</v>
      </c>
      <c r="B14" s="7752"/>
      <c r="C14" s="1273">
        <f t="shared" si="2"/>
        <v>10</v>
      </c>
      <c r="D14" s="1188">
        <v>0</v>
      </c>
      <c r="E14" s="1193">
        <v>0</v>
      </c>
      <c r="F14" s="1118">
        <v>2</v>
      </c>
      <c r="G14" s="1118">
        <v>1</v>
      </c>
      <c r="H14" s="1118">
        <v>3</v>
      </c>
      <c r="I14" s="1118">
        <v>2</v>
      </c>
      <c r="J14" s="1118">
        <v>1</v>
      </c>
      <c r="K14" s="1118">
        <v>0</v>
      </c>
      <c r="L14" s="1118">
        <v>1</v>
      </c>
      <c r="M14" s="1194">
        <v>0</v>
      </c>
      <c r="N14" s="1224">
        <v>0</v>
      </c>
      <c r="O14" s="5249">
        <v>1</v>
      </c>
      <c r="P14" s="1223">
        <v>0</v>
      </c>
      <c r="Q14" s="5356"/>
      <c r="R14" s="5359">
        <v>0</v>
      </c>
      <c r="S14" s="2031">
        <v>0</v>
      </c>
      <c r="T14" s="712">
        <v>0</v>
      </c>
      <c r="U14" s="2032">
        <v>0</v>
      </c>
      <c r="V14" s="1192">
        <v>4</v>
      </c>
      <c r="W14" s="1188">
        <v>0</v>
      </c>
      <c r="X14" s="1192">
        <v>1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11" t="s">
        <v>724</v>
      </c>
      <c r="B16" s="7694"/>
      <c r="C16" s="7691" t="s">
        <v>725</v>
      </c>
      <c r="D16" s="7781" t="s">
        <v>726</v>
      </c>
      <c r="E16" s="7745" t="s">
        <v>36</v>
      </c>
      <c r="F16" s="7674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19"/>
      <c r="B17" s="7665"/>
      <c r="C17" s="7692"/>
      <c r="D17" s="7782"/>
      <c r="E17" s="7673"/>
      <c r="F17" s="767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755" t="s">
        <v>727</v>
      </c>
      <c r="B18" s="7756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59" t="s">
        <v>728</v>
      </c>
      <c r="B19" s="7760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53" t="s">
        <v>729</v>
      </c>
      <c r="B20" s="7754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53" t="s">
        <v>730</v>
      </c>
      <c r="B21" s="7754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53" t="s">
        <v>731</v>
      </c>
      <c r="B22" s="7754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53" t="s">
        <v>732</v>
      </c>
      <c r="B23" s="7754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53" t="s">
        <v>733</v>
      </c>
      <c r="B24" s="7754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53" t="s">
        <v>734</v>
      </c>
      <c r="B25" s="7754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53" t="s">
        <v>735</v>
      </c>
      <c r="B26" s="7754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53" t="s">
        <v>736</v>
      </c>
      <c r="B27" s="7754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53" t="s">
        <v>737</v>
      </c>
      <c r="B28" s="7754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53" t="s">
        <v>738</v>
      </c>
      <c r="B29" s="7754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53" t="s">
        <v>739</v>
      </c>
      <c r="B30" s="7754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57" t="s">
        <v>740</v>
      </c>
      <c r="B31" s="7758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11" t="s">
        <v>742</v>
      </c>
      <c r="B33" s="7694"/>
      <c r="C33" s="7680" t="s">
        <v>28</v>
      </c>
      <c r="D33" s="7713" t="s">
        <v>29</v>
      </c>
      <c r="E33" s="7714"/>
      <c r="F33" s="7714"/>
      <c r="G33" s="7714"/>
      <c r="H33" s="7714"/>
      <c r="I33" s="7714"/>
      <c r="J33" s="7714"/>
      <c r="K33" s="7714"/>
      <c r="L33" s="7714"/>
      <c r="M33" s="7714"/>
      <c r="N33" s="7714"/>
      <c r="O33" s="7714"/>
      <c r="P33" s="7715"/>
      <c r="Q33" s="7716" t="s">
        <v>33</v>
      </c>
      <c r="R33" s="7674" t="s">
        <v>743</v>
      </c>
      <c r="S33" s="7694" t="s">
        <v>36</v>
      </c>
      <c r="T33" s="7682" t="s">
        <v>37</v>
      </c>
      <c r="U33" s="7686"/>
      <c r="V33" s="7737" t="s">
        <v>744</v>
      </c>
      <c r="W33" s="7707" t="s">
        <v>745</v>
      </c>
      <c r="X33" s="7682" t="s">
        <v>746</v>
      </c>
      <c r="Y33" s="7683"/>
      <c r="Z33" s="7686"/>
      <c r="AA33" s="7708" t="s">
        <v>747</v>
      </c>
    </row>
    <row r="34" spans="1:103" ht="27.75" customHeight="1" x14ac:dyDescent="0.25">
      <c r="A34" s="7719"/>
      <c r="B34" s="7665"/>
      <c r="C34" s="7681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17"/>
      <c r="R34" s="7676"/>
      <c r="S34" s="7666"/>
      <c r="T34" s="2010" t="s">
        <v>717</v>
      </c>
      <c r="U34" s="1921" t="s">
        <v>718</v>
      </c>
      <c r="V34" s="7738"/>
      <c r="W34" s="7707"/>
      <c r="X34" s="2043" t="s">
        <v>60</v>
      </c>
      <c r="Y34" s="2044" t="s">
        <v>750</v>
      </c>
      <c r="Z34" s="255" t="s">
        <v>62</v>
      </c>
      <c r="AA34" s="7659"/>
    </row>
    <row r="35" spans="1:103" ht="15" customHeight="1" x14ac:dyDescent="0.25">
      <c r="A35" s="7725" t="s">
        <v>751</v>
      </c>
      <c r="B35" s="7725"/>
      <c r="C35" s="2045">
        <f>SUM(D35:P35)</f>
        <v>43</v>
      </c>
      <c r="D35" s="1988">
        <f>SUM(D36:D49)</f>
        <v>2</v>
      </c>
      <c r="E35" s="2046">
        <f>SUM(E36:E49)</f>
        <v>21</v>
      </c>
      <c r="F35" s="2046">
        <f t="shared" ref="F35:M35" si="21">SUM(F36:F49)</f>
        <v>2</v>
      </c>
      <c r="G35" s="2046">
        <f t="shared" si="21"/>
        <v>7</v>
      </c>
      <c r="H35" s="2046">
        <f t="shared" si="21"/>
        <v>4</v>
      </c>
      <c r="I35" s="2046">
        <f t="shared" si="21"/>
        <v>4</v>
      </c>
      <c r="J35" s="2046">
        <f t="shared" si="21"/>
        <v>2</v>
      </c>
      <c r="K35" s="2046">
        <f t="shared" si="21"/>
        <v>1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20</v>
      </c>
      <c r="S35" s="2048">
        <f t="shared" si="23"/>
        <v>6</v>
      </c>
      <c r="T35" s="1988">
        <f t="shared" si="23"/>
        <v>2</v>
      </c>
      <c r="U35" s="2048">
        <f t="shared" si="23"/>
        <v>4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761" t="s">
        <v>752</v>
      </c>
      <c r="B36" s="7762"/>
      <c r="C36" s="2020">
        <f>SUM(D36:M36)</f>
        <v>0</v>
      </c>
      <c r="D36" s="2022">
        <v>0</v>
      </c>
      <c r="E36" s="835">
        <v>0</v>
      </c>
      <c r="F36" s="835">
        <v>0</v>
      </c>
      <c r="G36" s="835">
        <v>0</v>
      </c>
      <c r="H36" s="835">
        <v>0</v>
      </c>
      <c r="I36" s="835">
        <v>0</v>
      </c>
      <c r="J36" s="835">
        <v>0</v>
      </c>
      <c r="K36" s="835">
        <v>0</v>
      </c>
      <c r="L36" s="835">
        <v>0</v>
      </c>
      <c r="M36" s="835">
        <v>0</v>
      </c>
      <c r="N36" s="847"/>
      <c r="O36" s="847"/>
      <c r="P36" s="2049"/>
      <c r="Q36" s="5213">
        <v>0</v>
      </c>
      <c r="R36" s="5189">
        <v>2</v>
      </c>
      <c r="S36" s="2029">
        <v>0</v>
      </c>
      <c r="T36" s="2022">
        <v>0</v>
      </c>
      <c r="U36" s="2029">
        <v>0</v>
      </c>
      <c r="V36" s="2022">
        <v>0</v>
      </c>
      <c r="W36" s="2029">
        <v>0</v>
      </c>
      <c r="X36" s="2022">
        <v>0</v>
      </c>
      <c r="Y36" s="835">
        <v>0</v>
      </c>
      <c r="Z36" s="2029">
        <v>0</v>
      </c>
      <c r="AA36" s="2029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763" t="s">
        <v>753</v>
      </c>
      <c r="B37" s="7764"/>
      <c r="C37" s="1117">
        <f t="shared" ref="C37:C51" si="25">SUM(D37:M37)</f>
        <v>4</v>
      </c>
      <c r="D37" s="1188">
        <v>0</v>
      </c>
      <c r="E37" s="1118">
        <v>2</v>
      </c>
      <c r="F37" s="1118">
        <v>0</v>
      </c>
      <c r="G37" s="1118">
        <v>1</v>
      </c>
      <c r="H37" s="1118">
        <v>1</v>
      </c>
      <c r="I37" s="1118">
        <v>0</v>
      </c>
      <c r="J37" s="1118">
        <v>0</v>
      </c>
      <c r="K37" s="1118">
        <v>0</v>
      </c>
      <c r="L37" s="1118">
        <v>0</v>
      </c>
      <c r="M37" s="1118">
        <v>0</v>
      </c>
      <c r="N37" s="1237"/>
      <c r="O37" s="1237"/>
      <c r="P37" s="2050"/>
      <c r="Q37" s="5249">
        <v>0</v>
      </c>
      <c r="R37" s="1223">
        <v>1</v>
      </c>
      <c r="S37" s="1192">
        <v>1</v>
      </c>
      <c r="T37" s="1188">
        <v>0</v>
      </c>
      <c r="U37" s="1192">
        <v>0</v>
      </c>
      <c r="V37" s="1188">
        <v>0</v>
      </c>
      <c r="W37" s="1192">
        <v>0</v>
      </c>
      <c r="X37" s="1188">
        <v>0</v>
      </c>
      <c r="Y37" s="1118">
        <v>0</v>
      </c>
      <c r="Z37" s="1192">
        <v>0</v>
      </c>
      <c r="AA37" s="1192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718" t="s">
        <v>754</v>
      </c>
      <c r="B38" s="2052" t="s">
        <v>755</v>
      </c>
      <c r="C38" s="2020">
        <f t="shared" si="25"/>
        <v>5</v>
      </c>
      <c r="D38" s="2022">
        <v>0</v>
      </c>
      <c r="E38" s="835">
        <v>4</v>
      </c>
      <c r="F38" s="835">
        <v>0</v>
      </c>
      <c r="G38" s="835">
        <v>1</v>
      </c>
      <c r="H38" s="835">
        <v>0</v>
      </c>
      <c r="I38" s="835">
        <v>0</v>
      </c>
      <c r="J38" s="835">
        <v>0</v>
      </c>
      <c r="K38" s="835">
        <v>0</v>
      </c>
      <c r="L38" s="835">
        <v>0</v>
      </c>
      <c r="M38" s="835">
        <v>0</v>
      </c>
      <c r="N38" s="847"/>
      <c r="O38" s="847"/>
      <c r="P38" s="2049"/>
      <c r="Q38" s="5213">
        <v>0</v>
      </c>
      <c r="R38" s="5189">
        <v>4</v>
      </c>
      <c r="S38" s="2029">
        <v>1</v>
      </c>
      <c r="T38" s="2022">
        <v>0</v>
      </c>
      <c r="U38" s="2029">
        <v>0</v>
      </c>
      <c r="V38" s="2022">
        <v>0</v>
      </c>
      <c r="W38" s="2029">
        <v>0</v>
      </c>
      <c r="X38" s="2022">
        <v>0</v>
      </c>
      <c r="Y38" s="835">
        <v>0</v>
      </c>
      <c r="Z38" s="2029">
        <v>0</v>
      </c>
      <c r="AA38" s="2029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718"/>
      <c r="B39" s="2053" t="s">
        <v>756</v>
      </c>
      <c r="C39" s="1121">
        <f t="shared" si="25"/>
        <v>5</v>
      </c>
      <c r="D39" s="1172">
        <v>0</v>
      </c>
      <c r="E39" s="2001">
        <v>1</v>
      </c>
      <c r="F39" s="2001">
        <v>1</v>
      </c>
      <c r="G39" s="2001">
        <v>1</v>
      </c>
      <c r="H39" s="2001">
        <v>1</v>
      </c>
      <c r="I39" s="2001">
        <v>1</v>
      </c>
      <c r="J39" s="2001">
        <v>0</v>
      </c>
      <c r="K39" s="2001">
        <v>0</v>
      </c>
      <c r="L39" s="2001">
        <v>0</v>
      </c>
      <c r="M39" s="2001">
        <v>0</v>
      </c>
      <c r="N39" s="2054"/>
      <c r="O39" s="2054"/>
      <c r="P39" s="2055"/>
      <c r="Q39" s="5215">
        <v>0</v>
      </c>
      <c r="R39" s="3892">
        <v>2</v>
      </c>
      <c r="S39" s="1173">
        <v>0</v>
      </c>
      <c r="T39" s="1172">
        <v>0</v>
      </c>
      <c r="U39" s="1173">
        <v>0</v>
      </c>
      <c r="V39" s="1172">
        <v>0</v>
      </c>
      <c r="W39" s="1173">
        <v>0</v>
      </c>
      <c r="X39" s="1172">
        <v>0</v>
      </c>
      <c r="Y39" s="2001">
        <v>0</v>
      </c>
      <c r="Z39" s="1173">
        <v>0</v>
      </c>
      <c r="AA39" s="1173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718"/>
      <c r="B40" s="2053" t="s">
        <v>757</v>
      </c>
      <c r="C40" s="1121">
        <f t="shared" si="25"/>
        <v>6</v>
      </c>
      <c r="D40" s="1172">
        <v>0</v>
      </c>
      <c r="E40" s="2001">
        <v>4</v>
      </c>
      <c r="F40" s="2001">
        <v>0</v>
      </c>
      <c r="G40" s="2001">
        <v>1</v>
      </c>
      <c r="H40" s="2001">
        <v>1</v>
      </c>
      <c r="I40" s="2001">
        <v>0</v>
      </c>
      <c r="J40" s="2001">
        <v>0</v>
      </c>
      <c r="K40" s="2001">
        <v>0</v>
      </c>
      <c r="L40" s="2001">
        <v>0</v>
      </c>
      <c r="M40" s="2001">
        <v>0</v>
      </c>
      <c r="N40" s="2054"/>
      <c r="O40" s="2054"/>
      <c r="P40" s="2055"/>
      <c r="Q40" s="5215">
        <v>0</v>
      </c>
      <c r="R40" s="3892">
        <v>2</v>
      </c>
      <c r="S40" s="1173">
        <v>2</v>
      </c>
      <c r="T40" s="1172">
        <v>1</v>
      </c>
      <c r="U40" s="1173">
        <v>1</v>
      </c>
      <c r="V40" s="1172">
        <v>0</v>
      </c>
      <c r="W40" s="1173">
        <v>0</v>
      </c>
      <c r="X40" s="1172">
        <v>0</v>
      </c>
      <c r="Y40" s="2001">
        <v>0</v>
      </c>
      <c r="Z40" s="1173">
        <v>0</v>
      </c>
      <c r="AA40" s="1173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718"/>
      <c r="B41" s="2053" t="s">
        <v>758</v>
      </c>
      <c r="C41" s="1121">
        <f t="shared" si="25"/>
        <v>9</v>
      </c>
      <c r="D41" s="1172">
        <v>1</v>
      </c>
      <c r="E41" s="2001">
        <v>3</v>
      </c>
      <c r="F41" s="2001">
        <v>1</v>
      </c>
      <c r="G41" s="2001">
        <v>1</v>
      </c>
      <c r="H41" s="2001">
        <v>0</v>
      </c>
      <c r="I41" s="2001">
        <v>2</v>
      </c>
      <c r="J41" s="2001">
        <v>1</v>
      </c>
      <c r="K41" s="2001">
        <v>0</v>
      </c>
      <c r="L41" s="2001">
        <v>0</v>
      </c>
      <c r="M41" s="2001">
        <v>0</v>
      </c>
      <c r="N41" s="2054"/>
      <c r="O41" s="2054"/>
      <c r="P41" s="2055"/>
      <c r="Q41" s="5215">
        <v>0</v>
      </c>
      <c r="R41" s="3892">
        <v>4</v>
      </c>
      <c r="S41" s="1173">
        <v>1</v>
      </c>
      <c r="T41" s="1172">
        <v>0</v>
      </c>
      <c r="U41" s="1173">
        <v>1</v>
      </c>
      <c r="V41" s="1172">
        <v>0</v>
      </c>
      <c r="W41" s="1173">
        <v>0</v>
      </c>
      <c r="X41" s="1172">
        <v>0</v>
      </c>
      <c r="Y41" s="2001">
        <v>0</v>
      </c>
      <c r="Z41" s="1173">
        <v>0</v>
      </c>
      <c r="AA41" s="1173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718"/>
      <c r="B42" s="2053" t="s">
        <v>759</v>
      </c>
      <c r="C42" s="1121">
        <f t="shared" si="25"/>
        <v>3</v>
      </c>
      <c r="D42" s="1172">
        <v>0</v>
      </c>
      <c r="E42" s="2001">
        <v>2</v>
      </c>
      <c r="F42" s="2001">
        <v>0</v>
      </c>
      <c r="G42" s="2001">
        <v>1</v>
      </c>
      <c r="H42" s="2001">
        <v>0</v>
      </c>
      <c r="I42" s="2001">
        <v>0</v>
      </c>
      <c r="J42" s="2001">
        <v>0</v>
      </c>
      <c r="K42" s="2001">
        <v>0</v>
      </c>
      <c r="L42" s="2001">
        <v>0</v>
      </c>
      <c r="M42" s="2001">
        <v>0</v>
      </c>
      <c r="N42" s="2054"/>
      <c r="O42" s="2054"/>
      <c r="P42" s="2055"/>
      <c r="Q42" s="5215">
        <v>0</v>
      </c>
      <c r="R42" s="3892">
        <v>3</v>
      </c>
      <c r="S42" s="1173">
        <v>0</v>
      </c>
      <c r="T42" s="1172">
        <v>1</v>
      </c>
      <c r="U42" s="1173">
        <v>0</v>
      </c>
      <c r="V42" s="1172">
        <v>0</v>
      </c>
      <c r="W42" s="1173">
        <v>0</v>
      </c>
      <c r="X42" s="1172">
        <v>0</v>
      </c>
      <c r="Y42" s="2001">
        <v>0</v>
      </c>
      <c r="Z42" s="1173">
        <v>0</v>
      </c>
      <c r="AA42" s="1173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718"/>
      <c r="B43" s="2056" t="s">
        <v>760</v>
      </c>
      <c r="C43" s="637">
        <f t="shared" si="25"/>
        <v>1</v>
      </c>
      <c r="D43" s="645">
        <v>0</v>
      </c>
      <c r="E43" s="145">
        <v>1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095"/>
      <c r="Q43" s="5247">
        <v>0</v>
      </c>
      <c r="R43" s="670">
        <v>0</v>
      </c>
      <c r="S43" s="2057">
        <v>1</v>
      </c>
      <c r="T43" s="645">
        <v>0</v>
      </c>
      <c r="U43" s="2057">
        <v>0</v>
      </c>
      <c r="V43" s="645">
        <v>0</v>
      </c>
      <c r="W43" s="2057">
        <v>0</v>
      </c>
      <c r="X43" s="645">
        <v>0</v>
      </c>
      <c r="Y43" s="145">
        <v>0</v>
      </c>
      <c r="Z43" s="2057">
        <v>0</v>
      </c>
      <c r="AA43" s="2057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718"/>
      <c r="B44" s="1216" t="s">
        <v>761</v>
      </c>
      <c r="C44" s="1117">
        <f>SUM(D44:M44)</f>
        <v>0</v>
      </c>
      <c r="D44" s="1188">
        <v>0</v>
      </c>
      <c r="E44" s="1118">
        <v>0</v>
      </c>
      <c r="F44" s="1118">
        <v>0</v>
      </c>
      <c r="G44" s="1118">
        <v>0</v>
      </c>
      <c r="H44" s="1118">
        <v>0</v>
      </c>
      <c r="I44" s="1118">
        <v>0</v>
      </c>
      <c r="J44" s="1118">
        <v>0</v>
      </c>
      <c r="K44" s="1118">
        <v>0</v>
      </c>
      <c r="L44" s="1118">
        <v>0</v>
      </c>
      <c r="M44" s="1118">
        <v>0</v>
      </c>
      <c r="N44" s="1237"/>
      <c r="O44" s="1237"/>
      <c r="P44" s="2050"/>
      <c r="Q44" s="5249">
        <v>0</v>
      </c>
      <c r="R44" s="1223">
        <v>0</v>
      </c>
      <c r="S44" s="1192">
        <v>0</v>
      </c>
      <c r="T44" s="1188">
        <v>0</v>
      </c>
      <c r="U44" s="1192">
        <v>0</v>
      </c>
      <c r="V44" s="1188">
        <v>0</v>
      </c>
      <c r="W44" s="1192">
        <v>0</v>
      </c>
      <c r="X44" s="1188">
        <v>0</v>
      </c>
      <c r="Y44" s="1118">
        <v>0</v>
      </c>
      <c r="Z44" s="1192">
        <v>0</v>
      </c>
      <c r="AA44" s="1192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09" t="s">
        <v>762</v>
      </c>
      <c r="B45" s="2052" t="s">
        <v>763</v>
      </c>
      <c r="C45" s="2020">
        <f>SUM(D45:P45)</f>
        <v>4</v>
      </c>
      <c r="D45" s="2022">
        <v>0</v>
      </c>
      <c r="E45" s="835">
        <v>1</v>
      </c>
      <c r="F45" s="835">
        <v>0</v>
      </c>
      <c r="G45" s="835">
        <v>1</v>
      </c>
      <c r="H45" s="835">
        <v>0</v>
      </c>
      <c r="I45" s="835">
        <v>1</v>
      </c>
      <c r="J45" s="835">
        <v>1</v>
      </c>
      <c r="K45" s="835">
        <v>0</v>
      </c>
      <c r="L45" s="835">
        <v>0</v>
      </c>
      <c r="M45" s="835">
        <v>0</v>
      </c>
      <c r="N45" s="863"/>
      <c r="O45" s="863"/>
      <c r="P45" s="863"/>
      <c r="Q45" s="5213">
        <v>0</v>
      </c>
      <c r="R45" s="5189">
        <v>2</v>
      </c>
      <c r="S45" s="2029">
        <v>0</v>
      </c>
      <c r="T45" s="2022">
        <v>0</v>
      </c>
      <c r="U45" s="2029">
        <v>0</v>
      </c>
      <c r="V45" s="2022">
        <v>0</v>
      </c>
      <c r="W45" s="2029">
        <v>0</v>
      </c>
      <c r="X45" s="2022">
        <v>0</v>
      </c>
      <c r="Y45" s="835">
        <v>0</v>
      </c>
      <c r="Z45" s="2029">
        <v>0</v>
      </c>
      <c r="AA45" s="2029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710"/>
      <c r="B46" s="2058" t="s">
        <v>528</v>
      </c>
      <c r="C46" s="1117">
        <f>SUM(D46:P46)</f>
        <v>6</v>
      </c>
      <c r="D46" s="1188">
        <v>1</v>
      </c>
      <c r="E46" s="1118">
        <v>3</v>
      </c>
      <c r="F46" s="1118">
        <v>0</v>
      </c>
      <c r="G46" s="1118">
        <v>0</v>
      </c>
      <c r="H46" s="1118">
        <v>1</v>
      </c>
      <c r="I46" s="1118">
        <v>0</v>
      </c>
      <c r="J46" s="1118">
        <v>0</v>
      </c>
      <c r="K46" s="1118">
        <v>1</v>
      </c>
      <c r="L46" s="1118">
        <v>0</v>
      </c>
      <c r="M46" s="1118">
        <v>0</v>
      </c>
      <c r="N46" s="1118">
        <v>0</v>
      </c>
      <c r="O46" s="1118">
        <v>0</v>
      </c>
      <c r="P46" s="1118">
        <v>0</v>
      </c>
      <c r="Q46" s="5249">
        <v>0</v>
      </c>
      <c r="R46" s="1223">
        <v>0</v>
      </c>
      <c r="S46" s="1192">
        <v>0</v>
      </c>
      <c r="T46" s="1188">
        <v>0</v>
      </c>
      <c r="U46" s="1192">
        <v>2</v>
      </c>
      <c r="V46" s="1188">
        <v>0</v>
      </c>
      <c r="W46" s="1192">
        <v>0</v>
      </c>
      <c r="X46" s="1188">
        <v>0</v>
      </c>
      <c r="Y46" s="1118">
        <v>0</v>
      </c>
      <c r="Z46" s="1192">
        <v>0</v>
      </c>
      <c r="AA46" s="1192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09" t="s">
        <v>764</v>
      </c>
      <c r="B47" s="2052" t="s">
        <v>763</v>
      </c>
      <c r="C47" s="2020">
        <f>SUM(D47:M47)</f>
        <v>0</v>
      </c>
      <c r="D47" s="2022">
        <v>0</v>
      </c>
      <c r="E47" s="835">
        <v>0</v>
      </c>
      <c r="F47" s="835">
        <v>0</v>
      </c>
      <c r="G47" s="835">
        <v>0</v>
      </c>
      <c r="H47" s="835">
        <v>0</v>
      </c>
      <c r="I47" s="835">
        <v>0</v>
      </c>
      <c r="J47" s="835">
        <v>0</v>
      </c>
      <c r="K47" s="835">
        <v>0</v>
      </c>
      <c r="L47" s="835">
        <v>0</v>
      </c>
      <c r="M47" s="835">
        <v>0</v>
      </c>
      <c r="N47" s="847"/>
      <c r="O47" s="847"/>
      <c r="P47" s="2049"/>
      <c r="Q47" s="5213">
        <v>0</v>
      </c>
      <c r="R47" s="5189">
        <v>0</v>
      </c>
      <c r="S47" s="2029">
        <v>0</v>
      </c>
      <c r="T47" s="2022">
        <v>0</v>
      </c>
      <c r="U47" s="2029">
        <v>0</v>
      </c>
      <c r="V47" s="2022">
        <v>0</v>
      </c>
      <c r="W47" s="2029">
        <v>0</v>
      </c>
      <c r="X47" s="2022">
        <v>0</v>
      </c>
      <c r="Y47" s="835">
        <v>0</v>
      </c>
      <c r="Z47" s="2029">
        <v>0</v>
      </c>
      <c r="AA47" s="2029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710"/>
      <c r="B48" s="2059" t="s">
        <v>528</v>
      </c>
      <c r="C48" s="2060">
        <f>SUM(D48:M48)</f>
        <v>0</v>
      </c>
      <c r="D48" s="872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5360">
        <v>0</v>
      </c>
      <c r="R48" s="5362">
        <v>0</v>
      </c>
      <c r="S48" s="1953">
        <v>0</v>
      </c>
      <c r="T48" s="872">
        <v>0</v>
      </c>
      <c r="U48" s="1953">
        <v>0</v>
      </c>
      <c r="V48" s="872">
        <v>0</v>
      </c>
      <c r="W48" s="1953">
        <v>0</v>
      </c>
      <c r="X48" s="872">
        <v>0</v>
      </c>
      <c r="Y48" s="155">
        <v>0</v>
      </c>
      <c r="Z48" s="1953">
        <v>0</v>
      </c>
      <c r="AA48" s="1953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02" t="s">
        <v>603</v>
      </c>
      <c r="B49" s="7803"/>
      <c r="C49" s="2045">
        <f>SUM(D49:M49)</f>
        <v>0</v>
      </c>
      <c r="D49" s="2036">
        <v>0</v>
      </c>
      <c r="E49" s="2061">
        <v>0</v>
      </c>
      <c r="F49" s="2061">
        <v>0</v>
      </c>
      <c r="G49" s="2061">
        <v>0</v>
      </c>
      <c r="H49" s="2061">
        <v>0</v>
      </c>
      <c r="I49" s="2061">
        <v>0</v>
      </c>
      <c r="J49" s="2061">
        <v>0</v>
      </c>
      <c r="K49" s="2061">
        <v>0</v>
      </c>
      <c r="L49" s="2061">
        <v>0</v>
      </c>
      <c r="M49" s="2061">
        <v>0</v>
      </c>
      <c r="N49" s="2062"/>
      <c r="O49" s="2062"/>
      <c r="P49" s="2063"/>
      <c r="Q49" s="5361">
        <v>0</v>
      </c>
      <c r="R49" s="5207">
        <v>0</v>
      </c>
      <c r="S49" s="2039">
        <v>0</v>
      </c>
      <c r="T49" s="2036">
        <v>0</v>
      </c>
      <c r="U49" s="2039">
        <v>0</v>
      </c>
      <c r="V49" s="2036">
        <v>0</v>
      </c>
      <c r="W49" s="2039">
        <v>0</v>
      </c>
      <c r="X49" s="2036">
        <v>0</v>
      </c>
      <c r="Y49" s="2061">
        <v>0</v>
      </c>
      <c r="Z49" s="2039">
        <v>0</v>
      </c>
      <c r="AA49" s="2039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798" t="s">
        <v>765</v>
      </c>
      <c r="B50" s="7799"/>
      <c r="C50" s="1946">
        <f t="shared" si="25"/>
        <v>14</v>
      </c>
      <c r="D50" s="1935">
        <v>1</v>
      </c>
      <c r="E50" s="793">
        <v>8</v>
      </c>
      <c r="F50" s="793">
        <v>2</v>
      </c>
      <c r="G50" s="793">
        <v>1</v>
      </c>
      <c r="H50" s="793">
        <v>1</v>
      </c>
      <c r="I50" s="793">
        <v>1</v>
      </c>
      <c r="J50" s="793">
        <v>0</v>
      </c>
      <c r="K50" s="793">
        <v>0</v>
      </c>
      <c r="L50" s="793">
        <v>0</v>
      </c>
      <c r="M50" s="793">
        <v>0</v>
      </c>
      <c r="N50" s="794"/>
      <c r="O50" s="794"/>
      <c r="P50" s="795"/>
      <c r="Q50" s="5214">
        <v>0</v>
      </c>
      <c r="R50" s="1964">
        <v>0</v>
      </c>
      <c r="S50" s="1186">
        <v>3</v>
      </c>
      <c r="T50" s="1935">
        <v>1</v>
      </c>
      <c r="U50" s="1186">
        <v>2</v>
      </c>
      <c r="V50" s="1935">
        <v>0</v>
      </c>
      <c r="W50" s="1186">
        <v>0</v>
      </c>
      <c r="X50" s="1935">
        <v>0</v>
      </c>
      <c r="Y50" s="793">
        <v>0</v>
      </c>
      <c r="Z50" s="1186">
        <v>0</v>
      </c>
      <c r="AA50" s="1186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00" t="s">
        <v>766</v>
      </c>
      <c r="B51" s="7801"/>
      <c r="C51" s="2060">
        <f t="shared" si="25"/>
        <v>1</v>
      </c>
      <c r="D51" s="872">
        <v>0</v>
      </c>
      <c r="E51" s="155">
        <v>1</v>
      </c>
      <c r="F51" s="155">
        <v>0</v>
      </c>
      <c r="G51" s="155">
        <v>0</v>
      </c>
      <c r="H51" s="155">
        <v>0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5360">
        <v>0</v>
      </c>
      <c r="R51" s="5362">
        <v>0</v>
      </c>
      <c r="S51" s="1953">
        <v>1</v>
      </c>
      <c r="T51" s="872">
        <v>0</v>
      </c>
      <c r="U51" s="1953">
        <v>0</v>
      </c>
      <c r="V51" s="872">
        <v>0</v>
      </c>
      <c r="W51" s="1953">
        <v>0</v>
      </c>
      <c r="X51" s="872">
        <v>0</v>
      </c>
      <c r="Y51" s="155">
        <v>0</v>
      </c>
      <c r="Z51" s="1953">
        <v>0</v>
      </c>
      <c r="AA51" s="1953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711" t="s">
        <v>742</v>
      </c>
      <c r="B53" s="7694"/>
      <c r="C53" s="7680" t="s">
        <v>28</v>
      </c>
      <c r="D53" s="7713" t="s">
        <v>29</v>
      </c>
      <c r="E53" s="7714"/>
      <c r="F53" s="7714"/>
      <c r="G53" s="7714"/>
      <c r="H53" s="7714"/>
      <c r="I53" s="7714"/>
      <c r="J53" s="7714"/>
      <c r="K53" s="7714"/>
      <c r="L53" s="7714"/>
      <c r="M53" s="7714"/>
      <c r="N53" s="7714"/>
      <c r="O53" s="7714"/>
      <c r="P53" s="7715"/>
      <c r="Q53" s="7716" t="s">
        <v>33</v>
      </c>
      <c r="R53" s="7674" t="s">
        <v>36</v>
      </c>
      <c r="S53" s="7682" t="s">
        <v>37</v>
      </c>
      <c r="T53" s="7686"/>
      <c r="U53" s="7682" t="s">
        <v>746</v>
      </c>
      <c r="V53" s="7683"/>
      <c r="W53" s="7686"/>
      <c r="X53" s="7694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719"/>
      <c r="B54" s="7665"/>
      <c r="C54" s="7681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17"/>
      <c r="R54" s="7676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666"/>
      <c r="CA54" s="17"/>
      <c r="CB54" s="17"/>
      <c r="CC54" s="17"/>
      <c r="CD54" s="17"/>
      <c r="CE54" s="17"/>
      <c r="CQ54" s="902"/>
    </row>
    <row r="55" spans="1:103" ht="15" customHeight="1" x14ac:dyDescent="0.25">
      <c r="A55" s="7709" t="s">
        <v>768</v>
      </c>
      <c r="B55" s="2065" t="s">
        <v>763</v>
      </c>
      <c r="C55" s="2020">
        <f>SUM(D55:P55)</f>
        <v>0</v>
      </c>
      <c r="D55" s="2022">
        <v>0</v>
      </c>
      <c r="E55" s="835">
        <v>0</v>
      </c>
      <c r="F55" s="835">
        <v>0</v>
      </c>
      <c r="G55" s="835">
        <v>0</v>
      </c>
      <c r="H55" s="835">
        <v>0</v>
      </c>
      <c r="I55" s="835">
        <v>0</v>
      </c>
      <c r="J55" s="835">
        <v>0</v>
      </c>
      <c r="K55" s="835">
        <v>0</v>
      </c>
      <c r="L55" s="835">
        <v>0</v>
      </c>
      <c r="M55" s="835">
        <v>0</v>
      </c>
      <c r="N55" s="2023">
        <v>0</v>
      </c>
      <c r="O55" s="835">
        <v>0</v>
      </c>
      <c r="P55" s="1940">
        <v>0</v>
      </c>
      <c r="Q55" s="5213">
        <v>0</v>
      </c>
      <c r="R55" s="5189">
        <v>0</v>
      </c>
      <c r="S55" s="2022">
        <v>0</v>
      </c>
      <c r="T55" s="2029">
        <v>0</v>
      </c>
      <c r="U55" s="2022">
        <v>0</v>
      </c>
      <c r="V55" s="835">
        <v>0</v>
      </c>
      <c r="W55" s="2029">
        <v>0</v>
      </c>
      <c r="X55" s="2029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710"/>
      <c r="B56" s="2066" t="s">
        <v>58</v>
      </c>
      <c r="C56" s="2060">
        <f>SUM(D56:P56)</f>
        <v>1</v>
      </c>
      <c r="D56" s="872">
        <v>0</v>
      </c>
      <c r="E56" s="155">
        <v>1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1434">
        <v>0</v>
      </c>
      <c r="O56" s="155">
        <v>0</v>
      </c>
      <c r="P56" s="176">
        <v>0</v>
      </c>
      <c r="Q56" s="5360">
        <v>0</v>
      </c>
      <c r="R56" s="5362">
        <v>0</v>
      </c>
      <c r="S56" s="872">
        <v>0</v>
      </c>
      <c r="T56" s="1953">
        <v>0</v>
      </c>
      <c r="U56" s="872">
        <v>0</v>
      </c>
      <c r="V56" s="155">
        <v>0</v>
      </c>
      <c r="W56" s="1953">
        <v>0</v>
      </c>
      <c r="X56" s="1953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709" t="s">
        <v>769</v>
      </c>
      <c r="B57" s="2065" t="s">
        <v>763</v>
      </c>
      <c r="C57" s="2020">
        <f>SUM(D57:P57)</f>
        <v>0</v>
      </c>
      <c r="D57" s="2022">
        <v>0</v>
      </c>
      <c r="E57" s="835">
        <v>0</v>
      </c>
      <c r="F57" s="835">
        <v>0</v>
      </c>
      <c r="G57" s="835">
        <v>0</v>
      </c>
      <c r="H57" s="835">
        <v>0</v>
      </c>
      <c r="I57" s="835">
        <v>0</v>
      </c>
      <c r="J57" s="835">
        <v>0</v>
      </c>
      <c r="K57" s="835">
        <v>0</v>
      </c>
      <c r="L57" s="835">
        <v>0</v>
      </c>
      <c r="M57" s="835">
        <v>0</v>
      </c>
      <c r="N57" s="2023">
        <v>0</v>
      </c>
      <c r="O57" s="835">
        <v>0</v>
      </c>
      <c r="P57" s="1940">
        <v>0</v>
      </c>
      <c r="Q57" s="5213">
        <v>0</v>
      </c>
      <c r="R57" s="5189">
        <v>0</v>
      </c>
      <c r="S57" s="2022">
        <v>0</v>
      </c>
      <c r="T57" s="2029">
        <v>0</v>
      </c>
      <c r="U57" s="2022">
        <v>0</v>
      </c>
      <c r="V57" s="835">
        <v>0</v>
      </c>
      <c r="W57" s="2029">
        <v>0</v>
      </c>
      <c r="X57" s="2029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710"/>
      <c r="B58" s="2067" t="s">
        <v>58</v>
      </c>
      <c r="C58" s="2060">
        <f>SUM(D58:P58)</f>
        <v>0</v>
      </c>
      <c r="D58" s="872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1434">
        <v>0</v>
      </c>
      <c r="O58" s="155">
        <v>0</v>
      </c>
      <c r="P58" s="176">
        <v>0</v>
      </c>
      <c r="Q58" s="5360">
        <v>0</v>
      </c>
      <c r="R58" s="5362">
        <v>0</v>
      </c>
      <c r="S58" s="872">
        <v>0</v>
      </c>
      <c r="T58" s="1953">
        <v>0</v>
      </c>
      <c r="U58" s="872">
        <v>0</v>
      </c>
      <c r="V58" s="155">
        <v>0</v>
      </c>
      <c r="W58" s="1953">
        <v>0</v>
      </c>
      <c r="X58" s="1953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765" t="s">
        <v>770</v>
      </c>
      <c r="B59" s="7766"/>
      <c r="C59" s="2060">
        <f>SUM(D59:P59)</f>
        <v>0</v>
      </c>
      <c r="D59" s="872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1434">
        <v>0</v>
      </c>
      <c r="O59" s="155">
        <v>0</v>
      </c>
      <c r="P59" s="176">
        <v>0</v>
      </c>
      <c r="Q59" s="5360">
        <v>0</v>
      </c>
      <c r="R59" s="5362">
        <v>0</v>
      </c>
      <c r="S59" s="872">
        <v>0</v>
      </c>
      <c r="T59" s="1953">
        <v>0</v>
      </c>
      <c r="U59" s="872">
        <v>0</v>
      </c>
      <c r="V59" s="155">
        <v>0</v>
      </c>
      <c r="W59" s="1953">
        <v>0</v>
      </c>
      <c r="X59" s="1953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11" t="s">
        <v>742</v>
      </c>
      <c r="B61" s="7694"/>
      <c r="C61" s="7680" t="s">
        <v>28</v>
      </c>
      <c r="D61" s="7713" t="s">
        <v>29</v>
      </c>
      <c r="E61" s="7714"/>
      <c r="F61" s="7714"/>
      <c r="G61" s="7714"/>
      <c r="H61" s="7714"/>
      <c r="I61" s="7714"/>
      <c r="J61" s="7714"/>
      <c r="K61" s="7714"/>
      <c r="L61" s="7714"/>
      <c r="M61" s="7714"/>
      <c r="N61" s="7714"/>
      <c r="O61" s="7714"/>
      <c r="P61" s="7715"/>
      <c r="Q61" s="7716" t="s">
        <v>36</v>
      </c>
      <c r="R61" s="7674" t="s">
        <v>37</v>
      </c>
    </row>
    <row r="62" spans="1:103" ht="21" x14ac:dyDescent="0.25">
      <c r="A62" s="7767"/>
      <c r="B62" s="7666"/>
      <c r="C62" s="7681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17"/>
      <c r="R62" s="7676"/>
    </row>
    <row r="63" spans="1:103" ht="15" customHeight="1" x14ac:dyDescent="0.25">
      <c r="A63" s="7768" t="s">
        <v>751</v>
      </c>
      <c r="B63" s="7769"/>
      <c r="C63" s="2045">
        <f>SUM(D63:P63)</f>
        <v>3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2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1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 x14ac:dyDescent="0.25">
      <c r="A64" s="7761" t="s">
        <v>752</v>
      </c>
      <c r="B64" s="7762"/>
      <c r="C64" s="2020">
        <f>SUM(D64:M64)</f>
        <v>0</v>
      </c>
      <c r="D64" s="2022">
        <v>0</v>
      </c>
      <c r="E64" s="835">
        <v>0</v>
      </c>
      <c r="F64" s="835">
        <v>0</v>
      </c>
      <c r="G64" s="835">
        <v>0</v>
      </c>
      <c r="H64" s="835">
        <v>0</v>
      </c>
      <c r="I64" s="835">
        <v>0</v>
      </c>
      <c r="J64" s="835">
        <v>0</v>
      </c>
      <c r="K64" s="835">
        <v>0</v>
      </c>
      <c r="L64" s="835">
        <v>0</v>
      </c>
      <c r="M64" s="835">
        <v>0</v>
      </c>
      <c r="N64" s="2070"/>
      <c r="O64" s="847"/>
      <c r="P64" s="2049"/>
      <c r="Q64" s="5213">
        <v>0</v>
      </c>
      <c r="R64" s="5189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763" t="s">
        <v>753</v>
      </c>
      <c r="B65" s="7764"/>
      <c r="C65" s="1117">
        <f>SUM(D65:M65)</f>
        <v>1</v>
      </c>
      <c r="D65" s="1188">
        <v>0</v>
      </c>
      <c r="E65" s="1118">
        <v>0</v>
      </c>
      <c r="F65" s="1118">
        <v>0</v>
      </c>
      <c r="G65" s="1118">
        <v>0</v>
      </c>
      <c r="H65" s="1118">
        <v>1</v>
      </c>
      <c r="I65" s="1118">
        <v>0</v>
      </c>
      <c r="J65" s="1118">
        <v>0</v>
      </c>
      <c r="K65" s="1118">
        <v>0</v>
      </c>
      <c r="L65" s="1118">
        <v>0</v>
      </c>
      <c r="M65" s="1118">
        <v>0</v>
      </c>
      <c r="N65" s="2071"/>
      <c r="O65" s="1237"/>
      <c r="P65" s="2050"/>
      <c r="Q65" s="5214">
        <v>0</v>
      </c>
      <c r="R65" s="1964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09" t="s">
        <v>754</v>
      </c>
      <c r="B66" s="2052" t="s">
        <v>755</v>
      </c>
      <c r="C66" s="2020">
        <f t="shared" ref="C66:C78" si="73">SUM(D66:M66)</f>
        <v>0</v>
      </c>
      <c r="D66" s="2022">
        <v>0</v>
      </c>
      <c r="E66" s="835">
        <v>0</v>
      </c>
      <c r="F66" s="835">
        <v>0</v>
      </c>
      <c r="G66" s="835">
        <v>0</v>
      </c>
      <c r="H66" s="835">
        <v>0</v>
      </c>
      <c r="I66" s="835">
        <v>0</v>
      </c>
      <c r="J66" s="835">
        <v>0</v>
      </c>
      <c r="K66" s="835">
        <v>0</v>
      </c>
      <c r="L66" s="835">
        <v>0</v>
      </c>
      <c r="M66" s="835">
        <v>0</v>
      </c>
      <c r="N66" s="2070"/>
      <c r="O66" s="847"/>
      <c r="P66" s="2049"/>
      <c r="Q66" s="5213">
        <v>0</v>
      </c>
      <c r="R66" s="5189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70"/>
      <c r="B67" s="2053" t="s">
        <v>756</v>
      </c>
      <c r="C67" s="1121">
        <f t="shared" si="73"/>
        <v>0</v>
      </c>
      <c r="D67" s="1172">
        <v>0</v>
      </c>
      <c r="E67" s="2001">
        <v>0</v>
      </c>
      <c r="F67" s="2001">
        <v>0</v>
      </c>
      <c r="G67" s="2001">
        <v>0</v>
      </c>
      <c r="H67" s="2001">
        <v>0</v>
      </c>
      <c r="I67" s="2001">
        <v>0</v>
      </c>
      <c r="J67" s="2001">
        <v>0</v>
      </c>
      <c r="K67" s="2001">
        <v>0</v>
      </c>
      <c r="L67" s="2001">
        <v>0</v>
      </c>
      <c r="M67" s="2001">
        <v>0</v>
      </c>
      <c r="N67" s="1942"/>
      <c r="O67" s="2054"/>
      <c r="P67" s="2055"/>
      <c r="Q67" s="5215">
        <v>0</v>
      </c>
      <c r="R67" s="3892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70"/>
      <c r="B68" s="2053" t="s">
        <v>757</v>
      </c>
      <c r="C68" s="1121">
        <f t="shared" si="73"/>
        <v>0</v>
      </c>
      <c r="D68" s="1172">
        <v>0</v>
      </c>
      <c r="E68" s="2001">
        <v>0</v>
      </c>
      <c r="F68" s="2001">
        <v>0</v>
      </c>
      <c r="G68" s="2001">
        <v>0</v>
      </c>
      <c r="H68" s="2001">
        <v>0</v>
      </c>
      <c r="I68" s="2001">
        <v>0</v>
      </c>
      <c r="J68" s="2001">
        <v>0</v>
      </c>
      <c r="K68" s="2001">
        <v>0</v>
      </c>
      <c r="L68" s="2001">
        <v>0</v>
      </c>
      <c r="M68" s="2001">
        <v>0</v>
      </c>
      <c r="N68" s="1942"/>
      <c r="O68" s="2054"/>
      <c r="P68" s="2055"/>
      <c r="Q68" s="5215">
        <v>0</v>
      </c>
      <c r="R68" s="3892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70"/>
      <c r="B69" s="2053" t="s">
        <v>758</v>
      </c>
      <c r="C69" s="1121">
        <f t="shared" si="73"/>
        <v>1</v>
      </c>
      <c r="D69" s="1172">
        <v>0</v>
      </c>
      <c r="E69" s="2001">
        <v>0</v>
      </c>
      <c r="F69" s="2001">
        <v>0</v>
      </c>
      <c r="G69" s="2001">
        <v>0</v>
      </c>
      <c r="H69" s="2001">
        <v>1</v>
      </c>
      <c r="I69" s="2001">
        <v>0</v>
      </c>
      <c r="J69" s="2001">
        <v>0</v>
      </c>
      <c r="K69" s="2001">
        <v>0</v>
      </c>
      <c r="L69" s="2001">
        <v>0</v>
      </c>
      <c r="M69" s="2001">
        <v>0</v>
      </c>
      <c r="N69" s="1942"/>
      <c r="O69" s="2054"/>
      <c r="P69" s="2055"/>
      <c r="Q69" s="5215">
        <v>0</v>
      </c>
      <c r="R69" s="3892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70"/>
      <c r="B70" s="2053" t="s">
        <v>759</v>
      </c>
      <c r="C70" s="1121">
        <f t="shared" si="73"/>
        <v>1</v>
      </c>
      <c r="D70" s="1172">
        <v>0</v>
      </c>
      <c r="E70" s="2001">
        <v>0</v>
      </c>
      <c r="F70" s="2001">
        <v>0</v>
      </c>
      <c r="G70" s="2001">
        <v>0</v>
      </c>
      <c r="H70" s="2001">
        <v>0</v>
      </c>
      <c r="I70" s="2001">
        <v>0</v>
      </c>
      <c r="J70" s="2001">
        <v>0</v>
      </c>
      <c r="K70" s="2001">
        <v>0</v>
      </c>
      <c r="L70" s="2001">
        <v>1</v>
      </c>
      <c r="M70" s="2001">
        <v>0</v>
      </c>
      <c r="N70" s="1942"/>
      <c r="O70" s="2054"/>
      <c r="P70" s="2055"/>
      <c r="Q70" s="5215">
        <v>0</v>
      </c>
      <c r="R70" s="3892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70"/>
      <c r="B71" s="2056" t="s">
        <v>760</v>
      </c>
      <c r="C71" s="637">
        <f t="shared" si="73"/>
        <v>0</v>
      </c>
      <c r="D71" s="645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1095"/>
      <c r="Q71" s="5247">
        <v>0</v>
      </c>
      <c r="R71" s="670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710"/>
      <c r="B72" s="1216" t="s">
        <v>761</v>
      </c>
      <c r="C72" s="1117">
        <f>SUM(D72:M72)</f>
        <v>0</v>
      </c>
      <c r="D72" s="1188">
        <v>0</v>
      </c>
      <c r="E72" s="1118">
        <v>0</v>
      </c>
      <c r="F72" s="1118">
        <v>0</v>
      </c>
      <c r="G72" s="1118">
        <v>0</v>
      </c>
      <c r="H72" s="1118">
        <v>0</v>
      </c>
      <c r="I72" s="1118">
        <v>0</v>
      </c>
      <c r="J72" s="1118">
        <v>0</v>
      </c>
      <c r="K72" s="1118">
        <v>0</v>
      </c>
      <c r="L72" s="1118">
        <v>0</v>
      </c>
      <c r="M72" s="1118">
        <v>0</v>
      </c>
      <c r="N72" s="2071"/>
      <c r="O72" s="1237"/>
      <c r="P72" s="2050"/>
      <c r="Q72" s="5249">
        <v>0</v>
      </c>
      <c r="R72" s="1223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09" t="s">
        <v>762</v>
      </c>
      <c r="B73" s="2052" t="s">
        <v>763</v>
      </c>
      <c r="C73" s="2020">
        <f>SUM(D73:P73)</f>
        <v>0</v>
      </c>
      <c r="D73" s="2022">
        <v>0</v>
      </c>
      <c r="E73" s="835">
        <v>0</v>
      </c>
      <c r="F73" s="835">
        <v>0</v>
      </c>
      <c r="G73" s="835">
        <v>0</v>
      </c>
      <c r="H73" s="835">
        <v>0</v>
      </c>
      <c r="I73" s="835">
        <v>0</v>
      </c>
      <c r="J73" s="835">
        <v>0</v>
      </c>
      <c r="K73" s="835">
        <v>0</v>
      </c>
      <c r="L73" s="835">
        <v>0</v>
      </c>
      <c r="M73" s="835">
        <v>0</v>
      </c>
      <c r="N73" s="863"/>
      <c r="O73" s="863"/>
      <c r="P73" s="863"/>
      <c r="Q73" s="5213">
        <v>0</v>
      </c>
      <c r="R73" s="5189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710"/>
      <c r="B74" s="2058" t="s">
        <v>58</v>
      </c>
      <c r="C74" s="1117">
        <f>SUM(D74:P74)</f>
        <v>0</v>
      </c>
      <c r="D74" s="1188">
        <v>0</v>
      </c>
      <c r="E74" s="1118">
        <v>0</v>
      </c>
      <c r="F74" s="1118">
        <v>0</v>
      </c>
      <c r="G74" s="1118">
        <v>0</v>
      </c>
      <c r="H74" s="1118">
        <v>0</v>
      </c>
      <c r="I74" s="1118">
        <v>0</v>
      </c>
      <c r="J74" s="1118">
        <v>0</v>
      </c>
      <c r="K74" s="1118">
        <v>0</v>
      </c>
      <c r="L74" s="1118">
        <v>0</v>
      </c>
      <c r="M74" s="1118">
        <v>0</v>
      </c>
      <c r="N74" s="1118">
        <v>0</v>
      </c>
      <c r="O74" s="1118">
        <v>0</v>
      </c>
      <c r="P74" s="1118">
        <v>0</v>
      </c>
      <c r="Q74" s="5249">
        <v>0</v>
      </c>
      <c r="R74" s="1223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09" t="s">
        <v>764</v>
      </c>
      <c r="B75" s="2052" t="s">
        <v>763</v>
      </c>
      <c r="C75" s="2020">
        <f>SUM(D75:M75)</f>
        <v>0</v>
      </c>
      <c r="D75" s="835">
        <v>0</v>
      </c>
      <c r="E75" s="835">
        <v>0</v>
      </c>
      <c r="F75" s="835">
        <v>0</v>
      </c>
      <c r="G75" s="835">
        <v>0</v>
      </c>
      <c r="H75" s="835">
        <v>0</v>
      </c>
      <c r="I75" s="835">
        <v>0</v>
      </c>
      <c r="J75" s="835">
        <v>0</v>
      </c>
      <c r="K75" s="835">
        <v>0</v>
      </c>
      <c r="L75" s="835">
        <v>0</v>
      </c>
      <c r="M75" s="835">
        <v>0</v>
      </c>
      <c r="N75" s="2070"/>
      <c r="O75" s="847"/>
      <c r="P75" s="2049"/>
      <c r="Q75" s="5213">
        <v>0</v>
      </c>
      <c r="R75" s="5189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724"/>
      <c r="B76" s="102" t="s">
        <v>58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5363">
        <v>0</v>
      </c>
      <c r="R76" s="5364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722" t="s">
        <v>765</v>
      </c>
      <c r="B77" s="7723"/>
      <c r="C77" s="1946">
        <f t="shared" si="73"/>
        <v>0</v>
      </c>
      <c r="D77" s="793">
        <v>0</v>
      </c>
      <c r="E77" s="793">
        <v>0</v>
      </c>
      <c r="F77" s="793">
        <v>0</v>
      </c>
      <c r="G77" s="793">
        <v>0</v>
      </c>
      <c r="H77" s="793">
        <v>0</v>
      </c>
      <c r="I77" s="793">
        <v>0</v>
      </c>
      <c r="J77" s="793">
        <v>0</v>
      </c>
      <c r="K77" s="793">
        <v>0</v>
      </c>
      <c r="L77" s="793">
        <v>0</v>
      </c>
      <c r="M77" s="793">
        <v>0</v>
      </c>
      <c r="N77" s="2074"/>
      <c r="O77" s="794"/>
      <c r="P77" s="795"/>
      <c r="Q77" s="5214">
        <v>0</v>
      </c>
      <c r="R77" s="1964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720" t="s">
        <v>766</v>
      </c>
      <c r="B78" s="7721"/>
      <c r="C78" s="2060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2075"/>
      <c r="O78" s="174"/>
      <c r="P78" s="175"/>
      <c r="Q78" s="5249">
        <v>0</v>
      </c>
      <c r="R78" s="1223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09" t="s">
        <v>768</v>
      </c>
      <c r="B79" s="2065" t="s">
        <v>763</v>
      </c>
      <c r="C79" s="2020">
        <f>SUM(D79:P79)</f>
        <v>0</v>
      </c>
      <c r="D79" s="2022">
        <v>0</v>
      </c>
      <c r="E79" s="835">
        <v>0</v>
      </c>
      <c r="F79" s="835">
        <v>0</v>
      </c>
      <c r="G79" s="835">
        <v>0</v>
      </c>
      <c r="H79" s="835">
        <v>0</v>
      </c>
      <c r="I79" s="835">
        <v>0</v>
      </c>
      <c r="J79" s="835">
        <v>0</v>
      </c>
      <c r="K79" s="835">
        <v>0</v>
      </c>
      <c r="L79" s="835">
        <v>0</v>
      </c>
      <c r="M79" s="835">
        <v>0</v>
      </c>
      <c r="N79" s="2023">
        <v>0</v>
      </c>
      <c r="O79" s="835">
        <v>0</v>
      </c>
      <c r="P79" s="1940">
        <v>0</v>
      </c>
      <c r="Q79" s="5213">
        <v>0</v>
      </c>
      <c r="R79" s="5189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710"/>
      <c r="B80" s="2066" t="s">
        <v>58</v>
      </c>
      <c r="C80" s="2060">
        <f>SUM(D80:P80)</f>
        <v>0</v>
      </c>
      <c r="D80" s="872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1434">
        <v>0</v>
      </c>
      <c r="O80" s="155">
        <v>0</v>
      </c>
      <c r="P80" s="176">
        <v>0</v>
      </c>
      <c r="Q80" s="5360">
        <v>0</v>
      </c>
      <c r="R80" s="5362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09" t="s">
        <v>769</v>
      </c>
      <c r="B81" s="2065" t="s">
        <v>763</v>
      </c>
      <c r="C81" s="2020">
        <f>SUM(D81:P81)</f>
        <v>0</v>
      </c>
      <c r="D81" s="835">
        <v>0</v>
      </c>
      <c r="E81" s="835">
        <v>0</v>
      </c>
      <c r="F81" s="835">
        <v>0</v>
      </c>
      <c r="G81" s="835">
        <v>0</v>
      </c>
      <c r="H81" s="835">
        <v>0</v>
      </c>
      <c r="I81" s="835">
        <v>0</v>
      </c>
      <c r="J81" s="835">
        <v>0</v>
      </c>
      <c r="K81" s="835">
        <v>0</v>
      </c>
      <c r="L81" s="835">
        <v>0</v>
      </c>
      <c r="M81" s="835">
        <v>0</v>
      </c>
      <c r="N81" s="2023">
        <v>0</v>
      </c>
      <c r="O81" s="835">
        <v>0</v>
      </c>
      <c r="P81" s="1940">
        <v>0</v>
      </c>
      <c r="Q81" s="5214">
        <v>0</v>
      </c>
      <c r="R81" s="1964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710"/>
      <c r="B82" s="2067" t="s">
        <v>58</v>
      </c>
      <c r="C82" s="2060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1434">
        <v>0</v>
      </c>
      <c r="O82" s="155">
        <v>0</v>
      </c>
      <c r="P82" s="176">
        <v>0</v>
      </c>
      <c r="Q82" s="5360">
        <v>0</v>
      </c>
      <c r="R82" s="5362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04" t="s">
        <v>770</v>
      </c>
      <c r="B83" s="7805"/>
      <c r="C83" s="2060">
        <f>SUM(D83:P83)</f>
        <v>0</v>
      </c>
      <c r="D83" s="872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1434">
        <v>0</v>
      </c>
      <c r="O83" s="155">
        <v>0</v>
      </c>
      <c r="P83" s="176">
        <v>0</v>
      </c>
      <c r="Q83" s="5360">
        <v>0</v>
      </c>
      <c r="R83" s="5362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>
        <v>4</v>
      </c>
      <c r="C86" s="2079">
        <v>0</v>
      </c>
      <c r="D86" s="2080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711" t="s">
        <v>775</v>
      </c>
      <c r="B88" s="7694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768" t="s">
        <v>778</v>
      </c>
      <c r="B89" s="7769"/>
      <c r="C89" s="1988">
        <f>SUM(D89:E89)</f>
        <v>18</v>
      </c>
      <c r="D89" s="2038">
        <v>9</v>
      </c>
      <c r="E89" s="2039">
        <v>9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806" t="s">
        <v>780</v>
      </c>
      <c r="B91" s="7807"/>
      <c r="C91" s="7806" t="s">
        <v>222</v>
      </c>
      <c r="D91" s="7883"/>
      <c r="E91" s="7807"/>
      <c r="F91" s="7886" t="s">
        <v>781</v>
      </c>
      <c r="G91" s="7887"/>
      <c r="H91" s="7887"/>
      <c r="I91" s="7887"/>
      <c r="J91" s="7887"/>
      <c r="K91" s="7887"/>
      <c r="L91" s="7887"/>
      <c r="M91" s="7887"/>
      <c r="N91" s="7887"/>
      <c r="O91" s="7887"/>
      <c r="P91" s="7887"/>
      <c r="Q91" s="7887"/>
      <c r="R91" s="7887"/>
      <c r="S91" s="7887"/>
      <c r="T91" s="7887"/>
      <c r="U91" s="7887"/>
      <c r="V91" s="7887"/>
      <c r="W91" s="7887"/>
      <c r="X91" s="7887"/>
      <c r="Y91" s="7887"/>
      <c r="Z91" s="7887"/>
      <c r="AA91" s="7887"/>
      <c r="AB91" s="7887"/>
      <c r="AC91" s="7888"/>
      <c r="AD91" s="7904" t="s">
        <v>782</v>
      </c>
      <c r="AE91" s="7904"/>
      <c r="AF91" s="7904"/>
      <c r="AG91" s="7904"/>
      <c r="AH91" s="7904"/>
      <c r="AI91" s="7904"/>
      <c r="AJ91" s="7904"/>
      <c r="AK91" s="7904"/>
      <c r="AL91" s="7904"/>
      <c r="AM91" s="7904"/>
      <c r="AN91" s="7904"/>
      <c r="AO91" s="7904"/>
      <c r="AP91" s="7904"/>
      <c r="AQ91" s="7904"/>
      <c r="AR91" s="7904"/>
      <c r="AS91" s="7904"/>
      <c r="AT91" s="7919"/>
      <c r="AU91" s="7876" t="s">
        <v>36</v>
      </c>
      <c r="AV91" s="7890" t="s">
        <v>37</v>
      </c>
      <c r="AW91" s="7893" t="s">
        <v>35</v>
      </c>
    </row>
    <row r="92" spans="1:95" s="5" customFormat="1" ht="18" customHeight="1" x14ac:dyDescent="0.2">
      <c r="A92" s="7808"/>
      <c r="B92" s="7809"/>
      <c r="C92" s="7808"/>
      <c r="D92" s="7884"/>
      <c r="E92" s="7809"/>
      <c r="F92" s="7896" t="s">
        <v>783</v>
      </c>
      <c r="G92" s="7897"/>
      <c r="H92" s="7897"/>
      <c r="I92" s="7897"/>
      <c r="J92" s="7897"/>
      <c r="K92" s="7897"/>
      <c r="L92" s="7897"/>
      <c r="M92" s="7897"/>
      <c r="N92" s="7897"/>
      <c r="O92" s="7897"/>
      <c r="P92" s="7897"/>
      <c r="Q92" s="7898"/>
      <c r="R92" s="7899" t="s">
        <v>784</v>
      </c>
      <c r="S92" s="7900"/>
      <c r="T92" s="7900"/>
      <c r="U92" s="7900"/>
      <c r="V92" s="7900"/>
      <c r="W92" s="7901"/>
      <c r="X92" s="7902" t="s">
        <v>647</v>
      </c>
      <c r="Y92" s="7902"/>
      <c r="Z92" s="7902"/>
      <c r="AA92" s="7902"/>
      <c r="AB92" s="7902"/>
      <c r="AC92" s="7903"/>
      <c r="AD92" s="7904" t="s">
        <v>785</v>
      </c>
      <c r="AE92" s="7904"/>
      <c r="AF92" s="7904"/>
      <c r="AG92" s="7904"/>
      <c r="AH92" s="7904"/>
      <c r="AI92" s="7904"/>
      <c r="AJ92" s="7904"/>
      <c r="AK92" s="7904"/>
      <c r="AL92" s="7904"/>
      <c r="AM92" s="7904"/>
      <c r="AN92" s="7904"/>
      <c r="AO92" s="7905"/>
      <c r="AP92" s="7906" t="s">
        <v>648</v>
      </c>
      <c r="AQ92" s="7909" t="s">
        <v>647</v>
      </c>
      <c r="AR92" s="7909" t="s">
        <v>786</v>
      </c>
      <c r="AS92" s="7909" t="s">
        <v>603</v>
      </c>
      <c r="AT92" s="7912" t="s">
        <v>787</v>
      </c>
      <c r="AU92" s="7877"/>
      <c r="AV92" s="7891"/>
      <c r="AW92" s="7894"/>
    </row>
    <row r="93" spans="1:95" s="5" customFormat="1" ht="15" customHeight="1" x14ac:dyDescent="0.2">
      <c r="A93" s="7808"/>
      <c r="B93" s="7809"/>
      <c r="C93" s="7810"/>
      <c r="D93" s="7885"/>
      <c r="E93" s="7811"/>
      <c r="F93" s="7915" t="s">
        <v>223</v>
      </c>
      <c r="G93" s="7744"/>
      <c r="H93" s="7743" t="s">
        <v>224</v>
      </c>
      <c r="I93" s="7744"/>
      <c r="J93" s="7743" t="s">
        <v>88</v>
      </c>
      <c r="K93" s="7744"/>
      <c r="L93" s="7743" t="s">
        <v>225</v>
      </c>
      <c r="M93" s="7744"/>
      <c r="N93" s="7743" t="s">
        <v>226</v>
      </c>
      <c r="O93" s="7744"/>
      <c r="P93" s="7743" t="s">
        <v>227</v>
      </c>
      <c r="Q93" s="7783"/>
      <c r="R93" s="7915" t="s">
        <v>649</v>
      </c>
      <c r="S93" s="7744"/>
      <c r="T93" s="7743" t="s">
        <v>650</v>
      </c>
      <c r="U93" s="7744"/>
      <c r="V93" s="7743" t="s">
        <v>651</v>
      </c>
      <c r="W93" s="7783"/>
      <c r="X93" s="7920" t="s">
        <v>649</v>
      </c>
      <c r="Y93" s="7744"/>
      <c r="Z93" s="7743" t="s">
        <v>650</v>
      </c>
      <c r="AA93" s="7744"/>
      <c r="AB93" s="7743" t="s">
        <v>651</v>
      </c>
      <c r="AC93" s="7889"/>
      <c r="AD93" s="7920" t="s">
        <v>223</v>
      </c>
      <c r="AE93" s="7744"/>
      <c r="AF93" s="7743" t="s">
        <v>224</v>
      </c>
      <c r="AG93" s="7744"/>
      <c r="AH93" s="7743" t="s">
        <v>88</v>
      </c>
      <c r="AI93" s="7744"/>
      <c r="AJ93" s="7743" t="s">
        <v>225</v>
      </c>
      <c r="AK93" s="7744"/>
      <c r="AL93" s="7743" t="s">
        <v>226</v>
      </c>
      <c r="AM93" s="7744"/>
      <c r="AN93" s="7743" t="s">
        <v>227</v>
      </c>
      <c r="AO93" s="7744"/>
      <c r="AP93" s="7907"/>
      <c r="AQ93" s="7910"/>
      <c r="AR93" s="7910"/>
      <c r="AS93" s="7910"/>
      <c r="AT93" s="7913"/>
      <c r="AU93" s="7877"/>
      <c r="AV93" s="7891"/>
      <c r="AW93" s="7894"/>
    </row>
    <row r="94" spans="1:95" s="5" customFormat="1" ht="18" customHeight="1" x14ac:dyDescent="0.2">
      <c r="A94" s="7810"/>
      <c r="B94" s="7811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908"/>
      <c r="AQ94" s="7911"/>
      <c r="AR94" s="7911"/>
      <c r="AS94" s="7911"/>
      <c r="AT94" s="7914"/>
      <c r="AU94" s="7878"/>
      <c r="AV94" s="7892"/>
      <c r="AW94" s="7895"/>
      <c r="CA94" s="17"/>
      <c r="CB94" s="17"/>
    </row>
    <row r="95" spans="1:95" s="5" customFormat="1" ht="15" customHeight="1" x14ac:dyDescent="0.25">
      <c r="A95" s="7879" t="s">
        <v>230</v>
      </c>
      <c r="B95" s="7880"/>
      <c r="C95" s="2092">
        <f>SUM(D95:E95)</f>
        <v>3</v>
      </c>
      <c r="D95" s="2093">
        <f>+F95+H95+J95+L95+N95+P95+R95+T95+V95+X95+Z95+AB95</f>
        <v>1</v>
      </c>
      <c r="E95" s="2094">
        <f>+G95+I95+K95+M95+O95+Q95+S95+U95+W95+Y95+AA95+AC95</f>
        <v>2</v>
      </c>
      <c r="F95" s="2095">
        <v>0</v>
      </c>
      <c r="G95" s="1412">
        <v>0</v>
      </c>
      <c r="H95" s="2096">
        <v>1</v>
      </c>
      <c r="I95" s="1412">
        <v>0</v>
      </c>
      <c r="J95" s="2096">
        <v>0</v>
      </c>
      <c r="K95" s="1412">
        <v>0</v>
      </c>
      <c r="L95" s="2096">
        <v>0</v>
      </c>
      <c r="M95" s="1412">
        <v>0</v>
      </c>
      <c r="N95" s="2096">
        <v>0</v>
      </c>
      <c r="O95" s="1412">
        <v>2</v>
      </c>
      <c r="P95" s="2096">
        <v>0</v>
      </c>
      <c r="Q95" s="1413">
        <v>0</v>
      </c>
      <c r="R95" s="2095">
        <v>0</v>
      </c>
      <c r="S95" s="1412">
        <v>0</v>
      </c>
      <c r="T95" s="2096">
        <v>0</v>
      </c>
      <c r="U95" s="1412">
        <v>0</v>
      </c>
      <c r="V95" s="2096">
        <v>0</v>
      </c>
      <c r="W95" s="1413">
        <v>0</v>
      </c>
      <c r="X95" s="2027">
        <v>0</v>
      </c>
      <c r="Y95" s="1412">
        <v>0</v>
      </c>
      <c r="Z95" s="2096">
        <v>0</v>
      </c>
      <c r="AA95" s="2028">
        <v>0</v>
      </c>
      <c r="AB95" s="2027">
        <v>0</v>
      </c>
      <c r="AC95" s="2097">
        <v>0</v>
      </c>
      <c r="AD95" s="2027">
        <v>0</v>
      </c>
      <c r="AE95" s="2028">
        <v>0</v>
      </c>
      <c r="AF95" s="2096">
        <v>0</v>
      </c>
      <c r="AG95" s="1412">
        <v>0</v>
      </c>
      <c r="AH95" s="2096">
        <v>0</v>
      </c>
      <c r="AI95" s="2028">
        <v>0</v>
      </c>
      <c r="AJ95" s="2096">
        <v>0</v>
      </c>
      <c r="AK95" s="1412">
        <v>0</v>
      </c>
      <c r="AL95" s="2096">
        <v>0</v>
      </c>
      <c r="AM95" s="2028">
        <v>0</v>
      </c>
      <c r="AN95" s="2027">
        <v>0</v>
      </c>
      <c r="AO95" s="1412">
        <v>0</v>
      </c>
      <c r="AP95" s="2098">
        <v>0</v>
      </c>
      <c r="AQ95" s="832">
        <v>0</v>
      </c>
      <c r="AR95" s="258">
        <v>0</v>
      </c>
      <c r="AS95" s="258">
        <v>0</v>
      </c>
      <c r="AT95" s="2097">
        <v>0</v>
      </c>
      <c r="AU95" s="5348">
        <v>0</v>
      </c>
      <c r="AV95" s="5349">
        <v>0</v>
      </c>
      <c r="AW95" s="1412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881" t="s">
        <v>231</v>
      </c>
      <c r="B96" s="7882"/>
      <c r="C96" s="2099">
        <f t="shared" ref="C96:C98" si="74">SUM(D96:E96)</f>
        <v>2</v>
      </c>
      <c r="D96" s="2100">
        <f t="shared" ref="D96:E98" si="75">+F96+H96+J96+L96+N96+P96+R96+T96+V96+X96+Z96+AB96</f>
        <v>1</v>
      </c>
      <c r="E96" s="1401">
        <f t="shared" si="75"/>
        <v>1</v>
      </c>
      <c r="F96" s="1956">
        <v>0</v>
      </c>
      <c r="G96" s="2101">
        <v>0</v>
      </c>
      <c r="H96" s="2102">
        <v>0</v>
      </c>
      <c r="I96" s="2101">
        <v>0</v>
      </c>
      <c r="J96" s="2102">
        <v>0</v>
      </c>
      <c r="K96" s="2101">
        <v>0</v>
      </c>
      <c r="L96" s="2102">
        <v>0</v>
      </c>
      <c r="M96" s="2101">
        <v>1</v>
      </c>
      <c r="N96" s="2102">
        <v>1</v>
      </c>
      <c r="O96" s="2101">
        <v>0</v>
      </c>
      <c r="P96" s="2102">
        <v>0</v>
      </c>
      <c r="Q96" s="2103">
        <v>0</v>
      </c>
      <c r="R96" s="1956">
        <v>0</v>
      </c>
      <c r="S96" s="2101">
        <v>0</v>
      </c>
      <c r="T96" s="2102">
        <v>0</v>
      </c>
      <c r="U96" s="2101">
        <v>0</v>
      </c>
      <c r="V96" s="2102">
        <v>0</v>
      </c>
      <c r="W96" s="2103">
        <v>0</v>
      </c>
      <c r="X96" s="1957">
        <v>0</v>
      </c>
      <c r="Y96" s="2101">
        <v>0</v>
      </c>
      <c r="Z96" s="2102">
        <v>0</v>
      </c>
      <c r="AA96" s="1412">
        <v>0</v>
      </c>
      <c r="AB96" s="1957">
        <v>0</v>
      </c>
      <c r="AC96" s="2097">
        <v>0</v>
      </c>
      <c r="AD96" s="1957">
        <v>0</v>
      </c>
      <c r="AE96" s="1412">
        <v>0</v>
      </c>
      <c r="AF96" s="2102">
        <v>0</v>
      </c>
      <c r="AG96" s="1412">
        <v>0</v>
      </c>
      <c r="AH96" s="2102">
        <v>0</v>
      </c>
      <c r="AI96" s="1412">
        <v>0</v>
      </c>
      <c r="AJ96" s="2102">
        <v>0</v>
      </c>
      <c r="AK96" s="1412">
        <v>1</v>
      </c>
      <c r="AL96" s="2102">
        <v>0</v>
      </c>
      <c r="AM96" s="1412">
        <v>0</v>
      </c>
      <c r="AN96" s="1957">
        <v>0</v>
      </c>
      <c r="AO96" s="1412">
        <v>0</v>
      </c>
      <c r="AP96" s="2104">
        <v>0</v>
      </c>
      <c r="AQ96" s="258">
        <v>0</v>
      </c>
      <c r="AR96" s="258">
        <v>0</v>
      </c>
      <c r="AS96" s="258">
        <v>0</v>
      </c>
      <c r="AT96" s="2097">
        <v>0</v>
      </c>
      <c r="AU96" s="5348">
        <v>0</v>
      </c>
      <c r="AV96" s="5349">
        <v>0</v>
      </c>
      <c r="AW96" s="1412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881" t="s">
        <v>232</v>
      </c>
      <c r="B97" s="7882"/>
      <c r="C97" s="2105">
        <f t="shared" si="74"/>
        <v>1</v>
      </c>
      <c r="D97" s="2100">
        <f t="shared" si="75"/>
        <v>0</v>
      </c>
      <c r="E97" s="1401">
        <f t="shared" si="75"/>
        <v>1</v>
      </c>
      <c r="F97" s="1956">
        <v>0</v>
      </c>
      <c r="G97" s="1412">
        <v>0</v>
      </c>
      <c r="H97" s="2102">
        <v>0</v>
      </c>
      <c r="I97" s="1412">
        <v>0</v>
      </c>
      <c r="J97" s="2102">
        <v>0</v>
      </c>
      <c r="K97" s="1412">
        <v>0</v>
      </c>
      <c r="L97" s="2102">
        <v>0</v>
      </c>
      <c r="M97" s="1412">
        <v>1</v>
      </c>
      <c r="N97" s="2102">
        <v>0</v>
      </c>
      <c r="O97" s="1412">
        <v>0</v>
      </c>
      <c r="P97" s="2102">
        <v>0</v>
      </c>
      <c r="Q97" s="1413">
        <v>0</v>
      </c>
      <c r="R97" s="1956">
        <v>0</v>
      </c>
      <c r="S97" s="1412">
        <v>0</v>
      </c>
      <c r="T97" s="2102">
        <v>0</v>
      </c>
      <c r="U97" s="1412">
        <v>0</v>
      </c>
      <c r="V97" s="2102">
        <v>0</v>
      </c>
      <c r="W97" s="1413">
        <v>0</v>
      </c>
      <c r="X97" s="1957">
        <v>0</v>
      </c>
      <c r="Y97" s="1412">
        <v>0</v>
      </c>
      <c r="Z97" s="2102">
        <v>0</v>
      </c>
      <c r="AA97" s="1412">
        <v>0</v>
      </c>
      <c r="AB97" s="1957">
        <v>0</v>
      </c>
      <c r="AC97" s="2097">
        <v>0</v>
      </c>
      <c r="AD97" s="1957">
        <v>0</v>
      </c>
      <c r="AE97" s="1412">
        <v>0</v>
      </c>
      <c r="AF97" s="2102">
        <v>0</v>
      </c>
      <c r="AG97" s="1412">
        <v>0</v>
      </c>
      <c r="AH97" s="2102">
        <v>0</v>
      </c>
      <c r="AI97" s="1412">
        <v>0</v>
      </c>
      <c r="AJ97" s="2102">
        <v>0</v>
      </c>
      <c r="AK97" s="1412">
        <v>0</v>
      </c>
      <c r="AL97" s="2102">
        <v>0</v>
      </c>
      <c r="AM97" s="1412">
        <v>0</v>
      </c>
      <c r="AN97" s="1957">
        <v>0</v>
      </c>
      <c r="AO97" s="1412">
        <v>0</v>
      </c>
      <c r="AP97" s="2104">
        <v>0</v>
      </c>
      <c r="AQ97" s="258">
        <v>0</v>
      </c>
      <c r="AR97" s="258">
        <v>0</v>
      </c>
      <c r="AS97" s="258">
        <v>0</v>
      </c>
      <c r="AT97" s="2097">
        <v>0</v>
      </c>
      <c r="AU97" s="5348">
        <v>0</v>
      </c>
      <c r="AV97" s="5349">
        <v>0</v>
      </c>
      <c r="AW97" s="1412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917" t="s">
        <v>250</v>
      </c>
      <c r="B98" s="7918"/>
      <c r="C98" s="1093">
        <f t="shared" si="74"/>
        <v>3</v>
      </c>
      <c r="D98" s="1959">
        <f t="shared" si="75"/>
        <v>2</v>
      </c>
      <c r="E98" s="1402">
        <f t="shared" si="75"/>
        <v>1</v>
      </c>
      <c r="F98" s="871">
        <v>2</v>
      </c>
      <c r="G98" s="2032">
        <v>0</v>
      </c>
      <c r="H98" s="1097">
        <v>0</v>
      </c>
      <c r="I98" s="2032">
        <v>0</v>
      </c>
      <c r="J98" s="1097">
        <v>0</v>
      </c>
      <c r="K98" s="2032">
        <v>1</v>
      </c>
      <c r="L98" s="1097">
        <v>0</v>
      </c>
      <c r="M98" s="2032">
        <v>0</v>
      </c>
      <c r="N98" s="1097">
        <v>0</v>
      </c>
      <c r="O98" s="2032">
        <v>0</v>
      </c>
      <c r="P98" s="1097">
        <v>0</v>
      </c>
      <c r="Q98" s="2106">
        <v>0</v>
      </c>
      <c r="R98" s="871">
        <v>0</v>
      </c>
      <c r="S98" s="2032">
        <v>0</v>
      </c>
      <c r="T98" s="1097">
        <v>0</v>
      </c>
      <c r="U98" s="2032">
        <v>0</v>
      </c>
      <c r="V98" s="1097">
        <v>0</v>
      </c>
      <c r="W98" s="2106">
        <v>0</v>
      </c>
      <c r="X98" s="1961">
        <v>0</v>
      </c>
      <c r="Y98" s="2107">
        <v>0</v>
      </c>
      <c r="Z98" s="2108">
        <v>0</v>
      </c>
      <c r="AA98" s="2107">
        <v>0</v>
      </c>
      <c r="AB98" s="1961">
        <v>0</v>
      </c>
      <c r="AC98" s="864">
        <v>0</v>
      </c>
      <c r="AD98" s="2031">
        <v>2</v>
      </c>
      <c r="AE98" s="2032">
        <v>0</v>
      </c>
      <c r="AF98" s="1097">
        <v>0</v>
      </c>
      <c r="AG98" s="2032">
        <v>0</v>
      </c>
      <c r="AH98" s="1097">
        <v>0</v>
      </c>
      <c r="AI98" s="2032">
        <v>0</v>
      </c>
      <c r="AJ98" s="1097">
        <v>0</v>
      </c>
      <c r="AK98" s="2032">
        <v>0</v>
      </c>
      <c r="AL98" s="1097">
        <v>0</v>
      </c>
      <c r="AM98" s="2032">
        <v>0</v>
      </c>
      <c r="AN98" s="2031">
        <v>0</v>
      </c>
      <c r="AO98" s="2032">
        <v>0</v>
      </c>
      <c r="AP98" s="1098">
        <v>0</v>
      </c>
      <c r="AQ98" s="259">
        <v>0</v>
      </c>
      <c r="AR98" s="259">
        <v>0</v>
      </c>
      <c r="AS98" s="259">
        <v>0</v>
      </c>
      <c r="AT98" s="2109">
        <v>0</v>
      </c>
      <c r="AU98" s="5365">
        <v>0</v>
      </c>
      <c r="AV98" s="5359">
        <v>0</v>
      </c>
      <c r="AW98" s="5366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11" t="s">
        <v>780</v>
      </c>
      <c r="B100" s="7694"/>
      <c r="C100" s="7711" t="s">
        <v>222</v>
      </c>
      <c r="D100" s="7670"/>
      <c r="E100" s="7694"/>
      <c r="F100" s="7916" t="s">
        <v>789</v>
      </c>
      <c r="G100" s="7794"/>
      <c r="H100" s="7794"/>
      <c r="I100" s="7794"/>
      <c r="J100" s="7794"/>
      <c r="K100" s="7794"/>
      <c r="L100" s="7794"/>
      <c r="M100" s="7794"/>
      <c r="N100" s="7794"/>
      <c r="O100" s="7794"/>
      <c r="P100" s="7794"/>
      <c r="Q100" s="7791"/>
      <c r="R100" s="7794" t="s">
        <v>790</v>
      </c>
      <c r="S100" s="7794"/>
      <c r="T100" s="7794"/>
      <c r="U100" s="7794"/>
      <c r="V100" s="7794"/>
      <c r="W100" s="7791"/>
      <c r="X100" s="7791" t="s">
        <v>791</v>
      </c>
      <c r="Y100" s="7792"/>
      <c r="Z100" s="7792"/>
      <c r="AA100" s="7792"/>
      <c r="AB100" s="7792"/>
      <c r="AC100" s="7793"/>
      <c r="AD100" s="7785" t="s">
        <v>792</v>
      </c>
      <c r="AE100" s="7785"/>
      <c r="AF100" s="7785"/>
      <c r="AG100" s="7785"/>
      <c r="AH100" s="7785"/>
      <c r="AI100" s="7786"/>
      <c r="AJ100" s="7745" t="s">
        <v>36</v>
      </c>
      <c r="AK100" s="7674" t="s">
        <v>37</v>
      </c>
      <c r="AL100" s="7795" t="s">
        <v>35</v>
      </c>
    </row>
    <row r="101" spans="1:95" s="5" customFormat="1" ht="21.95" customHeight="1" x14ac:dyDescent="0.2">
      <c r="A101" s="7712"/>
      <c r="B101" s="7665"/>
      <c r="C101" s="7767"/>
      <c r="D101" s="7787"/>
      <c r="E101" s="7666"/>
      <c r="F101" s="7915" t="s">
        <v>223</v>
      </c>
      <c r="G101" s="7744"/>
      <c r="H101" s="7743" t="s">
        <v>224</v>
      </c>
      <c r="I101" s="7744"/>
      <c r="J101" s="7743" t="s">
        <v>88</v>
      </c>
      <c r="K101" s="7744"/>
      <c r="L101" s="7743" t="s">
        <v>225</v>
      </c>
      <c r="M101" s="7744"/>
      <c r="N101" s="7743" t="s">
        <v>226</v>
      </c>
      <c r="O101" s="7744"/>
      <c r="P101" s="7743" t="s">
        <v>227</v>
      </c>
      <c r="Q101" s="7783"/>
      <c r="R101" s="7682" t="s">
        <v>649</v>
      </c>
      <c r="S101" s="7686"/>
      <c r="T101" s="7682" t="s">
        <v>650</v>
      </c>
      <c r="U101" s="7686"/>
      <c r="V101" s="7682" t="s">
        <v>793</v>
      </c>
      <c r="W101" s="7686"/>
      <c r="X101" s="7683" t="s">
        <v>649</v>
      </c>
      <c r="Y101" s="7686"/>
      <c r="Z101" s="7682" t="s">
        <v>650</v>
      </c>
      <c r="AA101" s="7686"/>
      <c r="AB101" s="7776" t="s">
        <v>793</v>
      </c>
      <c r="AC101" s="7784"/>
      <c r="AD101" s="7683" t="s">
        <v>794</v>
      </c>
      <c r="AE101" s="7683"/>
      <c r="AF101" s="7683"/>
      <c r="AG101" s="7686"/>
      <c r="AH101" s="7682" t="s">
        <v>795</v>
      </c>
      <c r="AI101" s="7686"/>
      <c r="AJ101" s="7672"/>
      <c r="AK101" s="7675"/>
      <c r="AL101" s="7665"/>
    </row>
    <row r="102" spans="1:95" s="5" customFormat="1" ht="35.25" customHeight="1" x14ac:dyDescent="0.2">
      <c r="A102" s="7767"/>
      <c r="B102" s="7666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46"/>
      <c r="AK102" s="7676"/>
      <c r="AL102" s="7661"/>
    </row>
    <row r="103" spans="1:95" s="5" customFormat="1" ht="15" customHeight="1" x14ac:dyDescent="0.25">
      <c r="A103" s="7759" t="s">
        <v>230</v>
      </c>
      <c r="B103" s="7760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53" t="s">
        <v>231</v>
      </c>
      <c r="B104" s="7754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53" t="s">
        <v>232</v>
      </c>
      <c r="B105" s="7754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57" t="s">
        <v>250</v>
      </c>
      <c r="B106" s="7758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11" t="s">
        <v>800</v>
      </c>
      <c r="B108" s="7694"/>
      <c r="C108" s="7711" t="s">
        <v>77</v>
      </c>
      <c r="D108" s="7670"/>
      <c r="E108" s="7694"/>
      <c r="F108" s="7682" t="s">
        <v>101</v>
      </c>
      <c r="G108" s="7683"/>
      <c r="H108" s="7683"/>
      <c r="I108" s="7683"/>
      <c r="J108" s="7683"/>
      <c r="K108" s="7683"/>
      <c r="L108" s="7683"/>
      <c r="M108" s="7686"/>
    </row>
    <row r="109" spans="1:95" x14ac:dyDescent="0.25">
      <c r="A109" s="7712"/>
      <c r="B109" s="7665"/>
      <c r="C109" s="7712"/>
      <c r="D109" s="7672"/>
      <c r="E109" s="7665"/>
      <c r="F109" s="7682" t="s">
        <v>801</v>
      </c>
      <c r="G109" s="7686"/>
      <c r="H109" s="7682" t="s">
        <v>802</v>
      </c>
      <c r="I109" s="7686"/>
      <c r="J109" s="7682" t="s">
        <v>803</v>
      </c>
      <c r="K109" s="7686"/>
      <c r="L109" s="7682" t="s">
        <v>44</v>
      </c>
      <c r="M109" s="7686"/>
    </row>
    <row r="110" spans="1:95" x14ac:dyDescent="0.25">
      <c r="A110" s="7767"/>
      <c r="B110" s="7666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813" t="s">
        <v>804</v>
      </c>
      <c r="B111" s="7814"/>
      <c r="C111" s="2118">
        <f>SUM(D111:E111)</f>
        <v>18</v>
      </c>
      <c r="D111" s="2119">
        <f>+F111+H111+J111+L111</f>
        <v>9</v>
      </c>
      <c r="E111" s="2120">
        <f>+G111+I111+K111+M111</f>
        <v>9</v>
      </c>
      <c r="F111" s="1988">
        <f>SUM(F112:F114)</f>
        <v>5</v>
      </c>
      <c r="G111" s="2121">
        <f t="shared" ref="G111:M111" si="90">SUM(G112:G114)</f>
        <v>6</v>
      </c>
      <c r="H111" s="1988">
        <f t="shared" si="90"/>
        <v>2</v>
      </c>
      <c r="I111" s="2121">
        <f t="shared" si="90"/>
        <v>2</v>
      </c>
      <c r="J111" s="1988">
        <f t="shared" si="90"/>
        <v>2</v>
      </c>
      <c r="K111" s="2121">
        <f t="shared" si="90"/>
        <v>1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796" t="s">
        <v>805</v>
      </c>
      <c r="B112" s="7797"/>
      <c r="C112" s="2122">
        <f>SUM(D112:E112)</f>
        <v>16</v>
      </c>
      <c r="D112" s="865">
        <f>+F112+H112+J112+L112</f>
        <v>9</v>
      </c>
      <c r="E112" s="2123">
        <f>+G112+I112+K112+M112</f>
        <v>7</v>
      </c>
      <c r="F112" s="2022">
        <v>5</v>
      </c>
      <c r="G112" s="2029">
        <v>5</v>
      </c>
      <c r="H112" s="2022">
        <v>2</v>
      </c>
      <c r="I112" s="2029">
        <v>2</v>
      </c>
      <c r="J112" s="2022">
        <v>2</v>
      </c>
      <c r="K112" s="2124">
        <v>0</v>
      </c>
      <c r="L112" s="2022">
        <v>0</v>
      </c>
      <c r="M112" s="2124">
        <v>0</v>
      </c>
    </row>
    <row r="113" spans="1:94" ht="15" customHeight="1" x14ac:dyDescent="0.25">
      <c r="A113" s="7749" t="s">
        <v>806</v>
      </c>
      <c r="B113" s="7750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>
        <v>0</v>
      </c>
      <c r="G113" s="1173">
        <v>0</v>
      </c>
      <c r="H113" s="1172">
        <v>0</v>
      </c>
      <c r="I113" s="1173">
        <v>0</v>
      </c>
      <c r="J113" s="1172">
        <v>0</v>
      </c>
      <c r="K113" s="886">
        <v>0</v>
      </c>
      <c r="L113" s="1172">
        <v>0</v>
      </c>
      <c r="M113" s="886">
        <v>0</v>
      </c>
    </row>
    <row r="114" spans="1:94" ht="15" customHeight="1" x14ac:dyDescent="0.25">
      <c r="A114" s="7751" t="s">
        <v>807</v>
      </c>
      <c r="B114" s="7752"/>
      <c r="C114" s="2128">
        <f>SUM(D114:E114)</f>
        <v>2</v>
      </c>
      <c r="D114" s="2129">
        <f t="shared" si="91"/>
        <v>0</v>
      </c>
      <c r="E114" s="2130">
        <f t="shared" si="91"/>
        <v>2</v>
      </c>
      <c r="F114" s="1188">
        <v>0</v>
      </c>
      <c r="G114" s="1192">
        <v>1</v>
      </c>
      <c r="H114" s="1188">
        <v>0</v>
      </c>
      <c r="I114" s="1192">
        <v>0</v>
      </c>
      <c r="J114" s="1188">
        <v>0</v>
      </c>
      <c r="K114" s="1119">
        <v>1</v>
      </c>
      <c r="L114" s="1188">
        <v>0</v>
      </c>
      <c r="M114" s="1119">
        <v>0</v>
      </c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11" t="s">
        <v>289</v>
      </c>
      <c r="B116" s="7694"/>
      <c r="C116" s="7711" t="s">
        <v>77</v>
      </c>
      <c r="D116" s="7670"/>
      <c r="E116" s="7694"/>
      <c r="F116" s="7682" t="s">
        <v>101</v>
      </c>
      <c r="G116" s="7683"/>
      <c r="H116" s="7683"/>
      <c r="I116" s="7683"/>
      <c r="J116" s="7683"/>
      <c r="K116" s="7683"/>
      <c r="L116" s="7683"/>
      <c r="M116" s="7683"/>
      <c r="N116" s="7683"/>
      <c r="O116" s="7683"/>
      <c r="P116" s="7683"/>
      <c r="Q116" s="7683"/>
      <c r="R116" s="7683"/>
      <c r="S116" s="7683"/>
      <c r="T116" s="7683"/>
      <c r="U116" s="7683"/>
      <c r="V116" s="7683"/>
      <c r="W116" s="7683"/>
      <c r="X116" s="7683"/>
      <c r="Y116" s="7683"/>
      <c r="Z116" s="7683"/>
      <c r="AA116" s="7683"/>
      <c r="AB116" s="7683"/>
      <c r="AC116" s="7683"/>
      <c r="AD116" s="7683"/>
      <c r="AE116" s="7683"/>
      <c r="AF116" s="7683"/>
      <c r="AG116" s="7684"/>
      <c r="AH116" s="7716" t="s">
        <v>36</v>
      </c>
      <c r="AI116" s="7674" t="s">
        <v>37</v>
      </c>
    </row>
    <row r="117" spans="1:94" x14ac:dyDescent="0.25">
      <c r="A117" s="7712"/>
      <c r="B117" s="7665"/>
      <c r="C117" s="7712"/>
      <c r="D117" s="7672"/>
      <c r="E117" s="7665"/>
      <c r="F117" s="7713" t="s">
        <v>44</v>
      </c>
      <c r="G117" s="7775"/>
      <c r="H117" s="7812" t="s">
        <v>45</v>
      </c>
      <c r="I117" s="7812"/>
      <c r="J117" s="7812" t="s">
        <v>46</v>
      </c>
      <c r="K117" s="7812"/>
      <c r="L117" s="7812" t="s">
        <v>47</v>
      </c>
      <c r="M117" s="7812"/>
      <c r="N117" s="7812" t="s">
        <v>48</v>
      </c>
      <c r="O117" s="7812"/>
      <c r="P117" s="7812" t="s">
        <v>49</v>
      </c>
      <c r="Q117" s="7812"/>
      <c r="R117" s="7812" t="s">
        <v>50</v>
      </c>
      <c r="S117" s="7812"/>
      <c r="T117" s="7812" t="s">
        <v>51</v>
      </c>
      <c r="U117" s="7812"/>
      <c r="V117" s="7812" t="s">
        <v>52</v>
      </c>
      <c r="W117" s="7812"/>
      <c r="X117" s="7812" t="s">
        <v>53</v>
      </c>
      <c r="Y117" s="7812"/>
      <c r="Z117" s="7682" t="s">
        <v>54</v>
      </c>
      <c r="AA117" s="7686"/>
      <c r="AB117" s="7682" t="s">
        <v>55</v>
      </c>
      <c r="AC117" s="7686"/>
      <c r="AD117" s="7682" t="s">
        <v>56</v>
      </c>
      <c r="AE117" s="7686"/>
      <c r="AF117" s="7682" t="s">
        <v>57</v>
      </c>
      <c r="AG117" s="7684"/>
      <c r="AH117" s="7730"/>
      <c r="AI117" s="7675"/>
    </row>
    <row r="118" spans="1:94" x14ac:dyDescent="0.25">
      <c r="A118" s="7767"/>
      <c r="B118" s="7666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17"/>
      <c r="AI118" s="7676"/>
    </row>
    <row r="119" spans="1:94" ht="15" customHeight="1" x14ac:dyDescent="0.25">
      <c r="A119" s="7768" t="s">
        <v>809</v>
      </c>
      <c r="B119" s="7769"/>
      <c r="C119" s="1988">
        <f>SUM(D119:E119)</f>
        <v>20</v>
      </c>
      <c r="D119" s="2046">
        <f>SUM(F119+H119+J119+L119+N119+P119+R119+T119+V119+X119+Z119+AB119+AD119+AF119)</f>
        <v>12</v>
      </c>
      <c r="E119" s="2133">
        <f>SUM(+G119+I119+K119+M119+O119+Q119+S119+U119+W119+Y119+AA119+AC119+AE119+AG119)</f>
        <v>8</v>
      </c>
      <c r="F119" s="2022">
        <v>0</v>
      </c>
      <c r="G119" s="2023">
        <v>0</v>
      </c>
      <c r="H119" s="2022">
        <v>0</v>
      </c>
      <c r="I119" s="2023">
        <v>0</v>
      </c>
      <c r="J119" s="2022">
        <v>0</v>
      </c>
      <c r="K119" s="2023">
        <v>0</v>
      </c>
      <c r="L119" s="2022">
        <v>0</v>
      </c>
      <c r="M119" s="2023">
        <v>0</v>
      </c>
      <c r="N119" s="2022">
        <v>0</v>
      </c>
      <c r="O119" s="2023">
        <v>2</v>
      </c>
      <c r="P119" s="2022">
        <v>0</v>
      </c>
      <c r="Q119" s="2023">
        <v>0</v>
      </c>
      <c r="R119" s="2022">
        <v>4</v>
      </c>
      <c r="S119" s="2023">
        <v>1</v>
      </c>
      <c r="T119" s="2022">
        <v>2</v>
      </c>
      <c r="U119" s="2023">
        <v>1</v>
      </c>
      <c r="V119" s="2022">
        <v>0</v>
      </c>
      <c r="W119" s="2023">
        <v>0</v>
      </c>
      <c r="X119" s="2022">
        <v>3</v>
      </c>
      <c r="Y119" s="2023">
        <v>1</v>
      </c>
      <c r="Z119" s="2022">
        <v>3</v>
      </c>
      <c r="AA119" s="2023">
        <v>2</v>
      </c>
      <c r="AB119" s="2022">
        <v>0</v>
      </c>
      <c r="AC119" s="2023">
        <v>1</v>
      </c>
      <c r="AD119" s="2022">
        <v>0</v>
      </c>
      <c r="AE119" s="2023">
        <v>0</v>
      </c>
      <c r="AF119" s="2022">
        <v>0</v>
      </c>
      <c r="AG119" s="1940">
        <v>0</v>
      </c>
      <c r="AH119" s="5213">
        <v>2</v>
      </c>
      <c r="AI119" s="5189">
        <v>2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09" t="s">
        <v>810</v>
      </c>
      <c r="B120" s="2020" t="s">
        <v>811</v>
      </c>
      <c r="C120" s="1978">
        <f t="shared" ref="C120:C128" si="92">SUM(D120:E120)</f>
        <v>10</v>
      </c>
      <c r="D120" s="796">
        <f t="shared" ref="D120:D128" si="93">SUM(F120+H120+J120+L120+N120+P120+R120+T120+V120+X120+Z120+AB120+AD120+AF120)</f>
        <v>8</v>
      </c>
      <c r="E120" s="752">
        <f>SUM(+G120+I120+K120+M120+O120+Q120+S120+U120+W120+Y120+AA120+AC120+AE120+AG120)</f>
        <v>2</v>
      </c>
      <c r="F120" s="2022">
        <v>0</v>
      </c>
      <c r="G120" s="2029">
        <v>0</v>
      </c>
      <c r="H120" s="2022">
        <v>0</v>
      </c>
      <c r="I120" s="2029">
        <v>0</v>
      </c>
      <c r="J120" s="2022">
        <v>0</v>
      </c>
      <c r="K120" s="2029">
        <v>0</v>
      </c>
      <c r="L120" s="2022">
        <v>0</v>
      </c>
      <c r="M120" s="2029">
        <v>0</v>
      </c>
      <c r="N120" s="2022">
        <v>0</v>
      </c>
      <c r="O120" s="2029">
        <v>0</v>
      </c>
      <c r="P120" s="2022">
        <v>0</v>
      </c>
      <c r="Q120" s="2029">
        <v>0</v>
      </c>
      <c r="R120" s="2022">
        <v>3</v>
      </c>
      <c r="S120" s="2029">
        <v>0</v>
      </c>
      <c r="T120" s="2022">
        <v>0</v>
      </c>
      <c r="U120" s="2029">
        <v>0</v>
      </c>
      <c r="V120" s="2022">
        <v>0</v>
      </c>
      <c r="W120" s="2029">
        <v>0</v>
      </c>
      <c r="X120" s="2022">
        <v>3</v>
      </c>
      <c r="Y120" s="2029">
        <v>1</v>
      </c>
      <c r="Z120" s="2022">
        <v>2</v>
      </c>
      <c r="AA120" s="2029">
        <v>0</v>
      </c>
      <c r="AB120" s="2022">
        <v>0</v>
      </c>
      <c r="AC120" s="2029">
        <v>1</v>
      </c>
      <c r="AD120" s="2022">
        <v>0</v>
      </c>
      <c r="AE120" s="2029">
        <v>0</v>
      </c>
      <c r="AF120" s="2022">
        <v>0</v>
      </c>
      <c r="AG120" s="1940">
        <v>0</v>
      </c>
      <c r="AH120" s="5213">
        <v>0</v>
      </c>
      <c r="AI120" s="5189">
        <v>1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70"/>
      <c r="B121" s="1121" t="s">
        <v>812</v>
      </c>
      <c r="C121" s="1485">
        <f t="shared" si="92"/>
        <v>14</v>
      </c>
      <c r="D121" s="2134">
        <f t="shared" si="93"/>
        <v>10</v>
      </c>
      <c r="E121" s="894">
        <f>SUM(+G121+I121+K121+M121+O121+Q121+S121+U121+W121+Y121+AA121+AC121+AE121+AG121)</f>
        <v>4</v>
      </c>
      <c r="F121" s="1172">
        <v>0</v>
      </c>
      <c r="G121" s="1173">
        <v>0</v>
      </c>
      <c r="H121" s="1172">
        <v>0</v>
      </c>
      <c r="I121" s="1173">
        <v>0</v>
      </c>
      <c r="J121" s="1172">
        <v>0</v>
      </c>
      <c r="K121" s="1173">
        <v>0</v>
      </c>
      <c r="L121" s="1172">
        <v>0</v>
      </c>
      <c r="M121" s="1173">
        <v>0</v>
      </c>
      <c r="N121" s="1172">
        <v>0</v>
      </c>
      <c r="O121" s="1173">
        <v>0</v>
      </c>
      <c r="P121" s="1172">
        <v>0</v>
      </c>
      <c r="Q121" s="1173">
        <v>0</v>
      </c>
      <c r="R121" s="1172">
        <v>3</v>
      </c>
      <c r="S121" s="1173">
        <v>0</v>
      </c>
      <c r="T121" s="1172">
        <v>2</v>
      </c>
      <c r="U121" s="1173">
        <v>1</v>
      </c>
      <c r="V121" s="1172">
        <v>0</v>
      </c>
      <c r="W121" s="1173">
        <v>0</v>
      </c>
      <c r="X121" s="1172">
        <v>2</v>
      </c>
      <c r="Y121" s="1173">
        <v>0</v>
      </c>
      <c r="Z121" s="1172">
        <v>3</v>
      </c>
      <c r="AA121" s="1173">
        <v>2</v>
      </c>
      <c r="AB121" s="1172">
        <v>0</v>
      </c>
      <c r="AC121" s="1173">
        <v>1</v>
      </c>
      <c r="AD121" s="1172">
        <v>0</v>
      </c>
      <c r="AE121" s="1173">
        <v>0</v>
      </c>
      <c r="AF121" s="1172">
        <v>0</v>
      </c>
      <c r="AG121" s="1929">
        <v>0</v>
      </c>
      <c r="AH121" s="5215">
        <v>1</v>
      </c>
      <c r="AI121" s="3892">
        <v>1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70"/>
      <c r="B122" s="1121" t="s">
        <v>813</v>
      </c>
      <c r="C122" s="1485">
        <f t="shared" si="92"/>
        <v>14</v>
      </c>
      <c r="D122" s="2134">
        <f t="shared" si="93"/>
        <v>9</v>
      </c>
      <c r="E122" s="894">
        <f t="shared" ref="E122:E128" si="98">SUM(+G122+I122+K122+M122+O122+Q122+S122+U122+W122+Y122+AA122+AC122+AE122+AG122)</f>
        <v>5</v>
      </c>
      <c r="F122" s="1172">
        <v>0</v>
      </c>
      <c r="G122" s="1173">
        <v>0</v>
      </c>
      <c r="H122" s="1172">
        <v>0</v>
      </c>
      <c r="I122" s="1173">
        <v>0</v>
      </c>
      <c r="J122" s="1172">
        <v>0</v>
      </c>
      <c r="K122" s="1173">
        <v>0</v>
      </c>
      <c r="L122" s="1172">
        <v>0</v>
      </c>
      <c r="M122" s="1173">
        <v>0</v>
      </c>
      <c r="N122" s="1172">
        <v>0</v>
      </c>
      <c r="O122" s="1173">
        <v>2</v>
      </c>
      <c r="P122" s="1172">
        <v>0</v>
      </c>
      <c r="Q122" s="1173">
        <v>0</v>
      </c>
      <c r="R122" s="1172">
        <v>3</v>
      </c>
      <c r="S122" s="1173">
        <v>1</v>
      </c>
      <c r="T122" s="1172">
        <v>1</v>
      </c>
      <c r="U122" s="1173">
        <v>0</v>
      </c>
      <c r="V122" s="1172">
        <v>0</v>
      </c>
      <c r="W122" s="1173">
        <v>0</v>
      </c>
      <c r="X122" s="1172">
        <v>2</v>
      </c>
      <c r="Y122" s="1173">
        <v>1</v>
      </c>
      <c r="Z122" s="1172">
        <v>3</v>
      </c>
      <c r="AA122" s="1173">
        <v>0</v>
      </c>
      <c r="AB122" s="1172">
        <v>0</v>
      </c>
      <c r="AC122" s="1173">
        <v>1</v>
      </c>
      <c r="AD122" s="1172">
        <v>0</v>
      </c>
      <c r="AE122" s="1173">
        <v>0</v>
      </c>
      <c r="AF122" s="1172">
        <v>0</v>
      </c>
      <c r="AG122" s="1929">
        <v>0</v>
      </c>
      <c r="AH122" s="5215">
        <v>1</v>
      </c>
      <c r="AI122" s="3892">
        <v>1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70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>
        <v>0</v>
      </c>
      <c r="G123" s="1173">
        <v>0</v>
      </c>
      <c r="H123" s="1172">
        <v>0</v>
      </c>
      <c r="I123" s="1173">
        <v>0</v>
      </c>
      <c r="J123" s="1172">
        <v>0</v>
      </c>
      <c r="K123" s="1173">
        <v>0</v>
      </c>
      <c r="L123" s="1172">
        <v>0</v>
      </c>
      <c r="M123" s="1173">
        <v>0</v>
      </c>
      <c r="N123" s="1172">
        <v>0</v>
      </c>
      <c r="O123" s="1173">
        <v>0</v>
      </c>
      <c r="P123" s="1172">
        <v>0</v>
      </c>
      <c r="Q123" s="1173">
        <v>0</v>
      </c>
      <c r="R123" s="1172">
        <v>0</v>
      </c>
      <c r="S123" s="1173">
        <v>0</v>
      </c>
      <c r="T123" s="1172">
        <v>0</v>
      </c>
      <c r="U123" s="1173">
        <v>0</v>
      </c>
      <c r="V123" s="1172">
        <v>0</v>
      </c>
      <c r="W123" s="1173">
        <v>0</v>
      </c>
      <c r="X123" s="1172">
        <v>0</v>
      </c>
      <c r="Y123" s="1173">
        <v>0</v>
      </c>
      <c r="Z123" s="1172">
        <v>0</v>
      </c>
      <c r="AA123" s="1173">
        <v>0</v>
      </c>
      <c r="AB123" s="1172">
        <v>0</v>
      </c>
      <c r="AC123" s="1173">
        <v>0</v>
      </c>
      <c r="AD123" s="1172">
        <v>0</v>
      </c>
      <c r="AE123" s="1173">
        <v>0</v>
      </c>
      <c r="AF123" s="1172">
        <v>0</v>
      </c>
      <c r="AG123" s="1929">
        <v>0</v>
      </c>
      <c r="AH123" s="5215">
        <v>0</v>
      </c>
      <c r="AI123" s="3892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70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>
        <v>0</v>
      </c>
      <c r="G124" s="1180">
        <v>0</v>
      </c>
      <c r="H124" s="1179">
        <v>0</v>
      </c>
      <c r="I124" s="1180">
        <v>0</v>
      </c>
      <c r="J124" s="1179">
        <v>0</v>
      </c>
      <c r="K124" s="1180">
        <v>0</v>
      </c>
      <c r="L124" s="1179">
        <v>0</v>
      </c>
      <c r="M124" s="1180">
        <v>0</v>
      </c>
      <c r="N124" s="1179">
        <v>0</v>
      </c>
      <c r="O124" s="1180">
        <v>0</v>
      </c>
      <c r="P124" s="1179">
        <v>0</v>
      </c>
      <c r="Q124" s="1180">
        <v>0</v>
      </c>
      <c r="R124" s="1179">
        <v>0</v>
      </c>
      <c r="S124" s="1180">
        <v>0</v>
      </c>
      <c r="T124" s="1179">
        <v>0</v>
      </c>
      <c r="U124" s="1180">
        <v>0</v>
      </c>
      <c r="V124" s="1179">
        <v>0</v>
      </c>
      <c r="W124" s="1180">
        <v>0</v>
      </c>
      <c r="X124" s="1179">
        <v>0</v>
      </c>
      <c r="Y124" s="1180">
        <v>0</v>
      </c>
      <c r="Z124" s="1179">
        <v>0</v>
      </c>
      <c r="AA124" s="1180">
        <v>0</v>
      </c>
      <c r="AB124" s="1179">
        <v>0</v>
      </c>
      <c r="AC124" s="1180">
        <v>0</v>
      </c>
      <c r="AD124" s="1179">
        <v>0</v>
      </c>
      <c r="AE124" s="1180">
        <v>0</v>
      </c>
      <c r="AF124" s="1179">
        <v>0</v>
      </c>
      <c r="AG124" s="1185">
        <v>0</v>
      </c>
      <c r="AH124" s="5248">
        <v>0</v>
      </c>
      <c r="AI124" s="1229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70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>
        <v>0</v>
      </c>
      <c r="G125" s="1180">
        <v>0</v>
      </c>
      <c r="H125" s="1179">
        <v>0</v>
      </c>
      <c r="I125" s="1180">
        <v>0</v>
      </c>
      <c r="J125" s="1179">
        <v>0</v>
      </c>
      <c r="K125" s="1180">
        <v>0</v>
      </c>
      <c r="L125" s="1179">
        <v>0</v>
      </c>
      <c r="M125" s="1180">
        <v>0</v>
      </c>
      <c r="N125" s="1179">
        <v>0</v>
      </c>
      <c r="O125" s="1180">
        <v>0</v>
      </c>
      <c r="P125" s="1179">
        <v>0</v>
      </c>
      <c r="Q125" s="1180">
        <v>0</v>
      </c>
      <c r="R125" s="1179">
        <v>0</v>
      </c>
      <c r="S125" s="1180">
        <v>0</v>
      </c>
      <c r="T125" s="1179">
        <v>0</v>
      </c>
      <c r="U125" s="1180">
        <v>0</v>
      </c>
      <c r="V125" s="1179">
        <v>0</v>
      </c>
      <c r="W125" s="1180">
        <v>0</v>
      </c>
      <c r="X125" s="1179">
        <v>0</v>
      </c>
      <c r="Y125" s="1180">
        <v>0</v>
      </c>
      <c r="Z125" s="1179">
        <v>0</v>
      </c>
      <c r="AA125" s="1180">
        <v>0</v>
      </c>
      <c r="AB125" s="1179">
        <v>0</v>
      </c>
      <c r="AC125" s="1180">
        <v>0</v>
      </c>
      <c r="AD125" s="1179">
        <v>0</v>
      </c>
      <c r="AE125" s="1180">
        <v>0</v>
      </c>
      <c r="AF125" s="1179">
        <v>0</v>
      </c>
      <c r="AG125" s="1185">
        <v>0</v>
      </c>
      <c r="AH125" s="5248">
        <v>0</v>
      </c>
      <c r="AI125" s="1229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70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>
        <v>0</v>
      </c>
      <c r="G126" s="1180">
        <v>0</v>
      </c>
      <c r="H126" s="1179">
        <v>0</v>
      </c>
      <c r="I126" s="1180">
        <v>0</v>
      </c>
      <c r="J126" s="1179">
        <v>0</v>
      </c>
      <c r="K126" s="1180">
        <v>0</v>
      </c>
      <c r="L126" s="1179">
        <v>0</v>
      </c>
      <c r="M126" s="1180">
        <v>0</v>
      </c>
      <c r="N126" s="1179">
        <v>0</v>
      </c>
      <c r="O126" s="1180">
        <v>0</v>
      </c>
      <c r="P126" s="1179">
        <v>0</v>
      </c>
      <c r="Q126" s="1180">
        <v>0</v>
      </c>
      <c r="R126" s="1179">
        <v>0</v>
      </c>
      <c r="S126" s="1180">
        <v>0</v>
      </c>
      <c r="T126" s="1179">
        <v>0</v>
      </c>
      <c r="U126" s="1180">
        <v>0</v>
      </c>
      <c r="V126" s="1179">
        <v>0</v>
      </c>
      <c r="W126" s="1180">
        <v>0</v>
      </c>
      <c r="X126" s="1179">
        <v>0</v>
      </c>
      <c r="Y126" s="1180">
        <v>0</v>
      </c>
      <c r="Z126" s="1179">
        <v>0</v>
      </c>
      <c r="AA126" s="1180">
        <v>0</v>
      </c>
      <c r="AB126" s="1179">
        <v>0</v>
      </c>
      <c r="AC126" s="1180">
        <v>0</v>
      </c>
      <c r="AD126" s="1179">
        <v>0</v>
      </c>
      <c r="AE126" s="1180">
        <v>0</v>
      </c>
      <c r="AF126" s="1179">
        <v>0</v>
      </c>
      <c r="AG126" s="1185">
        <v>0</v>
      </c>
      <c r="AH126" s="5248">
        <v>0</v>
      </c>
      <c r="AI126" s="1229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710"/>
      <c r="B127" s="1117" t="s">
        <v>818</v>
      </c>
      <c r="C127" s="1383">
        <f t="shared" si="92"/>
        <v>1</v>
      </c>
      <c r="D127" s="2135">
        <f>SUM(V127+X127+Z127+AB127+AD127+AF127)</f>
        <v>1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>
        <v>0</v>
      </c>
      <c r="W127" s="1192">
        <v>0</v>
      </c>
      <c r="X127" s="1188">
        <v>1</v>
      </c>
      <c r="Y127" s="1192">
        <v>0</v>
      </c>
      <c r="Z127" s="1188">
        <v>0</v>
      </c>
      <c r="AA127" s="1192">
        <v>0</v>
      </c>
      <c r="AB127" s="1188">
        <v>0</v>
      </c>
      <c r="AC127" s="1192">
        <v>0</v>
      </c>
      <c r="AD127" s="1188">
        <v>0</v>
      </c>
      <c r="AE127" s="1192">
        <v>0</v>
      </c>
      <c r="AF127" s="1188">
        <v>0</v>
      </c>
      <c r="AG127" s="1224">
        <v>0</v>
      </c>
      <c r="AH127" s="5249">
        <v>0</v>
      </c>
      <c r="AI127" s="1223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718" t="s">
        <v>819</v>
      </c>
      <c r="B128" s="7718"/>
      <c r="C128" s="1988">
        <f t="shared" si="92"/>
        <v>10</v>
      </c>
      <c r="D128" s="2046">
        <f t="shared" si="93"/>
        <v>5</v>
      </c>
      <c r="E128" s="2133">
        <f t="shared" si="98"/>
        <v>5</v>
      </c>
      <c r="F128" s="2036">
        <v>0</v>
      </c>
      <c r="G128" s="2039">
        <v>0</v>
      </c>
      <c r="H128" s="2036">
        <v>0</v>
      </c>
      <c r="I128" s="2039">
        <v>0</v>
      </c>
      <c r="J128" s="2036">
        <v>0</v>
      </c>
      <c r="K128" s="2039">
        <v>0</v>
      </c>
      <c r="L128" s="2036">
        <v>0</v>
      </c>
      <c r="M128" s="2039">
        <v>0</v>
      </c>
      <c r="N128" s="2036">
        <v>0</v>
      </c>
      <c r="O128" s="2039">
        <v>0</v>
      </c>
      <c r="P128" s="2036">
        <v>0</v>
      </c>
      <c r="Q128" s="2039">
        <v>1</v>
      </c>
      <c r="R128" s="2036">
        <v>1</v>
      </c>
      <c r="S128" s="2039">
        <v>0</v>
      </c>
      <c r="T128" s="2036">
        <v>0</v>
      </c>
      <c r="U128" s="2039">
        <v>0</v>
      </c>
      <c r="V128" s="2036">
        <v>1</v>
      </c>
      <c r="W128" s="2039">
        <v>0</v>
      </c>
      <c r="X128" s="2036">
        <v>2</v>
      </c>
      <c r="Y128" s="2039">
        <v>3</v>
      </c>
      <c r="Z128" s="2036">
        <v>0</v>
      </c>
      <c r="AA128" s="2039">
        <v>1</v>
      </c>
      <c r="AB128" s="2036">
        <v>1</v>
      </c>
      <c r="AC128" s="2039">
        <v>0</v>
      </c>
      <c r="AD128" s="2036">
        <v>0</v>
      </c>
      <c r="AE128" s="2039">
        <v>0</v>
      </c>
      <c r="AF128" s="2036">
        <v>0</v>
      </c>
      <c r="AG128" s="2037">
        <v>0</v>
      </c>
      <c r="AH128" s="5361">
        <v>1</v>
      </c>
      <c r="AI128" s="5207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711" t="s">
        <v>289</v>
      </c>
      <c r="B130" s="7694"/>
      <c r="C130" s="7680" t="s">
        <v>77</v>
      </c>
      <c r="D130" s="7680"/>
      <c r="E130" s="7680"/>
      <c r="F130" s="7682" t="s">
        <v>101</v>
      </c>
      <c r="G130" s="7683"/>
      <c r="H130" s="7683"/>
      <c r="I130" s="7683"/>
      <c r="J130" s="7683"/>
      <c r="K130" s="7683"/>
      <c r="L130" s="7683"/>
      <c r="M130" s="7683"/>
      <c r="N130" s="7683"/>
      <c r="O130" s="7683"/>
      <c r="P130" s="7683"/>
      <c r="Q130" s="7683"/>
      <c r="R130" s="7683"/>
      <c r="S130" s="7683"/>
      <c r="T130" s="7683"/>
      <c r="U130" s="7683"/>
      <c r="V130" s="7683"/>
      <c r="W130" s="7683"/>
      <c r="X130" s="7683"/>
      <c r="Y130" s="7683"/>
      <c r="Z130" s="7683"/>
      <c r="AA130" s="7683"/>
      <c r="AB130" s="7683"/>
      <c r="AC130" s="7683"/>
      <c r="AD130" s="7683"/>
      <c r="AE130" s="7683"/>
      <c r="AF130" s="7683"/>
      <c r="AG130" s="7684"/>
      <c r="AH130" s="7788" t="s">
        <v>821</v>
      </c>
      <c r="AI130" s="7789"/>
      <c r="AJ130" s="7789"/>
      <c r="AK130" s="7790"/>
      <c r="AL130" s="7716" t="s">
        <v>36</v>
      </c>
      <c r="AM130" s="7674" t="s">
        <v>37</v>
      </c>
    </row>
    <row r="131" spans="1:95" x14ac:dyDescent="0.25">
      <c r="A131" s="7712"/>
      <c r="B131" s="7665"/>
      <c r="C131" s="7675"/>
      <c r="D131" s="7675"/>
      <c r="E131" s="7675"/>
      <c r="F131" s="7812" t="s">
        <v>44</v>
      </c>
      <c r="G131" s="7812"/>
      <c r="H131" s="7812" t="s">
        <v>45</v>
      </c>
      <c r="I131" s="7812"/>
      <c r="J131" s="7812" t="s">
        <v>46</v>
      </c>
      <c r="K131" s="7812"/>
      <c r="L131" s="7812" t="s">
        <v>47</v>
      </c>
      <c r="M131" s="7812"/>
      <c r="N131" s="7812" t="s">
        <v>48</v>
      </c>
      <c r="O131" s="7812"/>
      <c r="P131" s="7812" t="s">
        <v>49</v>
      </c>
      <c r="Q131" s="7812"/>
      <c r="R131" s="7812" t="s">
        <v>50</v>
      </c>
      <c r="S131" s="7812"/>
      <c r="T131" s="7812" t="s">
        <v>51</v>
      </c>
      <c r="U131" s="7812"/>
      <c r="V131" s="7812" t="s">
        <v>52</v>
      </c>
      <c r="W131" s="7812"/>
      <c r="X131" s="7812" t="s">
        <v>53</v>
      </c>
      <c r="Y131" s="7812"/>
      <c r="Z131" s="7682" t="s">
        <v>54</v>
      </c>
      <c r="AA131" s="7686"/>
      <c r="AB131" s="7682" t="s">
        <v>55</v>
      </c>
      <c r="AC131" s="7686"/>
      <c r="AD131" s="7682" t="s">
        <v>56</v>
      </c>
      <c r="AE131" s="7686"/>
      <c r="AF131" s="7682" t="s">
        <v>57</v>
      </c>
      <c r="AG131" s="7684"/>
      <c r="AH131" s="7687" t="s">
        <v>822</v>
      </c>
      <c r="AI131" s="7739" t="s">
        <v>823</v>
      </c>
      <c r="AJ131" s="7739" t="s">
        <v>824</v>
      </c>
      <c r="AK131" s="7689" t="s">
        <v>825</v>
      </c>
      <c r="AL131" s="7730"/>
      <c r="AM131" s="7675"/>
    </row>
    <row r="132" spans="1:95" ht="18.75" customHeight="1" x14ac:dyDescent="0.25">
      <c r="A132" s="7767"/>
      <c r="B132" s="7666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688"/>
      <c r="AI132" s="7740"/>
      <c r="AJ132" s="7740"/>
      <c r="AK132" s="7690"/>
      <c r="AL132" s="7717"/>
      <c r="AM132" s="7676"/>
    </row>
    <row r="133" spans="1:95" x14ac:dyDescent="0.25">
      <c r="A133" s="7768" t="s">
        <v>826</v>
      </c>
      <c r="B133" s="7769"/>
      <c r="C133" s="1988">
        <f>SUM(D133:E133)</f>
        <v>1</v>
      </c>
      <c r="D133" s="2046">
        <f>SUM(F133+H133+J133+L133+N133+P133+R133+T133+V133+X133+Z133+AB133+AD133+AF133)</f>
        <v>1</v>
      </c>
      <c r="E133" s="2133">
        <f>SUM(G133+I133+K133+M133+O133+Q133+S133+U133+W133+Y133+AA133+AC133+AE133+AG133)</f>
        <v>0</v>
      </c>
      <c r="F133" s="2022">
        <v>0</v>
      </c>
      <c r="G133" s="2029">
        <v>0</v>
      </c>
      <c r="H133" s="2022">
        <v>0</v>
      </c>
      <c r="I133" s="2029">
        <v>0</v>
      </c>
      <c r="J133" s="2022">
        <v>0</v>
      </c>
      <c r="K133" s="2029">
        <v>0</v>
      </c>
      <c r="L133" s="2022">
        <v>0</v>
      </c>
      <c r="M133" s="2029">
        <v>0</v>
      </c>
      <c r="N133" s="2022">
        <v>0</v>
      </c>
      <c r="O133" s="2029">
        <v>0</v>
      </c>
      <c r="P133" s="2022">
        <v>0</v>
      </c>
      <c r="Q133" s="2029">
        <v>0</v>
      </c>
      <c r="R133" s="2022">
        <v>0</v>
      </c>
      <c r="S133" s="2029">
        <v>0</v>
      </c>
      <c r="T133" s="2022">
        <v>0</v>
      </c>
      <c r="U133" s="2029">
        <v>0</v>
      </c>
      <c r="V133" s="2022">
        <v>0</v>
      </c>
      <c r="W133" s="2029">
        <v>0</v>
      </c>
      <c r="X133" s="2022">
        <v>0</v>
      </c>
      <c r="Y133" s="2029">
        <v>0</v>
      </c>
      <c r="Z133" s="2022">
        <v>1</v>
      </c>
      <c r="AA133" s="2029">
        <v>0</v>
      </c>
      <c r="AB133" s="2022">
        <v>0</v>
      </c>
      <c r="AC133" s="2029">
        <v>0</v>
      </c>
      <c r="AD133" s="2022">
        <v>0</v>
      </c>
      <c r="AE133" s="2029">
        <v>0</v>
      </c>
      <c r="AF133" s="2022">
        <v>0</v>
      </c>
      <c r="AG133" s="1983">
        <v>0</v>
      </c>
      <c r="AH133" s="2025">
        <v>1</v>
      </c>
      <c r="AI133" s="835">
        <v>0</v>
      </c>
      <c r="AJ133" s="835">
        <v>0</v>
      </c>
      <c r="AK133" s="1983">
        <v>0</v>
      </c>
      <c r="AL133" s="5213">
        <v>0</v>
      </c>
      <c r="AM133" s="5189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09" t="s">
        <v>810</v>
      </c>
      <c r="B134" s="2020" t="s">
        <v>811</v>
      </c>
      <c r="C134" s="1978">
        <f t="shared" ref="C134:C141" si="103">SUM(D134:E134)</f>
        <v>0</v>
      </c>
      <c r="D134" s="796">
        <f t="shared" ref="D134:E140" si="104">SUM(F134+H134+J134+L134+N134+P134+R134+T134+V134+X134+Z134+AB134+AD134+AF134)</f>
        <v>0</v>
      </c>
      <c r="E134" s="752">
        <f t="shared" si="104"/>
        <v>0</v>
      </c>
      <c r="F134" s="2022">
        <v>0</v>
      </c>
      <c r="G134" s="2029">
        <v>0</v>
      </c>
      <c r="H134" s="2022">
        <v>0</v>
      </c>
      <c r="I134" s="2029">
        <v>0</v>
      </c>
      <c r="J134" s="2022">
        <v>0</v>
      </c>
      <c r="K134" s="2029">
        <v>0</v>
      </c>
      <c r="L134" s="2022">
        <v>0</v>
      </c>
      <c r="M134" s="2029">
        <v>0</v>
      </c>
      <c r="N134" s="2022">
        <v>0</v>
      </c>
      <c r="O134" s="2029">
        <v>0</v>
      </c>
      <c r="P134" s="2022">
        <v>0</v>
      </c>
      <c r="Q134" s="2029">
        <v>0</v>
      </c>
      <c r="R134" s="2022">
        <v>0</v>
      </c>
      <c r="S134" s="2029">
        <v>0</v>
      </c>
      <c r="T134" s="2022">
        <v>0</v>
      </c>
      <c r="U134" s="2029">
        <v>0</v>
      </c>
      <c r="V134" s="2022">
        <v>0</v>
      </c>
      <c r="W134" s="2029">
        <v>0</v>
      </c>
      <c r="X134" s="2022">
        <v>0</v>
      </c>
      <c r="Y134" s="2029">
        <v>0</v>
      </c>
      <c r="Z134" s="2022">
        <v>0</v>
      </c>
      <c r="AA134" s="2029">
        <v>0</v>
      </c>
      <c r="AB134" s="2022">
        <v>0</v>
      </c>
      <c r="AC134" s="2029">
        <v>0</v>
      </c>
      <c r="AD134" s="2022">
        <v>0</v>
      </c>
      <c r="AE134" s="2029">
        <v>0</v>
      </c>
      <c r="AF134" s="2022">
        <v>0</v>
      </c>
      <c r="AG134" s="1983">
        <v>0</v>
      </c>
      <c r="AH134" s="2025">
        <v>0</v>
      </c>
      <c r="AI134" s="835">
        <v>0</v>
      </c>
      <c r="AJ134" s="835">
        <v>0</v>
      </c>
      <c r="AK134" s="1983">
        <v>0</v>
      </c>
      <c r="AL134" s="5213">
        <v>0</v>
      </c>
      <c r="AM134" s="5189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70"/>
      <c r="B135" s="1121" t="s">
        <v>812</v>
      </c>
      <c r="C135" s="1485">
        <f t="shared" si="103"/>
        <v>0</v>
      </c>
      <c r="D135" s="2134">
        <f t="shared" si="104"/>
        <v>0</v>
      </c>
      <c r="E135" s="894">
        <f t="shared" si="104"/>
        <v>0</v>
      </c>
      <c r="F135" s="1172">
        <v>0</v>
      </c>
      <c r="G135" s="1173">
        <v>0</v>
      </c>
      <c r="H135" s="1172">
        <v>0</v>
      </c>
      <c r="I135" s="1173">
        <v>0</v>
      </c>
      <c r="J135" s="1172">
        <v>0</v>
      </c>
      <c r="K135" s="1173">
        <v>0</v>
      </c>
      <c r="L135" s="1172">
        <v>0</v>
      </c>
      <c r="M135" s="1173">
        <v>0</v>
      </c>
      <c r="N135" s="1172">
        <v>0</v>
      </c>
      <c r="O135" s="1173">
        <v>0</v>
      </c>
      <c r="P135" s="1172">
        <v>0</v>
      </c>
      <c r="Q135" s="1173">
        <v>0</v>
      </c>
      <c r="R135" s="1172">
        <v>0</v>
      </c>
      <c r="S135" s="1173">
        <v>0</v>
      </c>
      <c r="T135" s="1172">
        <v>0</v>
      </c>
      <c r="U135" s="1173">
        <v>0</v>
      </c>
      <c r="V135" s="1172">
        <v>0</v>
      </c>
      <c r="W135" s="1173">
        <v>0</v>
      </c>
      <c r="X135" s="1172">
        <v>0</v>
      </c>
      <c r="Y135" s="1173">
        <v>0</v>
      </c>
      <c r="Z135" s="1172">
        <v>0</v>
      </c>
      <c r="AA135" s="1173">
        <v>0</v>
      </c>
      <c r="AB135" s="1172">
        <v>0</v>
      </c>
      <c r="AC135" s="1173">
        <v>0</v>
      </c>
      <c r="AD135" s="1172">
        <v>0</v>
      </c>
      <c r="AE135" s="1173">
        <v>0</v>
      </c>
      <c r="AF135" s="1172">
        <v>0</v>
      </c>
      <c r="AG135" s="1221">
        <v>0</v>
      </c>
      <c r="AH135" s="887">
        <v>0</v>
      </c>
      <c r="AI135" s="2001">
        <v>0</v>
      </c>
      <c r="AJ135" s="2001">
        <v>0</v>
      </c>
      <c r="AK135" s="1221">
        <v>0</v>
      </c>
      <c r="AL135" s="5215">
        <v>0</v>
      </c>
      <c r="AM135" s="3892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70"/>
      <c r="B136" s="1121" t="s">
        <v>813</v>
      </c>
      <c r="C136" s="1485">
        <f t="shared" si="103"/>
        <v>0</v>
      </c>
      <c r="D136" s="2134">
        <f t="shared" si="104"/>
        <v>0</v>
      </c>
      <c r="E136" s="894">
        <f t="shared" si="104"/>
        <v>0</v>
      </c>
      <c r="F136" s="1172">
        <v>0</v>
      </c>
      <c r="G136" s="1173">
        <v>0</v>
      </c>
      <c r="H136" s="1172">
        <v>0</v>
      </c>
      <c r="I136" s="1173">
        <v>0</v>
      </c>
      <c r="J136" s="1172">
        <v>0</v>
      </c>
      <c r="K136" s="1173">
        <v>0</v>
      </c>
      <c r="L136" s="1172">
        <v>0</v>
      </c>
      <c r="M136" s="1173">
        <v>0</v>
      </c>
      <c r="N136" s="1172">
        <v>0</v>
      </c>
      <c r="O136" s="1173">
        <v>0</v>
      </c>
      <c r="P136" s="1172">
        <v>0</v>
      </c>
      <c r="Q136" s="1173">
        <v>0</v>
      </c>
      <c r="R136" s="1172">
        <v>0</v>
      </c>
      <c r="S136" s="1173">
        <v>0</v>
      </c>
      <c r="T136" s="1172">
        <v>0</v>
      </c>
      <c r="U136" s="1173">
        <v>0</v>
      </c>
      <c r="V136" s="1172">
        <v>0</v>
      </c>
      <c r="W136" s="1173">
        <v>0</v>
      </c>
      <c r="X136" s="1172">
        <v>0</v>
      </c>
      <c r="Y136" s="1173">
        <v>0</v>
      </c>
      <c r="Z136" s="1172">
        <v>0</v>
      </c>
      <c r="AA136" s="1173">
        <v>0</v>
      </c>
      <c r="AB136" s="1172">
        <v>0</v>
      </c>
      <c r="AC136" s="1173">
        <v>0</v>
      </c>
      <c r="AD136" s="1172">
        <v>0</v>
      </c>
      <c r="AE136" s="1173">
        <v>0</v>
      </c>
      <c r="AF136" s="1172">
        <v>0</v>
      </c>
      <c r="AG136" s="1221">
        <v>0</v>
      </c>
      <c r="AH136" s="887">
        <v>0</v>
      </c>
      <c r="AI136" s="2001">
        <v>0</v>
      </c>
      <c r="AJ136" s="2001">
        <v>0</v>
      </c>
      <c r="AK136" s="1221">
        <v>0</v>
      </c>
      <c r="AL136" s="5215">
        <v>0</v>
      </c>
      <c r="AM136" s="3892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70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>
        <v>0</v>
      </c>
      <c r="G137" s="1173">
        <v>0</v>
      </c>
      <c r="H137" s="1172">
        <v>0</v>
      </c>
      <c r="I137" s="1173">
        <v>0</v>
      </c>
      <c r="J137" s="1172">
        <v>0</v>
      </c>
      <c r="K137" s="1173">
        <v>0</v>
      </c>
      <c r="L137" s="1172">
        <v>0</v>
      </c>
      <c r="M137" s="1173">
        <v>0</v>
      </c>
      <c r="N137" s="1172">
        <v>0</v>
      </c>
      <c r="O137" s="1173">
        <v>0</v>
      </c>
      <c r="P137" s="1172">
        <v>0</v>
      </c>
      <c r="Q137" s="1173">
        <v>0</v>
      </c>
      <c r="R137" s="1172">
        <v>0</v>
      </c>
      <c r="S137" s="1173">
        <v>0</v>
      </c>
      <c r="T137" s="1172">
        <v>0</v>
      </c>
      <c r="U137" s="1173">
        <v>0</v>
      </c>
      <c r="V137" s="1172">
        <v>0</v>
      </c>
      <c r="W137" s="1173">
        <v>0</v>
      </c>
      <c r="X137" s="1172">
        <v>0</v>
      </c>
      <c r="Y137" s="1173">
        <v>0</v>
      </c>
      <c r="Z137" s="1172">
        <v>0</v>
      </c>
      <c r="AA137" s="1173">
        <v>0</v>
      </c>
      <c r="AB137" s="1172">
        <v>0</v>
      </c>
      <c r="AC137" s="1173">
        <v>0</v>
      </c>
      <c r="AD137" s="1172">
        <v>0</v>
      </c>
      <c r="AE137" s="1173">
        <v>0</v>
      </c>
      <c r="AF137" s="1172">
        <v>0</v>
      </c>
      <c r="AG137" s="1221">
        <v>0</v>
      </c>
      <c r="AH137" s="887">
        <v>0</v>
      </c>
      <c r="AI137" s="2001">
        <v>0</v>
      </c>
      <c r="AJ137" s="2001">
        <v>0</v>
      </c>
      <c r="AK137" s="1221">
        <v>0</v>
      </c>
      <c r="AL137" s="5215">
        <v>0</v>
      </c>
      <c r="AM137" s="3892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70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>
        <v>0</v>
      </c>
      <c r="G138" s="1180">
        <v>0</v>
      </c>
      <c r="H138" s="1179">
        <v>0</v>
      </c>
      <c r="I138" s="1180">
        <v>0</v>
      </c>
      <c r="J138" s="1179">
        <v>0</v>
      </c>
      <c r="K138" s="1180">
        <v>0</v>
      </c>
      <c r="L138" s="1179">
        <v>0</v>
      </c>
      <c r="M138" s="1180">
        <v>0</v>
      </c>
      <c r="N138" s="1179">
        <v>0</v>
      </c>
      <c r="O138" s="1180">
        <v>0</v>
      </c>
      <c r="P138" s="1179">
        <v>0</v>
      </c>
      <c r="Q138" s="1180">
        <v>0</v>
      </c>
      <c r="R138" s="1179">
        <v>0</v>
      </c>
      <c r="S138" s="1180">
        <v>0</v>
      </c>
      <c r="T138" s="1179">
        <v>0</v>
      </c>
      <c r="U138" s="1180">
        <v>0</v>
      </c>
      <c r="V138" s="1179">
        <v>0</v>
      </c>
      <c r="W138" s="1180">
        <v>0</v>
      </c>
      <c r="X138" s="1179">
        <v>0</v>
      </c>
      <c r="Y138" s="1180">
        <v>0</v>
      </c>
      <c r="Z138" s="1179">
        <v>0</v>
      </c>
      <c r="AA138" s="1180">
        <v>0</v>
      </c>
      <c r="AB138" s="1179">
        <v>0</v>
      </c>
      <c r="AC138" s="1180">
        <v>0</v>
      </c>
      <c r="AD138" s="1179">
        <v>0</v>
      </c>
      <c r="AE138" s="1180">
        <v>0</v>
      </c>
      <c r="AF138" s="1179">
        <v>0</v>
      </c>
      <c r="AG138" s="1231">
        <v>0</v>
      </c>
      <c r="AH138" s="1230">
        <v>0</v>
      </c>
      <c r="AI138" s="1228">
        <v>0</v>
      </c>
      <c r="AJ138" s="1228">
        <v>0</v>
      </c>
      <c r="AK138" s="1231">
        <v>0</v>
      </c>
      <c r="AL138" s="5248">
        <v>0</v>
      </c>
      <c r="AM138" s="1229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70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>
        <v>0</v>
      </c>
      <c r="G139" s="1180">
        <v>0</v>
      </c>
      <c r="H139" s="1179">
        <v>0</v>
      </c>
      <c r="I139" s="1180">
        <v>0</v>
      </c>
      <c r="J139" s="1179">
        <v>0</v>
      </c>
      <c r="K139" s="1180">
        <v>0</v>
      </c>
      <c r="L139" s="1179">
        <v>0</v>
      </c>
      <c r="M139" s="1180">
        <v>0</v>
      </c>
      <c r="N139" s="1179">
        <v>0</v>
      </c>
      <c r="O139" s="1180">
        <v>0</v>
      </c>
      <c r="P139" s="1179">
        <v>0</v>
      </c>
      <c r="Q139" s="1180">
        <v>0</v>
      </c>
      <c r="R139" s="1179">
        <v>0</v>
      </c>
      <c r="S139" s="1180">
        <v>0</v>
      </c>
      <c r="T139" s="1179">
        <v>0</v>
      </c>
      <c r="U139" s="1180">
        <v>0</v>
      </c>
      <c r="V139" s="1179">
        <v>0</v>
      </c>
      <c r="W139" s="1180">
        <v>0</v>
      </c>
      <c r="X139" s="1179">
        <v>0</v>
      </c>
      <c r="Y139" s="1180">
        <v>0</v>
      </c>
      <c r="Z139" s="1179">
        <v>0</v>
      </c>
      <c r="AA139" s="1180">
        <v>0</v>
      </c>
      <c r="AB139" s="1179">
        <v>0</v>
      </c>
      <c r="AC139" s="1180">
        <v>0</v>
      </c>
      <c r="AD139" s="1179">
        <v>0</v>
      </c>
      <c r="AE139" s="1180">
        <v>0</v>
      </c>
      <c r="AF139" s="1179">
        <v>0</v>
      </c>
      <c r="AG139" s="1231">
        <v>0</v>
      </c>
      <c r="AH139" s="1230">
        <v>0</v>
      </c>
      <c r="AI139" s="1228">
        <v>0</v>
      </c>
      <c r="AJ139" s="1228">
        <v>0</v>
      </c>
      <c r="AK139" s="1231">
        <v>0</v>
      </c>
      <c r="AL139" s="5248">
        <v>0</v>
      </c>
      <c r="AM139" s="1229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70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>
        <v>0</v>
      </c>
      <c r="G140" s="1180">
        <v>0</v>
      </c>
      <c r="H140" s="1179">
        <v>0</v>
      </c>
      <c r="I140" s="1180">
        <v>0</v>
      </c>
      <c r="J140" s="1179">
        <v>0</v>
      </c>
      <c r="K140" s="1180">
        <v>0</v>
      </c>
      <c r="L140" s="1179">
        <v>0</v>
      </c>
      <c r="M140" s="1180">
        <v>0</v>
      </c>
      <c r="N140" s="1179">
        <v>0</v>
      </c>
      <c r="O140" s="1180">
        <v>0</v>
      </c>
      <c r="P140" s="1179">
        <v>0</v>
      </c>
      <c r="Q140" s="1180">
        <v>0</v>
      </c>
      <c r="R140" s="1179">
        <v>0</v>
      </c>
      <c r="S140" s="1180">
        <v>0</v>
      </c>
      <c r="T140" s="1179">
        <v>0</v>
      </c>
      <c r="U140" s="1180">
        <v>0</v>
      </c>
      <c r="V140" s="1179">
        <v>0</v>
      </c>
      <c r="W140" s="1180">
        <v>0</v>
      </c>
      <c r="X140" s="1179">
        <v>0</v>
      </c>
      <c r="Y140" s="1180">
        <v>0</v>
      </c>
      <c r="Z140" s="1179">
        <v>0</v>
      </c>
      <c r="AA140" s="1180">
        <v>0</v>
      </c>
      <c r="AB140" s="1179">
        <v>0</v>
      </c>
      <c r="AC140" s="1180">
        <v>0</v>
      </c>
      <c r="AD140" s="1179">
        <v>0</v>
      </c>
      <c r="AE140" s="1180">
        <v>0</v>
      </c>
      <c r="AF140" s="1179">
        <v>0</v>
      </c>
      <c r="AG140" s="1231">
        <v>0</v>
      </c>
      <c r="AH140" s="1230">
        <v>0</v>
      </c>
      <c r="AI140" s="1228">
        <v>0</v>
      </c>
      <c r="AJ140" s="1228">
        <v>0</v>
      </c>
      <c r="AK140" s="1231">
        <v>0</v>
      </c>
      <c r="AL140" s="5248">
        <v>0</v>
      </c>
      <c r="AM140" s="1229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710"/>
      <c r="B141" s="1117" t="s">
        <v>818</v>
      </c>
      <c r="C141" s="1360">
        <f t="shared" si="103"/>
        <v>1</v>
      </c>
      <c r="D141" s="1358">
        <f>SUM(V141+X141+Z141+AB141+AD141+AF141)</f>
        <v>1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>
        <v>0</v>
      </c>
      <c r="W141" s="1192">
        <v>0</v>
      </c>
      <c r="X141" s="1188">
        <v>0</v>
      </c>
      <c r="Y141" s="1192">
        <v>0</v>
      </c>
      <c r="Z141" s="1188">
        <v>1</v>
      </c>
      <c r="AA141" s="1192">
        <v>0</v>
      </c>
      <c r="AB141" s="1188">
        <v>0</v>
      </c>
      <c r="AC141" s="1192">
        <v>0</v>
      </c>
      <c r="AD141" s="1188">
        <v>0</v>
      </c>
      <c r="AE141" s="1192">
        <v>0</v>
      </c>
      <c r="AF141" s="1188">
        <v>0</v>
      </c>
      <c r="AG141" s="1226">
        <v>0</v>
      </c>
      <c r="AH141" s="1225">
        <v>1</v>
      </c>
      <c r="AI141" s="1118">
        <v>0</v>
      </c>
      <c r="AJ141" s="1118">
        <v>0</v>
      </c>
      <c r="AK141" s="1226">
        <v>0</v>
      </c>
      <c r="AL141" s="5249">
        <v>0</v>
      </c>
      <c r="AM141" s="1223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11" t="s">
        <v>289</v>
      </c>
      <c r="B143" s="7694"/>
      <c r="C143" s="7711" t="s">
        <v>829</v>
      </c>
      <c r="D143" s="7670"/>
      <c r="E143" s="7694"/>
      <c r="F143" s="7682" t="s">
        <v>101</v>
      </c>
      <c r="G143" s="7683"/>
      <c r="H143" s="7683"/>
      <c r="I143" s="7683"/>
      <c r="J143" s="7683"/>
      <c r="K143" s="7683"/>
      <c r="L143" s="7683"/>
      <c r="M143" s="7683"/>
      <c r="N143" s="7683"/>
      <c r="O143" s="7683"/>
      <c r="P143" s="7683"/>
      <c r="Q143" s="7683"/>
      <c r="R143" s="7683"/>
      <c r="S143" s="7683"/>
      <c r="T143" s="7683"/>
      <c r="U143" s="7683"/>
      <c r="V143" s="7683"/>
      <c r="W143" s="7683"/>
      <c r="X143" s="7683"/>
      <c r="Y143" s="7683"/>
      <c r="Z143" s="7683"/>
      <c r="AA143" s="7683"/>
      <c r="AB143" s="7683"/>
      <c r="AC143" s="7683"/>
      <c r="AD143" s="7683"/>
      <c r="AE143" s="7683"/>
      <c r="AF143" s="7683"/>
      <c r="AG143" s="7683"/>
      <c r="AH143" s="7683"/>
      <c r="AI143" s="7683"/>
      <c r="AJ143" s="7683"/>
      <c r="AK143" s="7683"/>
      <c r="AL143" s="7683"/>
      <c r="AM143" s="7684"/>
      <c r="AN143" s="7726" t="s">
        <v>821</v>
      </c>
      <c r="AO143" s="7727"/>
      <c r="AP143" s="7728"/>
      <c r="AQ143" s="7716" t="s">
        <v>36</v>
      </c>
      <c r="AR143" s="7674" t="s">
        <v>37</v>
      </c>
    </row>
    <row r="144" spans="1:95" ht="15" customHeight="1" x14ac:dyDescent="0.25">
      <c r="A144" s="7712"/>
      <c r="B144" s="7665"/>
      <c r="C144" s="7712"/>
      <c r="D144" s="7672"/>
      <c r="E144" s="7665"/>
      <c r="F144" s="7682" t="s">
        <v>801</v>
      </c>
      <c r="G144" s="7686"/>
      <c r="H144" s="7682" t="s">
        <v>802</v>
      </c>
      <c r="I144" s="7686"/>
      <c r="J144" s="7682" t="s">
        <v>43</v>
      </c>
      <c r="K144" s="7686"/>
      <c r="L144" s="7682" t="s">
        <v>44</v>
      </c>
      <c r="M144" s="7686"/>
      <c r="N144" s="7812" t="s">
        <v>45</v>
      </c>
      <c r="O144" s="7812"/>
      <c r="P144" s="7812" t="s">
        <v>46</v>
      </c>
      <c r="Q144" s="7812"/>
      <c r="R144" s="7812" t="s">
        <v>47</v>
      </c>
      <c r="S144" s="7812"/>
      <c r="T144" s="7812" t="s">
        <v>48</v>
      </c>
      <c r="U144" s="7812"/>
      <c r="V144" s="7812" t="s">
        <v>49</v>
      </c>
      <c r="W144" s="7812"/>
      <c r="X144" s="7812" t="s">
        <v>50</v>
      </c>
      <c r="Y144" s="7812"/>
      <c r="Z144" s="7812" t="s">
        <v>51</v>
      </c>
      <c r="AA144" s="7812"/>
      <c r="AB144" s="7812" t="s">
        <v>52</v>
      </c>
      <c r="AC144" s="7812"/>
      <c r="AD144" s="7812" t="s">
        <v>53</v>
      </c>
      <c r="AE144" s="7812"/>
      <c r="AF144" s="7682" t="s">
        <v>54</v>
      </c>
      <c r="AG144" s="7686"/>
      <c r="AH144" s="7682" t="s">
        <v>55</v>
      </c>
      <c r="AI144" s="7686"/>
      <c r="AJ144" s="7682" t="s">
        <v>56</v>
      </c>
      <c r="AK144" s="7686"/>
      <c r="AL144" s="7682" t="s">
        <v>57</v>
      </c>
      <c r="AM144" s="7684"/>
      <c r="AN144" s="7687" t="s">
        <v>830</v>
      </c>
      <c r="AO144" s="7739" t="s">
        <v>831</v>
      </c>
      <c r="AP144" s="7689" t="s">
        <v>824</v>
      </c>
      <c r="AQ144" s="7730"/>
      <c r="AR144" s="7675"/>
    </row>
    <row r="145" spans="1:95" ht="15" customHeight="1" x14ac:dyDescent="0.25">
      <c r="A145" s="7767"/>
      <c r="B145" s="7666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688"/>
      <c r="AO145" s="7740"/>
      <c r="AP145" s="7690"/>
      <c r="AQ145" s="7717"/>
      <c r="AR145" s="7676"/>
    </row>
    <row r="146" spans="1:95" ht="15" customHeight="1" x14ac:dyDescent="0.25">
      <c r="A146" s="7759" t="s">
        <v>832</v>
      </c>
      <c r="B146" s="7760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>
        <v>0</v>
      </c>
      <c r="G146" s="2029">
        <v>0</v>
      </c>
      <c r="H146" s="2022">
        <v>0</v>
      </c>
      <c r="I146" s="2029">
        <v>0</v>
      </c>
      <c r="J146" s="2022">
        <v>0</v>
      </c>
      <c r="K146" s="2029">
        <v>0</v>
      </c>
      <c r="L146" s="2022">
        <v>0</v>
      </c>
      <c r="M146" s="2029">
        <v>0</v>
      </c>
      <c r="N146" s="2022">
        <v>0</v>
      </c>
      <c r="O146" s="2029">
        <v>0</v>
      </c>
      <c r="P146" s="2022">
        <v>0</v>
      </c>
      <c r="Q146" s="2029">
        <v>0</v>
      </c>
      <c r="R146" s="2022">
        <v>0</v>
      </c>
      <c r="S146" s="2029">
        <v>0</v>
      </c>
      <c r="T146" s="2022">
        <v>0</v>
      </c>
      <c r="U146" s="2029">
        <v>0</v>
      </c>
      <c r="V146" s="2022">
        <v>0</v>
      </c>
      <c r="W146" s="2029">
        <v>0</v>
      </c>
      <c r="X146" s="2022">
        <v>0</v>
      </c>
      <c r="Y146" s="2029">
        <v>0</v>
      </c>
      <c r="Z146" s="2022">
        <v>0</v>
      </c>
      <c r="AA146" s="2029">
        <v>0</v>
      </c>
      <c r="AB146" s="2022">
        <v>0</v>
      </c>
      <c r="AC146" s="2029">
        <v>0</v>
      </c>
      <c r="AD146" s="2022">
        <v>0</v>
      </c>
      <c r="AE146" s="2029">
        <v>0</v>
      </c>
      <c r="AF146" s="2022">
        <v>0</v>
      </c>
      <c r="AG146" s="2029">
        <v>0</v>
      </c>
      <c r="AH146" s="2022">
        <v>0</v>
      </c>
      <c r="AI146" s="2029">
        <v>0</v>
      </c>
      <c r="AJ146" s="2022">
        <v>0</v>
      </c>
      <c r="AK146" s="2029">
        <v>0</v>
      </c>
      <c r="AL146" s="2022">
        <v>0</v>
      </c>
      <c r="AM146" s="1983">
        <v>0</v>
      </c>
      <c r="AN146" s="2025">
        <v>0</v>
      </c>
      <c r="AO146" s="835">
        <v>0</v>
      </c>
      <c r="AP146" s="1983">
        <v>0</v>
      </c>
      <c r="AQ146" s="5213">
        <v>0</v>
      </c>
      <c r="AR146" s="5189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57" t="s">
        <v>833</v>
      </c>
      <c r="B147" s="7758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>
        <v>0</v>
      </c>
      <c r="G147" s="1180">
        <v>0</v>
      </c>
      <c r="H147" s="1179">
        <v>0</v>
      </c>
      <c r="I147" s="1180">
        <v>0</v>
      </c>
      <c r="J147" s="1179">
        <v>0</v>
      </c>
      <c r="K147" s="1180">
        <v>0</v>
      </c>
      <c r="L147" s="1179">
        <v>0</v>
      </c>
      <c r="M147" s="1180">
        <v>0</v>
      </c>
      <c r="N147" s="1179">
        <v>0</v>
      </c>
      <c r="O147" s="1180">
        <v>0</v>
      </c>
      <c r="P147" s="1179">
        <v>0</v>
      </c>
      <c r="Q147" s="1180">
        <v>0</v>
      </c>
      <c r="R147" s="1179">
        <v>0</v>
      </c>
      <c r="S147" s="1180">
        <v>0</v>
      </c>
      <c r="T147" s="1179">
        <v>0</v>
      </c>
      <c r="U147" s="1180">
        <v>0</v>
      </c>
      <c r="V147" s="1179">
        <v>0</v>
      </c>
      <c r="W147" s="1180">
        <v>0</v>
      </c>
      <c r="X147" s="1179">
        <v>0</v>
      </c>
      <c r="Y147" s="1180">
        <v>0</v>
      </c>
      <c r="Z147" s="1179">
        <v>0</v>
      </c>
      <c r="AA147" s="1180">
        <v>0</v>
      </c>
      <c r="AB147" s="1179">
        <v>0</v>
      </c>
      <c r="AC147" s="1180">
        <v>0</v>
      </c>
      <c r="AD147" s="1179">
        <v>0</v>
      </c>
      <c r="AE147" s="1180">
        <v>0</v>
      </c>
      <c r="AF147" s="1179">
        <v>0</v>
      </c>
      <c r="AG147" s="1180">
        <v>0</v>
      </c>
      <c r="AH147" s="1179">
        <v>0</v>
      </c>
      <c r="AI147" s="1180">
        <v>0</v>
      </c>
      <c r="AJ147" s="1179">
        <v>0</v>
      </c>
      <c r="AK147" s="1180">
        <v>0</v>
      </c>
      <c r="AL147" s="1179">
        <v>0</v>
      </c>
      <c r="AM147" s="1231">
        <v>0</v>
      </c>
      <c r="AN147" s="1230">
        <v>0</v>
      </c>
      <c r="AO147" s="1228">
        <v>0</v>
      </c>
      <c r="AP147" s="1231">
        <v>0</v>
      </c>
      <c r="AQ147" s="5248">
        <v>0</v>
      </c>
      <c r="AR147" s="1229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09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>
        <v>0</v>
      </c>
      <c r="G148" s="2029">
        <v>0</v>
      </c>
      <c r="H148" s="2022">
        <v>0</v>
      </c>
      <c r="I148" s="2029">
        <v>0</v>
      </c>
      <c r="J148" s="2022">
        <v>0</v>
      </c>
      <c r="K148" s="2029">
        <v>0</v>
      </c>
      <c r="L148" s="2022">
        <v>0</v>
      </c>
      <c r="M148" s="2029">
        <v>0</v>
      </c>
      <c r="N148" s="2022">
        <v>0</v>
      </c>
      <c r="O148" s="2029">
        <v>0</v>
      </c>
      <c r="P148" s="2022">
        <v>0</v>
      </c>
      <c r="Q148" s="2029">
        <v>0</v>
      </c>
      <c r="R148" s="2022">
        <v>0</v>
      </c>
      <c r="S148" s="2029">
        <v>0</v>
      </c>
      <c r="T148" s="2022">
        <v>0</v>
      </c>
      <c r="U148" s="2029">
        <v>0</v>
      </c>
      <c r="V148" s="2022">
        <v>0</v>
      </c>
      <c r="W148" s="2029">
        <v>0</v>
      </c>
      <c r="X148" s="2022">
        <v>0</v>
      </c>
      <c r="Y148" s="2029">
        <v>0</v>
      </c>
      <c r="Z148" s="2022">
        <v>0</v>
      </c>
      <c r="AA148" s="2029">
        <v>0</v>
      </c>
      <c r="AB148" s="2022">
        <v>0</v>
      </c>
      <c r="AC148" s="2029">
        <v>0</v>
      </c>
      <c r="AD148" s="2022">
        <v>0</v>
      </c>
      <c r="AE148" s="2029">
        <v>0</v>
      </c>
      <c r="AF148" s="2022">
        <v>0</v>
      </c>
      <c r="AG148" s="2029">
        <v>0</v>
      </c>
      <c r="AH148" s="2022">
        <v>0</v>
      </c>
      <c r="AI148" s="2029">
        <v>0</v>
      </c>
      <c r="AJ148" s="2022">
        <v>0</v>
      </c>
      <c r="AK148" s="2029">
        <v>0</v>
      </c>
      <c r="AL148" s="2022">
        <v>0</v>
      </c>
      <c r="AM148" s="1983">
        <v>0</v>
      </c>
      <c r="AN148" s="2025">
        <v>0</v>
      </c>
      <c r="AO148" s="835">
        <v>0</v>
      </c>
      <c r="AP148" s="1983">
        <v>0</v>
      </c>
      <c r="AQ148" s="5213">
        <v>0</v>
      </c>
      <c r="AR148" s="5189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710"/>
      <c r="B149" s="1117" t="s">
        <v>836</v>
      </c>
      <c r="C149" s="1360">
        <f>SUM(D149:E149)</f>
        <v>3</v>
      </c>
      <c r="D149" s="1358">
        <f>SUM(F149+H149+J149+L149+N149+P149+R149+T149+V149+X149+Z149+AB149+AD149+AF149+AH149+AJ149+AL149)</f>
        <v>1</v>
      </c>
      <c r="E149" s="1345">
        <f t="shared" si="112"/>
        <v>2</v>
      </c>
      <c r="F149" s="1188">
        <v>0</v>
      </c>
      <c r="G149" s="1192">
        <v>0</v>
      </c>
      <c r="H149" s="1188">
        <v>0</v>
      </c>
      <c r="I149" s="1192">
        <v>0</v>
      </c>
      <c r="J149" s="1188">
        <v>0</v>
      </c>
      <c r="K149" s="1192">
        <v>0</v>
      </c>
      <c r="L149" s="1188">
        <v>0</v>
      </c>
      <c r="M149" s="1192">
        <v>0</v>
      </c>
      <c r="N149" s="1188">
        <v>0</v>
      </c>
      <c r="O149" s="1192">
        <v>0</v>
      </c>
      <c r="P149" s="1188">
        <v>0</v>
      </c>
      <c r="Q149" s="1192">
        <v>0</v>
      </c>
      <c r="R149" s="1188">
        <v>0</v>
      </c>
      <c r="S149" s="1192">
        <v>0</v>
      </c>
      <c r="T149" s="1188">
        <v>0</v>
      </c>
      <c r="U149" s="1192">
        <v>0</v>
      </c>
      <c r="V149" s="1188">
        <v>0</v>
      </c>
      <c r="W149" s="1192">
        <v>0</v>
      </c>
      <c r="X149" s="1188">
        <v>0</v>
      </c>
      <c r="Y149" s="1192">
        <v>0</v>
      </c>
      <c r="Z149" s="1188">
        <v>0</v>
      </c>
      <c r="AA149" s="1192">
        <v>0</v>
      </c>
      <c r="AB149" s="1188">
        <v>0</v>
      </c>
      <c r="AC149" s="1192">
        <v>0</v>
      </c>
      <c r="AD149" s="1188">
        <v>0</v>
      </c>
      <c r="AE149" s="1192">
        <v>1</v>
      </c>
      <c r="AF149" s="1188">
        <v>0</v>
      </c>
      <c r="AG149" s="1192">
        <v>0</v>
      </c>
      <c r="AH149" s="1188">
        <v>0</v>
      </c>
      <c r="AI149" s="1192">
        <v>0</v>
      </c>
      <c r="AJ149" s="1188">
        <v>0</v>
      </c>
      <c r="AK149" s="1192">
        <v>0</v>
      </c>
      <c r="AL149" s="1188">
        <v>1</v>
      </c>
      <c r="AM149" s="1226">
        <v>1</v>
      </c>
      <c r="AN149" s="1225">
        <v>0</v>
      </c>
      <c r="AO149" s="1118">
        <v>1</v>
      </c>
      <c r="AP149" s="1226">
        <v>2</v>
      </c>
      <c r="AQ149" s="5249">
        <v>0</v>
      </c>
      <c r="AR149" s="1223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15" t="s">
        <v>837</v>
      </c>
      <c r="B150" s="7816"/>
      <c r="C150" s="869">
        <f>SUM(D150:E150)</f>
        <v>1</v>
      </c>
      <c r="D150" s="177">
        <f t="shared" si="112"/>
        <v>0</v>
      </c>
      <c r="E150" s="1976">
        <f>SUM(G150+I150+K150+M150+O150+Q150+S150+U150+W150+Y150+AA150+AC150+AE150+AG150+AI150+AK150+AM150)</f>
        <v>1</v>
      </c>
      <c r="F150" s="872">
        <v>0</v>
      </c>
      <c r="G150" s="1953">
        <v>0</v>
      </c>
      <c r="H150" s="872">
        <v>0</v>
      </c>
      <c r="I150" s="1953">
        <v>0</v>
      </c>
      <c r="J150" s="872">
        <v>0</v>
      </c>
      <c r="K150" s="1953">
        <v>0</v>
      </c>
      <c r="L150" s="872">
        <v>0</v>
      </c>
      <c r="M150" s="1953">
        <v>0</v>
      </c>
      <c r="N150" s="872">
        <v>0</v>
      </c>
      <c r="O150" s="1953">
        <v>0</v>
      </c>
      <c r="P150" s="872">
        <v>0</v>
      </c>
      <c r="Q150" s="1953">
        <v>0</v>
      </c>
      <c r="R150" s="872">
        <v>0</v>
      </c>
      <c r="S150" s="1953">
        <v>0</v>
      </c>
      <c r="T150" s="872">
        <v>0</v>
      </c>
      <c r="U150" s="1953">
        <v>0</v>
      </c>
      <c r="V150" s="872">
        <v>0</v>
      </c>
      <c r="W150" s="1953">
        <v>0</v>
      </c>
      <c r="X150" s="872">
        <v>0</v>
      </c>
      <c r="Y150" s="1953">
        <v>0</v>
      </c>
      <c r="Z150" s="872">
        <v>0</v>
      </c>
      <c r="AA150" s="1953">
        <v>0</v>
      </c>
      <c r="AB150" s="872">
        <v>0</v>
      </c>
      <c r="AC150" s="1953">
        <v>0</v>
      </c>
      <c r="AD150" s="872">
        <v>0</v>
      </c>
      <c r="AE150" s="1953">
        <v>1</v>
      </c>
      <c r="AF150" s="872">
        <v>0</v>
      </c>
      <c r="AG150" s="1953">
        <v>0</v>
      </c>
      <c r="AH150" s="872">
        <v>0</v>
      </c>
      <c r="AI150" s="1953">
        <v>0</v>
      </c>
      <c r="AJ150" s="872">
        <v>0</v>
      </c>
      <c r="AK150" s="1953">
        <v>0</v>
      </c>
      <c r="AL150" s="872">
        <v>0</v>
      </c>
      <c r="AM150" s="1954">
        <v>0</v>
      </c>
      <c r="AN150" s="159">
        <v>0</v>
      </c>
      <c r="AO150" s="155">
        <v>0</v>
      </c>
      <c r="AP150" s="1954">
        <v>0</v>
      </c>
      <c r="AQ150" s="5360">
        <v>0</v>
      </c>
      <c r="AR150" s="5362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711" t="s">
        <v>709</v>
      </c>
      <c r="B152" s="7694"/>
      <c r="C152" s="7682" t="s">
        <v>77</v>
      </c>
      <c r="D152" s="7683"/>
      <c r="E152" s="7729"/>
      <c r="F152" s="7682" t="s">
        <v>54</v>
      </c>
      <c r="G152" s="7729"/>
      <c r="H152" s="7682" t="s">
        <v>55</v>
      </c>
      <c r="I152" s="7729"/>
      <c r="J152" s="7682" t="s">
        <v>56</v>
      </c>
      <c r="K152" s="7729"/>
      <c r="L152" s="7682" t="s">
        <v>57</v>
      </c>
      <c r="M152" s="7684"/>
      <c r="N152" s="7716" t="s">
        <v>36</v>
      </c>
      <c r="O152" s="7674" t="s">
        <v>37</v>
      </c>
    </row>
    <row r="153" spans="1:95" ht="15" customHeight="1" x14ac:dyDescent="0.25">
      <c r="A153" s="7767"/>
      <c r="B153" s="7666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17"/>
      <c r="O153" s="7676"/>
    </row>
    <row r="154" spans="1:95" ht="15" customHeight="1" x14ac:dyDescent="0.25">
      <c r="A154" s="7709" t="s">
        <v>839</v>
      </c>
      <c r="B154" s="2020" t="s">
        <v>840</v>
      </c>
      <c r="C154" s="2112">
        <f>SUM(D154:E154)</f>
        <v>8</v>
      </c>
      <c r="D154" s="833">
        <f>SUM(F154+H154+J154+L154)</f>
        <v>3</v>
      </c>
      <c r="E154" s="2141">
        <f>SUM(G154+I154+K154+M154)</f>
        <v>5</v>
      </c>
      <c r="F154" s="1935">
        <v>3</v>
      </c>
      <c r="G154" s="1186">
        <v>3</v>
      </c>
      <c r="H154" s="1935">
        <v>0</v>
      </c>
      <c r="I154" s="1186">
        <v>2</v>
      </c>
      <c r="J154" s="1935">
        <v>0</v>
      </c>
      <c r="K154" s="1186">
        <v>0</v>
      </c>
      <c r="L154" s="1935">
        <v>0</v>
      </c>
      <c r="M154" s="1297">
        <v>0</v>
      </c>
      <c r="N154" s="5214">
        <v>1</v>
      </c>
      <c r="O154" s="1964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70"/>
      <c r="B155" s="1121" t="s">
        <v>841</v>
      </c>
      <c r="C155" s="1485">
        <f>SUM(D155:E155)</f>
        <v>1</v>
      </c>
      <c r="D155" s="2134">
        <f t="shared" ref="D155:E156" si="118">SUM(F155+H155+J155+L155)</f>
        <v>0</v>
      </c>
      <c r="E155" s="1469">
        <f t="shared" si="118"/>
        <v>1</v>
      </c>
      <c r="F155" s="1935">
        <v>0</v>
      </c>
      <c r="G155" s="1186">
        <v>1</v>
      </c>
      <c r="H155" s="1935">
        <v>0</v>
      </c>
      <c r="I155" s="1186">
        <v>0</v>
      </c>
      <c r="J155" s="1935">
        <v>0</v>
      </c>
      <c r="K155" s="1186">
        <v>0</v>
      </c>
      <c r="L155" s="1935">
        <v>0</v>
      </c>
      <c r="M155" s="1297">
        <v>0</v>
      </c>
      <c r="N155" s="5214">
        <v>0</v>
      </c>
      <c r="O155" s="1964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70"/>
      <c r="B156" s="2146" t="s">
        <v>842</v>
      </c>
      <c r="C156" s="1383">
        <f>SUM(D156:E156)</f>
        <v>3</v>
      </c>
      <c r="D156" s="2135">
        <f t="shared" si="118"/>
        <v>1</v>
      </c>
      <c r="E156" s="1984">
        <f t="shared" si="118"/>
        <v>2</v>
      </c>
      <c r="F156" s="1935">
        <v>1</v>
      </c>
      <c r="G156" s="1186">
        <v>1</v>
      </c>
      <c r="H156" s="1935">
        <v>0</v>
      </c>
      <c r="I156" s="1186">
        <v>1</v>
      </c>
      <c r="J156" s="1935">
        <v>0</v>
      </c>
      <c r="K156" s="1186">
        <v>0</v>
      </c>
      <c r="L156" s="1935">
        <v>0</v>
      </c>
      <c r="M156" s="1297">
        <v>0</v>
      </c>
      <c r="N156" s="5214">
        <v>0</v>
      </c>
      <c r="O156" s="1964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727" t="s">
        <v>843</v>
      </c>
      <c r="B157" s="7727"/>
      <c r="C157" s="1988">
        <f>SUM(C154:C156)</f>
        <v>12</v>
      </c>
      <c r="D157" s="2046">
        <f>SUM(D154:D156)</f>
        <v>4</v>
      </c>
      <c r="E157" s="2147">
        <f>SUM(E154:E156)</f>
        <v>8</v>
      </c>
      <c r="F157" s="1988">
        <f>SUM(F154:F156)</f>
        <v>4</v>
      </c>
      <c r="G157" s="2147">
        <f t="shared" ref="G157:M157" si="123">SUM(G154:G156)</f>
        <v>5</v>
      </c>
      <c r="H157" s="1988">
        <f t="shared" si="123"/>
        <v>0</v>
      </c>
      <c r="I157" s="2147">
        <f t="shared" si="123"/>
        <v>3</v>
      </c>
      <c r="J157" s="1988">
        <f t="shared" si="123"/>
        <v>0</v>
      </c>
      <c r="K157" s="2147">
        <f t="shared" si="123"/>
        <v>0</v>
      </c>
      <c r="L157" s="1988">
        <f t="shared" si="123"/>
        <v>0</v>
      </c>
      <c r="M157" s="2069">
        <f t="shared" si="123"/>
        <v>0</v>
      </c>
      <c r="N157" s="5253">
        <f>SUM(N154:N156)</f>
        <v>1</v>
      </c>
      <c r="O157" s="5262">
        <f>SUM(O154:O156)</f>
        <v>0</v>
      </c>
    </row>
    <row r="158" spans="1:95" x14ac:dyDescent="0.25">
      <c r="A158" s="7709" t="s">
        <v>844</v>
      </c>
      <c r="B158" s="1946" t="s">
        <v>845</v>
      </c>
      <c r="C158" s="1978">
        <f>SUM(D158:E158)</f>
        <v>3</v>
      </c>
      <c r="D158" s="796">
        <f t="shared" ref="D158:E161" si="124">SUM(F158+H158+J158+L158)</f>
        <v>1</v>
      </c>
      <c r="E158" s="1342">
        <f t="shared" si="124"/>
        <v>2</v>
      </c>
      <c r="F158" s="1935">
        <v>1</v>
      </c>
      <c r="G158" s="1186">
        <v>0</v>
      </c>
      <c r="H158" s="1935">
        <v>0</v>
      </c>
      <c r="I158" s="1186">
        <v>0</v>
      </c>
      <c r="J158" s="1935">
        <v>0</v>
      </c>
      <c r="K158" s="1186">
        <v>0</v>
      </c>
      <c r="L158" s="1935">
        <v>0</v>
      </c>
      <c r="M158" s="1297">
        <v>2</v>
      </c>
      <c r="N158" s="5214">
        <v>0</v>
      </c>
      <c r="O158" s="1964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70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>
        <v>0</v>
      </c>
      <c r="G159" s="1173">
        <v>0</v>
      </c>
      <c r="H159" s="1172">
        <v>0</v>
      </c>
      <c r="I159" s="1173">
        <v>0</v>
      </c>
      <c r="J159" s="1172">
        <v>0</v>
      </c>
      <c r="K159" s="1173">
        <v>0</v>
      </c>
      <c r="L159" s="1172">
        <v>0</v>
      </c>
      <c r="M159" s="1221">
        <v>0</v>
      </c>
      <c r="N159" s="5215">
        <v>0</v>
      </c>
      <c r="O159" s="3892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70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>
        <v>0</v>
      </c>
      <c r="G160" s="1173">
        <v>0</v>
      </c>
      <c r="H160" s="1172">
        <v>0</v>
      </c>
      <c r="I160" s="1173">
        <v>0</v>
      </c>
      <c r="J160" s="1172">
        <v>0</v>
      </c>
      <c r="K160" s="1173">
        <v>0</v>
      </c>
      <c r="L160" s="1172">
        <v>0</v>
      </c>
      <c r="M160" s="1221">
        <v>0</v>
      </c>
      <c r="N160" s="5215">
        <v>0</v>
      </c>
      <c r="O160" s="3892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710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>
        <v>0</v>
      </c>
      <c r="G161" s="1180">
        <v>0</v>
      </c>
      <c r="H161" s="1179">
        <v>0</v>
      </c>
      <c r="I161" s="1180">
        <v>0</v>
      </c>
      <c r="J161" s="1179">
        <v>0</v>
      </c>
      <c r="K161" s="1180">
        <v>0</v>
      </c>
      <c r="L161" s="1179">
        <v>0</v>
      </c>
      <c r="M161" s="1231">
        <v>0</v>
      </c>
      <c r="N161" s="5248">
        <v>0</v>
      </c>
      <c r="O161" s="1229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17" t="s">
        <v>843</v>
      </c>
      <c r="B162" s="7727"/>
      <c r="C162" s="1988">
        <f>SUM(C158:C161)</f>
        <v>3</v>
      </c>
      <c r="D162" s="2046">
        <f>SUM(D158:D161)</f>
        <v>1</v>
      </c>
      <c r="E162" s="2147">
        <f>SUM(E158:E161)</f>
        <v>2</v>
      </c>
      <c r="F162" s="1988">
        <f>SUM(F158:F161)</f>
        <v>1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2</v>
      </c>
      <c r="N162" s="5253">
        <f>SUM(N158:N161)</f>
        <v>0</v>
      </c>
      <c r="O162" s="5262">
        <f>SUM(O158:O161)</f>
        <v>0</v>
      </c>
    </row>
    <row r="163" spans="1:94" x14ac:dyDescent="0.25">
      <c r="A163" s="7817" t="s">
        <v>213</v>
      </c>
      <c r="B163" s="7817"/>
      <c r="C163" s="869">
        <f>SUM(C157+C162)</f>
        <v>15</v>
      </c>
      <c r="D163" s="177">
        <f>SUM(D157+D162)</f>
        <v>5</v>
      </c>
      <c r="E163" s="1976">
        <f>SUM(E157+E162)</f>
        <v>10</v>
      </c>
      <c r="F163" s="869">
        <f>SUM(F157+F162)</f>
        <v>5</v>
      </c>
      <c r="G163" s="1976">
        <f>SUM(G157+G162)</f>
        <v>5</v>
      </c>
      <c r="H163" s="869">
        <f t="shared" ref="H163:M163" si="128">SUM(H157+H162)</f>
        <v>0</v>
      </c>
      <c r="I163" s="1976">
        <f t="shared" si="128"/>
        <v>3</v>
      </c>
      <c r="J163" s="869">
        <f t="shared" si="128"/>
        <v>0</v>
      </c>
      <c r="K163" s="1976">
        <f t="shared" si="128"/>
        <v>0</v>
      </c>
      <c r="L163" s="869">
        <f t="shared" si="128"/>
        <v>0</v>
      </c>
      <c r="M163" s="2148">
        <f t="shared" si="128"/>
        <v>2</v>
      </c>
      <c r="N163" s="5367">
        <f>SUM(N157+N162)</f>
        <v>1</v>
      </c>
      <c r="O163" s="5368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711" t="s">
        <v>709</v>
      </c>
      <c r="B165" s="7694"/>
      <c r="C165" s="7682" t="s">
        <v>77</v>
      </c>
      <c r="D165" s="7683"/>
      <c r="E165" s="7729"/>
      <c r="F165" s="7682" t="s">
        <v>54</v>
      </c>
      <c r="G165" s="7729"/>
      <c r="H165" s="7682" t="s">
        <v>55</v>
      </c>
      <c r="I165" s="7729"/>
      <c r="J165" s="7682" t="s">
        <v>56</v>
      </c>
      <c r="K165" s="7729"/>
      <c r="L165" s="7682" t="s">
        <v>57</v>
      </c>
      <c r="M165" s="7684"/>
      <c r="N165" s="7685" t="s">
        <v>821</v>
      </c>
      <c r="O165" s="7683"/>
      <c r="P165" s="7684"/>
      <c r="Q165" s="7716" t="s">
        <v>36</v>
      </c>
      <c r="R165" s="7674" t="s">
        <v>37</v>
      </c>
    </row>
    <row r="166" spans="1:94" x14ac:dyDescent="0.25">
      <c r="A166" s="7767"/>
      <c r="B166" s="7666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17"/>
      <c r="R166" s="7676"/>
    </row>
    <row r="167" spans="1:94" x14ac:dyDescent="0.25">
      <c r="A167" s="7709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70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70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727" t="s">
        <v>843</v>
      </c>
      <c r="B170" s="7727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709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70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70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710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17" t="s">
        <v>843</v>
      </c>
      <c r="B175" s="7727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 x14ac:dyDescent="0.25">
      <c r="A176" s="7817" t="s">
        <v>213</v>
      </c>
      <c r="B176" s="7817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11" t="s">
        <v>709</v>
      </c>
      <c r="B178" s="7694"/>
      <c r="C178" s="7683" t="s">
        <v>77</v>
      </c>
      <c r="D178" s="7683"/>
      <c r="E178" s="7729"/>
      <c r="F178" s="7682" t="s">
        <v>53</v>
      </c>
      <c r="G178" s="7729"/>
      <c r="H178" s="7682" t="s">
        <v>54</v>
      </c>
      <c r="I178" s="7729"/>
      <c r="J178" s="7682" t="s">
        <v>55</v>
      </c>
      <c r="K178" s="7729"/>
      <c r="L178" s="7682" t="s">
        <v>56</v>
      </c>
      <c r="M178" s="7729"/>
      <c r="N178" s="7682" t="s">
        <v>57</v>
      </c>
      <c r="O178" s="7684"/>
      <c r="P178" s="7716" t="s">
        <v>36</v>
      </c>
      <c r="Q178" s="7674" t="s">
        <v>37</v>
      </c>
    </row>
    <row r="179" spans="1:94" ht="15" customHeight="1" x14ac:dyDescent="0.25">
      <c r="A179" s="7767"/>
      <c r="B179" s="7666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17"/>
      <c r="Q179" s="7676"/>
    </row>
    <row r="180" spans="1:94" ht="15" customHeight="1" x14ac:dyDescent="0.25">
      <c r="A180" s="7709" t="s">
        <v>851</v>
      </c>
      <c r="B180" s="2020" t="s">
        <v>840</v>
      </c>
      <c r="C180" s="2112">
        <f>SUM(D180+E180)</f>
        <v>19</v>
      </c>
      <c r="D180" s="833">
        <f>SUM(F180+H180+J180+L180+N180)</f>
        <v>2</v>
      </c>
      <c r="E180" s="2141">
        <f>SUM(G180+I180+K180+M180+O180)</f>
        <v>17</v>
      </c>
      <c r="F180" s="2022">
        <v>0</v>
      </c>
      <c r="G180" s="2029">
        <v>3</v>
      </c>
      <c r="H180" s="2022">
        <v>1</v>
      </c>
      <c r="I180" s="2029">
        <v>4</v>
      </c>
      <c r="J180" s="2022">
        <v>1</v>
      </c>
      <c r="K180" s="2029">
        <v>7</v>
      </c>
      <c r="L180" s="2022">
        <v>0</v>
      </c>
      <c r="M180" s="2029">
        <v>3</v>
      </c>
      <c r="N180" s="2022">
        <v>0</v>
      </c>
      <c r="O180" s="1940">
        <v>0</v>
      </c>
      <c r="P180" s="5213">
        <v>4</v>
      </c>
      <c r="Q180" s="5189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70"/>
      <c r="B181" s="1121" t="s">
        <v>841</v>
      </c>
      <c r="C181" s="1485">
        <f>SUM(D181+E181)</f>
        <v>10</v>
      </c>
      <c r="D181" s="2134">
        <f>SUM(H181+J181+L181+N181)</f>
        <v>3</v>
      </c>
      <c r="E181" s="1469">
        <f>SUM(I181+K181+M181+O181)</f>
        <v>7</v>
      </c>
      <c r="F181" s="1325"/>
      <c r="G181" s="1289"/>
      <c r="H181" s="1935">
        <v>0</v>
      </c>
      <c r="I181" s="1186">
        <v>1</v>
      </c>
      <c r="J181" s="1935">
        <v>3</v>
      </c>
      <c r="K181" s="1186">
        <v>3</v>
      </c>
      <c r="L181" s="1935">
        <v>0</v>
      </c>
      <c r="M181" s="1186">
        <v>2</v>
      </c>
      <c r="N181" s="1935">
        <v>0</v>
      </c>
      <c r="O181" s="792">
        <v>1</v>
      </c>
      <c r="P181" s="5214">
        <v>1</v>
      </c>
      <c r="Q181" s="1964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70"/>
      <c r="B182" s="1308" t="s">
        <v>842</v>
      </c>
      <c r="C182" s="1360">
        <f>SUM(D182+E182)</f>
        <v>1</v>
      </c>
      <c r="D182" s="1358">
        <f>SUM(H182+J182+L182+N182)</f>
        <v>1</v>
      </c>
      <c r="E182" s="1345">
        <f>SUM(I182+K182+M182+O182)</f>
        <v>0</v>
      </c>
      <c r="F182" s="1312"/>
      <c r="G182" s="1314"/>
      <c r="H182" s="1188">
        <v>0</v>
      </c>
      <c r="I182" s="1192">
        <v>0</v>
      </c>
      <c r="J182" s="1188">
        <v>1</v>
      </c>
      <c r="K182" s="1192">
        <v>0</v>
      </c>
      <c r="L182" s="1188">
        <v>0</v>
      </c>
      <c r="M182" s="1192">
        <v>0</v>
      </c>
      <c r="N182" s="1188">
        <v>0</v>
      </c>
      <c r="O182" s="1224">
        <v>0</v>
      </c>
      <c r="P182" s="5249">
        <v>0</v>
      </c>
      <c r="Q182" s="1223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710"/>
      <c r="B183" s="2140" t="s">
        <v>829</v>
      </c>
      <c r="C183" s="869">
        <f>SUM(C180:C182)</f>
        <v>30</v>
      </c>
      <c r="D183" s="177">
        <f>SUM(D180:D182)</f>
        <v>6</v>
      </c>
      <c r="E183" s="1976">
        <f>SUM(E180:E182)</f>
        <v>24</v>
      </c>
      <c r="F183" s="869">
        <f>SUM(F180:F182)</f>
        <v>0</v>
      </c>
      <c r="G183" s="1976">
        <f t="shared" ref="G183:O183" si="135">SUM(G180:G182)</f>
        <v>3</v>
      </c>
      <c r="H183" s="869">
        <f t="shared" si="135"/>
        <v>1</v>
      </c>
      <c r="I183" s="1976">
        <f t="shared" si="135"/>
        <v>5</v>
      </c>
      <c r="J183" s="869">
        <f t="shared" si="135"/>
        <v>5</v>
      </c>
      <c r="K183" s="1976">
        <f t="shared" si="135"/>
        <v>10</v>
      </c>
      <c r="L183" s="869">
        <f t="shared" si="135"/>
        <v>0</v>
      </c>
      <c r="M183" s="1976">
        <f t="shared" si="135"/>
        <v>5</v>
      </c>
      <c r="N183" s="869">
        <f t="shared" si="135"/>
        <v>0</v>
      </c>
      <c r="O183" s="181">
        <f t="shared" si="135"/>
        <v>1</v>
      </c>
      <c r="P183" s="5367">
        <f>SUM(P180:P182)</f>
        <v>5</v>
      </c>
      <c r="Q183" s="5368">
        <f>SUM(Q180:Q182)</f>
        <v>0</v>
      </c>
    </row>
    <row r="184" spans="1:94" ht="15" customHeight="1" x14ac:dyDescent="0.25">
      <c r="A184" s="7770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>
        <v>0</v>
      </c>
      <c r="G184" s="755">
        <v>0</v>
      </c>
      <c r="H184" s="37">
        <v>0</v>
      </c>
      <c r="I184" s="755">
        <v>0</v>
      </c>
      <c r="J184" s="1935">
        <v>0</v>
      </c>
      <c r="K184" s="1186">
        <v>0</v>
      </c>
      <c r="L184" s="1935">
        <v>0</v>
      </c>
      <c r="M184" s="1186">
        <v>0</v>
      </c>
      <c r="N184" s="648">
        <v>0</v>
      </c>
      <c r="O184" s="792">
        <v>0</v>
      </c>
      <c r="P184" s="5247">
        <v>0</v>
      </c>
      <c r="Q184" s="1964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70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>
        <v>0</v>
      </c>
      <c r="G185" s="1186">
        <v>0</v>
      </c>
      <c r="H185" s="1172">
        <v>0</v>
      </c>
      <c r="I185" s="1186">
        <v>0</v>
      </c>
      <c r="J185" s="1172">
        <v>0</v>
      </c>
      <c r="K185" s="1186">
        <v>0</v>
      </c>
      <c r="L185" s="1935">
        <v>0</v>
      </c>
      <c r="M185" s="1186">
        <v>0</v>
      </c>
      <c r="N185" s="1172">
        <v>0</v>
      </c>
      <c r="O185" s="792">
        <v>0</v>
      </c>
      <c r="P185" s="5215">
        <v>0</v>
      </c>
      <c r="Q185" s="1964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70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>
        <v>0</v>
      </c>
      <c r="G186" s="1173">
        <v>0</v>
      </c>
      <c r="H186" s="1172">
        <v>0</v>
      </c>
      <c r="I186" s="1173">
        <v>0</v>
      </c>
      <c r="J186" s="1172">
        <v>0</v>
      </c>
      <c r="K186" s="1173">
        <v>0</v>
      </c>
      <c r="L186" s="1172">
        <v>0</v>
      </c>
      <c r="M186" s="1173">
        <v>0</v>
      </c>
      <c r="N186" s="1172">
        <v>0</v>
      </c>
      <c r="O186" s="1929">
        <v>0</v>
      </c>
      <c r="P186" s="5215">
        <v>0</v>
      </c>
      <c r="Q186" s="3892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710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>
        <v>0</v>
      </c>
      <c r="G187" s="1192">
        <v>0</v>
      </c>
      <c r="H187" s="1188">
        <v>0</v>
      </c>
      <c r="I187" s="1192">
        <v>0</v>
      </c>
      <c r="J187" s="1188">
        <v>0</v>
      </c>
      <c r="K187" s="1192">
        <v>0</v>
      </c>
      <c r="L187" s="1188">
        <v>0</v>
      </c>
      <c r="M187" s="1192">
        <v>0</v>
      </c>
      <c r="N187" s="1188">
        <v>0</v>
      </c>
      <c r="O187" s="1224">
        <v>0</v>
      </c>
      <c r="P187" s="5249">
        <v>0</v>
      </c>
      <c r="Q187" s="1223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11" t="s">
        <v>857</v>
      </c>
      <c r="B191" s="7694"/>
      <c r="C191" s="7812" t="s">
        <v>77</v>
      </c>
      <c r="D191" s="7812"/>
      <c r="E191" s="7812"/>
      <c r="F191" s="7812" t="s">
        <v>348</v>
      </c>
      <c r="G191" s="7812"/>
      <c r="H191" s="7812" t="s">
        <v>331</v>
      </c>
      <c r="I191" s="7812"/>
      <c r="J191" s="7812" t="s">
        <v>94</v>
      </c>
      <c r="K191" s="7812"/>
      <c r="L191" s="7812" t="s">
        <v>44</v>
      </c>
      <c r="M191" s="7812"/>
      <c r="N191" s="7713" t="s">
        <v>45</v>
      </c>
      <c r="O191" s="7775"/>
      <c r="P191" s="7776" t="s">
        <v>46</v>
      </c>
      <c r="Q191" s="7776"/>
      <c r="R191" s="7776" t="s">
        <v>47</v>
      </c>
      <c r="S191" s="7776"/>
      <c r="T191" s="7776" t="s">
        <v>48</v>
      </c>
      <c r="U191" s="7776"/>
      <c r="V191" s="7776" t="s">
        <v>49</v>
      </c>
      <c r="W191" s="7776"/>
      <c r="X191" s="7776" t="s">
        <v>50</v>
      </c>
      <c r="Y191" s="7776"/>
      <c r="Z191" s="7776" t="s">
        <v>51</v>
      </c>
      <c r="AA191" s="7776"/>
      <c r="AB191" s="7776" t="s">
        <v>52</v>
      </c>
      <c r="AC191" s="7776"/>
      <c r="AD191" s="7776" t="s">
        <v>53</v>
      </c>
      <c r="AE191" s="7776"/>
      <c r="AF191" s="7776" t="s">
        <v>54</v>
      </c>
      <c r="AG191" s="7776"/>
      <c r="AH191" s="7776" t="s">
        <v>55</v>
      </c>
      <c r="AI191" s="7776"/>
      <c r="AJ191" s="7776" t="s">
        <v>56</v>
      </c>
      <c r="AK191" s="7776"/>
      <c r="AL191" s="7776" t="s">
        <v>57</v>
      </c>
      <c r="AM191" s="7824"/>
      <c r="AN191" s="7825" t="s">
        <v>460</v>
      </c>
      <c r="AO191" s="7827" t="s">
        <v>461</v>
      </c>
      <c r="AP191" s="7829" t="s">
        <v>36</v>
      </c>
      <c r="AQ191" s="7729"/>
      <c r="AR191" s="7691" t="s">
        <v>34</v>
      </c>
      <c r="AS191" s="7694" t="s">
        <v>35</v>
      </c>
      <c r="AT191" s="7682" t="s">
        <v>37</v>
      </c>
      <c r="AU191" s="7729"/>
      <c r="AV191" s="7713" t="s">
        <v>462</v>
      </c>
      <c r="AW191" s="7775" t="s">
        <v>858</v>
      </c>
      <c r="AX191" s="7680" t="s">
        <v>859</v>
      </c>
    </row>
    <row r="192" spans="1:94" ht="39" customHeight="1" x14ac:dyDescent="0.25">
      <c r="A192" s="7767"/>
      <c r="B192" s="7666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26"/>
      <c r="AO192" s="7828"/>
      <c r="AP192" s="5379" t="s">
        <v>58</v>
      </c>
      <c r="AQ192" s="1968" t="s">
        <v>59</v>
      </c>
      <c r="AR192" s="7692"/>
      <c r="AS192" s="7666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681"/>
    </row>
    <row r="193" spans="1:103" s="5" customFormat="1" ht="18" customHeight="1" x14ac:dyDescent="0.2">
      <c r="A193" s="7818" t="s">
        <v>860</v>
      </c>
      <c r="B193" s="7819"/>
      <c r="C193" s="2169">
        <f>SUM(D193+E193)</f>
        <v>50</v>
      </c>
      <c r="D193" s="2170">
        <f>SUM(F193+H193+J193+L193+N193+P193+R193+T193+V193+X193+Z193+AB193+AD193+AF193+AH193+AJ193+AL193)</f>
        <v>15</v>
      </c>
      <c r="E193" s="2171">
        <f>SUM(G193+I193+K193+M193+O193+Q193+S193+U193+W193+Y193+AA193+AC193+AE193+AG193+AI193+AK193+AM193)</f>
        <v>35</v>
      </c>
      <c r="F193" s="2036">
        <v>0</v>
      </c>
      <c r="G193" s="2057">
        <v>0</v>
      </c>
      <c r="H193" s="2036">
        <v>1</v>
      </c>
      <c r="I193" s="2057">
        <v>0</v>
      </c>
      <c r="J193" s="2036">
        <v>1</v>
      </c>
      <c r="K193" s="2057">
        <v>0</v>
      </c>
      <c r="L193" s="2036">
        <v>1</v>
      </c>
      <c r="M193" s="2057">
        <v>2</v>
      </c>
      <c r="N193" s="2036">
        <v>1</v>
      </c>
      <c r="O193" s="2057">
        <v>4</v>
      </c>
      <c r="P193" s="2036">
        <v>0</v>
      </c>
      <c r="Q193" s="2057">
        <v>3</v>
      </c>
      <c r="R193" s="2036">
        <v>3</v>
      </c>
      <c r="S193" s="2057">
        <v>4</v>
      </c>
      <c r="T193" s="2036">
        <v>1</v>
      </c>
      <c r="U193" s="2057">
        <v>3</v>
      </c>
      <c r="V193" s="2036">
        <v>1</v>
      </c>
      <c r="W193" s="2057">
        <v>4</v>
      </c>
      <c r="X193" s="2036">
        <v>0</v>
      </c>
      <c r="Y193" s="2057">
        <v>4</v>
      </c>
      <c r="Z193" s="2036">
        <v>0</v>
      </c>
      <c r="AA193" s="2057">
        <v>1</v>
      </c>
      <c r="AB193" s="2036">
        <v>3</v>
      </c>
      <c r="AC193" s="2057">
        <v>5</v>
      </c>
      <c r="AD193" s="872">
        <v>0</v>
      </c>
      <c r="AE193" s="2057">
        <v>3</v>
      </c>
      <c r="AF193" s="872">
        <v>2</v>
      </c>
      <c r="AG193" s="2057">
        <v>1</v>
      </c>
      <c r="AH193" s="872">
        <v>1</v>
      </c>
      <c r="AI193" s="2057">
        <v>0</v>
      </c>
      <c r="AJ193" s="872">
        <v>0</v>
      </c>
      <c r="AK193" s="2057">
        <v>1</v>
      </c>
      <c r="AL193" s="872">
        <v>0</v>
      </c>
      <c r="AM193" s="37">
        <v>0</v>
      </c>
      <c r="AN193" s="5361">
        <v>0</v>
      </c>
      <c r="AO193" s="670">
        <v>2</v>
      </c>
      <c r="AP193" s="5380">
        <v>1</v>
      </c>
      <c r="AQ193" s="2057">
        <v>4</v>
      </c>
      <c r="AR193" s="2036">
        <v>0</v>
      </c>
      <c r="AS193" s="2039">
        <v>0</v>
      </c>
      <c r="AT193" s="2172">
        <v>0</v>
      </c>
      <c r="AU193" s="2173">
        <v>0</v>
      </c>
      <c r="AV193" s="2172">
        <v>0</v>
      </c>
      <c r="AW193" s="2173">
        <v>0</v>
      </c>
      <c r="AX193" s="2174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20" t="s">
        <v>861</v>
      </c>
      <c r="B194" s="782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709" t="s">
        <v>862</v>
      </c>
      <c r="B195" s="2179" t="s">
        <v>863</v>
      </c>
      <c r="C195" s="2180">
        <f t="shared" ref="C195:C198" si="139">SUM(D195+E195)</f>
        <v>1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1</v>
      </c>
      <c r="F195" s="2022">
        <v>0</v>
      </c>
      <c r="G195" s="2029">
        <v>0</v>
      </c>
      <c r="H195" s="2022">
        <v>0</v>
      </c>
      <c r="I195" s="2029">
        <v>0</v>
      </c>
      <c r="J195" s="2022">
        <v>0</v>
      </c>
      <c r="K195" s="2029">
        <v>0</v>
      </c>
      <c r="L195" s="2022">
        <v>0</v>
      </c>
      <c r="M195" s="2029">
        <v>1</v>
      </c>
      <c r="N195" s="2022">
        <v>0</v>
      </c>
      <c r="O195" s="2029">
        <v>0</v>
      </c>
      <c r="P195" s="2022">
        <v>0</v>
      </c>
      <c r="Q195" s="2029">
        <v>0</v>
      </c>
      <c r="R195" s="2022">
        <v>0</v>
      </c>
      <c r="S195" s="2029">
        <v>0</v>
      </c>
      <c r="T195" s="2022">
        <v>0</v>
      </c>
      <c r="U195" s="2029">
        <v>0</v>
      </c>
      <c r="V195" s="2022">
        <v>0</v>
      </c>
      <c r="W195" s="2029">
        <v>0</v>
      </c>
      <c r="X195" s="2022">
        <v>0</v>
      </c>
      <c r="Y195" s="2029">
        <v>0</v>
      </c>
      <c r="Z195" s="2022">
        <v>0</v>
      </c>
      <c r="AA195" s="2029">
        <v>0</v>
      </c>
      <c r="AB195" s="2022">
        <v>0</v>
      </c>
      <c r="AC195" s="2029">
        <v>0</v>
      </c>
      <c r="AD195" s="2022">
        <v>0</v>
      </c>
      <c r="AE195" s="2029">
        <v>0</v>
      </c>
      <c r="AF195" s="2022">
        <v>0</v>
      </c>
      <c r="AG195" s="2029">
        <v>0</v>
      </c>
      <c r="AH195" s="2022">
        <v>0</v>
      </c>
      <c r="AI195" s="2029">
        <v>0</v>
      </c>
      <c r="AJ195" s="2022">
        <v>0</v>
      </c>
      <c r="AK195" s="2029">
        <v>0</v>
      </c>
      <c r="AL195" s="2022">
        <v>0</v>
      </c>
      <c r="AM195" s="2115">
        <v>0</v>
      </c>
      <c r="AN195" s="5213">
        <v>0</v>
      </c>
      <c r="AO195" s="5189">
        <v>0</v>
      </c>
      <c r="AP195" s="3503">
        <v>0</v>
      </c>
      <c r="AQ195" s="2029">
        <v>0</v>
      </c>
      <c r="AR195" s="2022">
        <v>0</v>
      </c>
      <c r="AS195" s="2029">
        <v>0</v>
      </c>
      <c r="AT195" s="2115">
        <v>0</v>
      </c>
      <c r="AU195" s="2124">
        <v>0</v>
      </c>
      <c r="AV195" s="2115">
        <v>0</v>
      </c>
      <c r="AW195" s="2124">
        <v>0</v>
      </c>
      <c r="AX195" s="2029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710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>
        <v>0</v>
      </c>
      <c r="G196" s="1186">
        <v>0</v>
      </c>
      <c r="H196" s="1935">
        <v>0</v>
      </c>
      <c r="I196" s="1186">
        <v>0</v>
      </c>
      <c r="J196" s="1935">
        <v>0</v>
      </c>
      <c r="K196" s="1186">
        <v>0</v>
      </c>
      <c r="L196" s="1935">
        <v>0</v>
      </c>
      <c r="M196" s="1186">
        <v>0</v>
      </c>
      <c r="N196" s="1935">
        <v>0</v>
      </c>
      <c r="O196" s="1186">
        <v>0</v>
      </c>
      <c r="P196" s="1935">
        <v>0</v>
      </c>
      <c r="Q196" s="1186">
        <v>0</v>
      </c>
      <c r="R196" s="1935">
        <v>0</v>
      </c>
      <c r="S196" s="1186">
        <v>0</v>
      </c>
      <c r="T196" s="1935">
        <v>0</v>
      </c>
      <c r="U196" s="1186">
        <v>0</v>
      </c>
      <c r="V196" s="1935">
        <v>0</v>
      </c>
      <c r="W196" s="1186">
        <v>0</v>
      </c>
      <c r="X196" s="1935">
        <v>0</v>
      </c>
      <c r="Y196" s="1186">
        <v>0</v>
      </c>
      <c r="Z196" s="1935">
        <v>0</v>
      </c>
      <c r="AA196" s="1186">
        <v>0</v>
      </c>
      <c r="AB196" s="1935">
        <v>0</v>
      </c>
      <c r="AC196" s="1186">
        <v>0</v>
      </c>
      <c r="AD196" s="1935">
        <v>0</v>
      </c>
      <c r="AE196" s="1186">
        <v>0</v>
      </c>
      <c r="AF196" s="1935">
        <v>0</v>
      </c>
      <c r="AG196" s="1186">
        <v>0</v>
      </c>
      <c r="AH196" s="1935">
        <v>0</v>
      </c>
      <c r="AI196" s="1186">
        <v>0</v>
      </c>
      <c r="AJ196" s="1935">
        <v>0</v>
      </c>
      <c r="AK196" s="1186">
        <v>0</v>
      </c>
      <c r="AL196" s="1935">
        <v>0</v>
      </c>
      <c r="AM196" s="36">
        <v>0</v>
      </c>
      <c r="AN196" s="5214">
        <v>0</v>
      </c>
      <c r="AO196" s="1964">
        <v>0</v>
      </c>
      <c r="AP196" s="5222">
        <v>0</v>
      </c>
      <c r="AQ196" s="1186">
        <v>0</v>
      </c>
      <c r="AR196" s="1935">
        <v>0</v>
      </c>
      <c r="AS196" s="1186">
        <v>0</v>
      </c>
      <c r="AT196" s="36">
        <v>0</v>
      </c>
      <c r="AU196" s="755">
        <v>0</v>
      </c>
      <c r="AV196" s="36">
        <v>0</v>
      </c>
      <c r="AW196" s="755">
        <v>0</v>
      </c>
      <c r="AX196" s="1186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09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>
        <v>0</v>
      </c>
      <c r="G197" s="2029">
        <v>0</v>
      </c>
      <c r="H197" s="2022">
        <v>0</v>
      </c>
      <c r="I197" s="2029">
        <v>0</v>
      </c>
      <c r="J197" s="2022">
        <v>0</v>
      </c>
      <c r="K197" s="2029">
        <v>0</v>
      </c>
      <c r="L197" s="2022">
        <v>0</v>
      </c>
      <c r="M197" s="2029">
        <v>0</v>
      </c>
      <c r="N197" s="2022">
        <v>0</v>
      </c>
      <c r="O197" s="2029">
        <v>0</v>
      </c>
      <c r="P197" s="2022">
        <v>0</v>
      </c>
      <c r="Q197" s="2029">
        <v>0</v>
      </c>
      <c r="R197" s="2022">
        <v>0</v>
      </c>
      <c r="S197" s="2029">
        <v>0</v>
      </c>
      <c r="T197" s="2022">
        <v>0</v>
      </c>
      <c r="U197" s="2029">
        <v>0</v>
      </c>
      <c r="V197" s="2022">
        <v>0</v>
      </c>
      <c r="W197" s="2029">
        <v>0</v>
      </c>
      <c r="X197" s="2022">
        <v>0</v>
      </c>
      <c r="Y197" s="2029">
        <v>0</v>
      </c>
      <c r="Z197" s="2022">
        <v>0</v>
      </c>
      <c r="AA197" s="2029">
        <v>0</v>
      </c>
      <c r="AB197" s="2022">
        <v>0</v>
      </c>
      <c r="AC197" s="2029">
        <v>0</v>
      </c>
      <c r="AD197" s="2022">
        <v>0</v>
      </c>
      <c r="AE197" s="2029">
        <v>0</v>
      </c>
      <c r="AF197" s="2022">
        <v>0</v>
      </c>
      <c r="AG197" s="2029">
        <v>0</v>
      </c>
      <c r="AH197" s="2022">
        <v>0</v>
      </c>
      <c r="AI197" s="2029">
        <v>0</v>
      </c>
      <c r="AJ197" s="2022">
        <v>0</v>
      </c>
      <c r="AK197" s="2029">
        <v>0</v>
      </c>
      <c r="AL197" s="2022">
        <v>0</v>
      </c>
      <c r="AM197" s="2115">
        <v>0</v>
      </c>
      <c r="AN197" s="5213">
        <v>0</v>
      </c>
      <c r="AO197" s="5189">
        <v>0</v>
      </c>
      <c r="AP197" s="3503">
        <v>0</v>
      </c>
      <c r="AQ197" s="2029">
        <v>0</v>
      </c>
      <c r="AR197" s="2022">
        <v>0</v>
      </c>
      <c r="AS197" s="2029">
        <v>0</v>
      </c>
      <c r="AT197" s="2115">
        <v>0</v>
      </c>
      <c r="AU197" s="2124">
        <v>0</v>
      </c>
      <c r="AV197" s="2115">
        <v>0</v>
      </c>
      <c r="AW197" s="2124">
        <v>0</v>
      </c>
      <c r="AX197" s="2029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710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>
        <v>0</v>
      </c>
      <c r="G198" s="1186">
        <v>0</v>
      </c>
      <c r="H198" s="1935">
        <v>0</v>
      </c>
      <c r="I198" s="1186">
        <v>0</v>
      </c>
      <c r="J198" s="1935">
        <v>0</v>
      </c>
      <c r="K198" s="1186">
        <v>0</v>
      </c>
      <c r="L198" s="1935">
        <v>0</v>
      </c>
      <c r="M198" s="1186">
        <v>0</v>
      </c>
      <c r="N198" s="1935">
        <v>0</v>
      </c>
      <c r="O198" s="1186">
        <v>0</v>
      </c>
      <c r="P198" s="1935">
        <v>0</v>
      </c>
      <c r="Q198" s="1186">
        <v>0</v>
      </c>
      <c r="R198" s="1935">
        <v>0</v>
      </c>
      <c r="S198" s="1186">
        <v>0</v>
      </c>
      <c r="T198" s="1935">
        <v>0</v>
      </c>
      <c r="U198" s="1186">
        <v>0</v>
      </c>
      <c r="V198" s="1935">
        <v>0</v>
      </c>
      <c r="W198" s="1186">
        <v>0</v>
      </c>
      <c r="X198" s="1935">
        <v>0</v>
      </c>
      <c r="Y198" s="1186">
        <v>0</v>
      </c>
      <c r="Z198" s="1935">
        <v>0</v>
      </c>
      <c r="AA198" s="1186">
        <v>0</v>
      </c>
      <c r="AB198" s="1935">
        <v>0</v>
      </c>
      <c r="AC198" s="1186">
        <v>0</v>
      </c>
      <c r="AD198" s="1935">
        <v>0</v>
      </c>
      <c r="AE198" s="1186">
        <v>0</v>
      </c>
      <c r="AF198" s="1935">
        <v>0</v>
      </c>
      <c r="AG198" s="1186">
        <v>0</v>
      </c>
      <c r="AH198" s="1935">
        <v>0</v>
      </c>
      <c r="AI198" s="1186">
        <v>0</v>
      </c>
      <c r="AJ198" s="1935">
        <v>0</v>
      </c>
      <c r="AK198" s="1186">
        <v>0</v>
      </c>
      <c r="AL198" s="1935">
        <v>0</v>
      </c>
      <c r="AM198" s="36">
        <v>0</v>
      </c>
      <c r="AN198" s="5214">
        <v>0</v>
      </c>
      <c r="AO198" s="1964">
        <v>0</v>
      </c>
      <c r="AP198" s="5222">
        <v>0</v>
      </c>
      <c r="AQ198" s="1186">
        <v>0</v>
      </c>
      <c r="AR198" s="1935">
        <v>0</v>
      </c>
      <c r="AS198" s="1186">
        <v>0</v>
      </c>
      <c r="AT198" s="36">
        <v>0</v>
      </c>
      <c r="AU198" s="755">
        <v>0</v>
      </c>
      <c r="AV198" s="36">
        <v>0</v>
      </c>
      <c r="AW198" s="755">
        <v>0</v>
      </c>
      <c r="AX198" s="1186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09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>
        <v>0</v>
      </c>
      <c r="G199" s="2029">
        <v>0</v>
      </c>
      <c r="H199" s="2022">
        <v>0</v>
      </c>
      <c r="I199" s="2029">
        <v>0</v>
      </c>
      <c r="J199" s="2022">
        <v>0</v>
      </c>
      <c r="K199" s="2029">
        <v>0</v>
      </c>
      <c r="L199" s="2022">
        <v>0</v>
      </c>
      <c r="M199" s="2029">
        <v>0</v>
      </c>
      <c r="N199" s="2022">
        <v>0</v>
      </c>
      <c r="O199" s="2029">
        <v>0</v>
      </c>
      <c r="P199" s="2022">
        <v>0</v>
      </c>
      <c r="Q199" s="2029">
        <v>0</v>
      </c>
      <c r="R199" s="2022">
        <v>0</v>
      </c>
      <c r="S199" s="2029">
        <v>0</v>
      </c>
      <c r="T199" s="2022">
        <v>0</v>
      </c>
      <c r="U199" s="2029">
        <v>0</v>
      </c>
      <c r="V199" s="2022">
        <v>0</v>
      </c>
      <c r="W199" s="2029">
        <v>0</v>
      </c>
      <c r="X199" s="2022">
        <v>0</v>
      </c>
      <c r="Y199" s="2029">
        <v>0</v>
      </c>
      <c r="Z199" s="2022">
        <v>0</v>
      </c>
      <c r="AA199" s="2029">
        <v>0</v>
      </c>
      <c r="AB199" s="2022">
        <v>0</v>
      </c>
      <c r="AC199" s="2029">
        <v>0</v>
      </c>
      <c r="AD199" s="2022">
        <v>0</v>
      </c>
      <c r="AE199" s="2029">
        <v>0</v>
      </c>
      <c r="AF199" s="2022">
        <v>0</v>
      </c>
      <c r="AG199" s="2029">
        <v>0</v>
      </c>
      <c r="AH199" s="2022">
        <v>0</v>
      </c>
      <c r="AI199" s="2029">
        <v>0</v>
      </c>
      <c r="AJ199" s="2022">
        <v>0</v>
      </c>
      <c r="AK199" s="2029">
        <v>0</v>
      </c>
      <c r="AL199" s="2022">
        <v>0</v>
      </c>
      <c r="AM199" s="2115">
        <v>0</v>
      </c>
      <c r="AN199" s="5213">
        <v>0</v>
      </c>
      <c r="AO199" s="5189">
        <v>0</v>
      </c>
      <c r="AP199" s="3503">
        <v>0</v>
      </c>
      <c r="AQ199" s="2029">
        <v>0</v>
      </c>
      <c r="AR199" s="2022">
        <v>0</v>
      </c>
      <c r="AS199" s="2029">
        <v>0</v>
      </c>
      <c r="AT199" s="2115">
        <v>0</v>
      </c>
      <c r="AU199" s="2124">
        <v>0</v>
      </c>
      <c r="AV199" s="2115">
        <v>0</v>
      </c>
      <c r="AW199" s="2124">
        <v>0</v>
      </c>
      <c r="AX199" s="2029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710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>
        <v>0</v>
      </c>
      <c r="G200" s="1953">
        <v>0</v>
      </c>
      <c r="H200" s="872">
        <v>0</v>
      </c>
      <c r="I200" s="1953">
        <v>0</v>
      </c>
      <c r="J200" s="872">
        <v>0</v>
      </c>
      <c r="K200" s="1953">
        <v>0</v>
      </c>
      <c r="L200" s="872">
        <v>0</v>
      </c>
      <c r="M200" s="1953">
        <v>0</v>
      </c>
      <c r="N200" s="872">
        <v>0</v>
      </c>
      <c r="O200" s="1953">
        <v>0</v>
      </c>
      <c r="P200" s="872">
        <v>0</v>
      </c>
      <c r="Q200" s="1953">
        <v>0</v>
      </c>
      <c r="R200" s="872">
        <v>0</v>
      </c>
      <c r="S200" s="1953">
        <v>0</v>
      </c>
      <c r="T200" s="872">
        <v>0</v>
      </c>
      <c r="U200" s="1953">
        <v>0</v>
      </c>
      <c r="V200" s="872">
        <v>0</v>
      </c>
      <c r="W200" s="1953">
        <v>0</v>
      </c>
      <c r="X200" s="872">
        <v>0</v>
      </c>
      <c r="Y200" s="1953">
        <v>0</v>
      </c>
      <c r="Z200" s="872">
        <v>0</v>
      </c>
      <c r="AA200" s="1953">
        <v>0</v>
      </c>
      <c r="AB200" s="872">
        <v>0</v>
      </c>
      <c r="AC200" s="1953">
        <v>0</v>
      </c>
      <c r="AD200" s="872">
        <v>0</v>
      </c>
      <c r="AE200" s="1953">
        <v>0</v>
      </c>
      <c r="AF200" s="872">
        <v>0</v>
      </c>
      <c r="AG200" s="1953">
        <v>0</v>
      </c>
      <c r="AH200" s="872">
        <v>0</v>
      </c>
      <c r="AI200" s="1953">
        <v>0</v>
      </c>
      <c r="AJ200" s="872">
        <v>0</v>
      </c>
      <c r="AK200" s="1953">
        <v>0</v>
      </c>
      <c r="AL200" s="872">
        <v>0</v>
      </c>
      <c r="AM200" s="2183">
        <v>0</v>
      </c>
      <c r="AN200" s="5360">
        <v>0</v>
      </c>
      <c r="AO200" s="5362">
        <v>0</v>
      </c>
      <c r="AP200" s="5380">
        <v>0</v>
      </c>
      <c r="AQ200" s="1953">
        <v>0</v>
      </c>
      <c r="AR200" s="872">
        <v>0</v>
      </c>
      <c r="AS200" s="1953">
        <v>0</v>
      </c>
      <c r="AT200" s="2183">
        <v>0</v>
      </c>
      <c r="AU200" s="183">
        <v>0</v>
      </c>
      <c r="AV200" s="2183">
        <v>0</v>
      </c>
      <c r="AW200" s="183">
        <v>0</v>
      </c>
      <c r="AX200" s="1953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22" t="s">
        <v>867</v>
      </c>
      <c r="B201" s="782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709" t="s">
        <v>868</v>
      </c>
      <c r="B202" s="2179" t="s">
        <v>869</v>
      </c>
      <c r="C202" s="2180">
        <f t="shared" ref="C202:C241" si="166">SUM(D202+E202)</f>
        <v>1</v>
      </c>
      <c r="D202" s="855">
        <f>SUM(H202+J202+L202+N202+P202+R202+T202+V202+X202+Z202+AB202+AD202+AF202+AH202+AJ202+AL202)</f>
        <v>1</v>
      </c>
      <c r="E202" s="2179">
        <f>SUM(I202+K202+M202+O202+Q202+S202+U202+W202+Y202+AA202+AC202+AE202+AG202+AI202+AK202+AM202)</f>
        <v>0</v>
      </c>
      <c r="F202" s="2192"/>
      <c r="G202" s="2193"/>
      <c r="H202" s="2022">
        <v>0</v>
      </c>
      <c r="I202" s="2029">
        <v>0</v>
      </c>
      <c r="J202" s="2022">
        <v>0</v>
      </c>
      <c r="K202" s="2029">
        <v>0</v>
      </c>
      <c r="L202" s="2022">
        <v>0</v>
      </c>
      <c r="M202" s="2029">
        <v>0</v>
      </c>
      <c r="N202" s="2022">
        <v>0</v>
      </c>
      <c r="O202" s="2029">
        <v>0</v>
      </c>
      <c r="P202" s="2022">
        <v>0</v>
      </c>
      <c r="Q202" s="2029">
        <v>0</v>
      </c>
      <c r="R202" s="2022">
        <v>1</v>
      </c>
      <c r="S202" s="2029">
        <v>0</v>
      </c>
      <c r="T202" s="2022">
        <v>0</v>
      </c>
      <c r="U202" s="2029">
        <v>0</v>
      </c>
      <c r="V202" s="2022">
        <v>0</v>
      </c>
      <c r="W202" s="2029">
        <v>0</v>
      </c>
      <c r="X202" s="2022">
        <v>0</v>
      </c>
      <c r="Y202" s="2029">
        <v>0</v>
      </c>
      <c r="Z202" s="2022">
        <v>0</v>
      </c>
      <c r="AA202" s="2029">
        <v>0</v>
      </c>
      <c r="AB202" s="2022">
        <v>0</v>
      </c>
      <c r="AC202" s="2029">
        <v>0</v>
      </c>
      <c r="AD202" s="2022">
        <v>0</v>
      </c>
      <c r="AE202" s="2029">
        <v>0</v>
      </c>
      <c r="AF202" s="2022">
        <v>0</v>
      </c>
      <c r="AG202" s="2029">
        <v>0</v>
      </c>
      <c r="AH202" s="2022">
        <v>0</v>
      </c>
      <c r="AI202" s="2029">
        <v>0</v>
      </c>
      <c r="AJ202" s="2022">
        <v>0</v>
      </c>
      <c r="AK202" s="2029">
        <v>0</v>
      </c>
      <c r="AL202" s="2022">
        <v>0</v>
      </c>
      <c r="AM202" s="2115">
        <v>0</v>
      </c>
      <c r="AN202" s="5213">
        <v>0</v>
      </c>
      <c r="AO202" s="5189">
        <v>0</v>
      </c>
      <c r="AP202" s="3503">
        <v>1</v>
      </c>
      <c r="AQ202" s="2029">
        <v>0</v>
      </c>
      <c r="AR202" s="2022">
        <v>0</v>
      </c>
      <c r="AS202" s="2029">
        <v>0</v>
      </c>
      <c r="AT202" s="2115">
        <v>0</v>
      </c>
      <c r="AU202" s="2124">
        <v>0</v>
      </c>
      <c r="AV202" s="2115">
        <v>0</v>
      </c>
      <c r="AW202" s="2124">
        <v>0</v>
      </c>
      <c r="AX202" s="2029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710"/>
      <c r="B203" s="1351" t="s">
        <v>870</v>
      </c>
      <c r="C203" s="649">
        <f t="shared" si="166"/>
        <v>3</v>
      </c>
      <c r="D203" s="147">
        <f>SUM(H203+J203+L203+N203+P203+R203+T203+V203+X203+Z203+AB203+AD203+AF203+AH203+AJ203+AL203)</f>
        <v>1</v>
      </c>
      <c r="E203" s="2171">
        <f>SUM(I203+K203+M203+O203+Q203+S203+U203+W203+Y203+AA203+AC203+AE203+AG203+AI203+AK203+AM203)</f>
        <v>2</v>
      </c>
      <c r="F203" s="650"/>
      <c r="G203" s="2194"/>
      <c r="H203" s="645">
        <v>0</v>
      </c>
      <c r="I203" s="2057">
        <v>0</v>
      </c>
      <c r="J203" s="645">
        <v>0</v>
      </c>
      <c r="K203" s="2057">
        <v>0</v>
      </c>
      <c r="L203" s="872">
        <v>0</v>
      </c>
      <c r="M203" s="1953">
        <v>1</v>
      </c>
      <c r="N203" s="645">
        <v>0</v>
      </c>
      <c r="O203" s="2057">
        <v>0</v>
      </c>
      <c r="P203" s="645">
        <v>0</v>
      </c>
      <c r="Q203" s="2057">
        <v>0</v>
      </c>
      <c r="R203" s="645">
        <v>0</v>
      </c>
      <c r="S203" s="2057">
        <v>1</v>
      </c>
      <c r="T203" s="645">
        <v>1</v>
      </c>
      <c r="U203" s="2057">
        <v>0</v>
      </c>
      <c r="V203" s="645">
        <v>0</v>
      </c>
      <c r="W203" s="2057">
        <v>0</v>
      </c>
      <c r="X203" s="645">
        <v>0</v>
      </c>
      <c r="Y203" s="2057">
        <v>0</v>
      </c>
      <c r="Z203" s="645">
        <v>0</v>
      </c>
      <c r="AA203" s="2057">
        <v>0</v>
      </c>
      <c r="AB203" s="645">
        <v>0</v>
      </c>
      <c r="AC203" s="2057">
        <v>0</v>
      </c>
      <c r="AD203" s="645">
        <v>0</v>
      </c>
      <c r="AE203" s="2057">
        <v>0</v>
      </c>
      <c r="AF203" s="645">
        <v>0</v>
      </c>
      <c r="AG203" s="2057">
        <v>0</v>
      </c>
      <c r="AH203" s="645">
        <v>0</v>
      </c>
      <c r="AI203" s="2057">
        <v>0</v>
      </c>
      <c r="AJ203" s="645">
        <v>0</v>
      </c>
      <c r="AK203" s="2057">
        <v>0</v>
      </c>
      <c r="AL203" s="645">
        <v>0</v>
      </c>
      <c r="AM203" s="37">
        <v>0</v>
      </c>
      <c r="AN203" s="5360">
        <v>0</v>
      </c>
      <c r="AO203" s="5362">
        <v>0</v>
      </c>
      <c r="AP203" s="5380">
        <v>0</v>
      </c>
      <c r="AQ203" s="1953">
        <v>0</v>
      </c>
      <c r="AR203" s="872">
        <v>0</v>
      </c>
      <c r="AS203" s="1953">
        <v>0</v>
      </c>
      <c r="AT203" s="2183">
        <v>0</v>
      </c>
      <c r="AU203" s="183">
        <v>0</v>
      </c>
      <c r="AV203" s="2183">
        <v>0</v>
      </c>
      <c r="AW203" s="183">
        <v>0</v>
      </c>
      <c r="AX203" s="1953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50</v>
      </c>
      <c r="D204" s="2046">
        <f t="shared" si="165"/>
        <v>15</v>
      </c>
      <c r="E204" s="2147">
        <f t="shared" si="165"/>
        <v>35</v>
      </c>
      <c r="F204" s="2036">
        <v>0</v>
      </c>
      <c r="G204" s="2039">
        <v>0</v>
      </c>
      <c r="H204" s="2036">
        <v>1</v>
      </c>
      <c r="I204" s="2039">
        <v>0</v>
      </c>
      <c r="J204" s="2036">
        <v>1</v>
      </c>
      <c r="K204" s="2039">
        <v>0</v>
      </c>
      <c r="L204" s="2036">
        <v>1</v>
      </c>
      <c r="M204" s="2039">
        <v>2</v>
      </c>
      <c r="N204" s="2036">
        <v>1</v>
      </c>
      <c r="O204" s="2039">
        <v>4</v>
      </c>
      <c r="P204" s="2036">
        <v>0</v>
      </c>
      <c r="Q204" s="2039">
        <v>3</v>
      </c>
      <c r="R204" s="2036">
        <v>3</v>
      </c>
      <c r="S204" s="2039">
        <v>4</v>
      </c>
      <c r="T204" s="2036">
        <v>1</v>
      </c>
      <c r="U204" s="2039">
        <v>3</v>
      </c>
      <c r="V204" s="2036">
        <v>1</v>
      </c>
      <c r="W204" s="2039">
        <v>4</v>
      </c>
      <c r="X204" s="2036">
        <v>0</v>
      </c>
      <c r="Y204" s="2039">
        <v>4</v>
      </c>
      <c r="Z204" s="2036">
        <v>0</v>
      </c>
      <c r="AA204" s="2039">
        <v>1</v>
      </c>
      <c r="AB204" s="2036">
        <v>3</v>
      </c>
      <c r="AC204" s="2039">
        <v>5</v>
      </c>
      <c r="AD204" s="2036">
        <v>0</v>
      </c>
      <c r="AE204" s="2039">
        <v>3</v>
      </c>
      <c r="AF204" s="2036">
        <v>2</v>
      </c>
      <c r="AG204" s="2039">
        <v>1</v>
      </c>
      <c r="AH204" s="2036">
        <v>1</v>
      </c>
      <c r="AI204" s="2039">
        <v>0</v>
      </c>
      <c r="AJ204" s="2036">
        <v>0</v>
      </c>
      <c r="AK204" s="2039">
        <v>1</v>
      </c>
      <c r="AL204" s="2036">
        <v>0</v>
      </c>
      <c r="AM204" s="2172">
        <v>0</v>
      </c>
      <c r="AN204" s="5361">
        <v>0</v>
      </c>
      <c r="AO204" s="5207">
        <v>2</v>
      </c>
      <c r="AP204" s="5380">
        <v>1</v>
      </c>
      <c r="AQ204" s="2039">
        <v>4</v>
      </c>
      <c r="AR204" s="2036">
        <v>0</v>
      </c>
      <c r="AS204" s="2039">
        <v>0</v>
      </c>
      <c r="AT204" s="2172">
        <v>0</v>
      </c>
      <c r="AU204" s="2173">
        <v>0</v>
      </c>
      <c r="AV204" s="2172">
        <v>0</v>
      </c>
      <c r="AW204" s="2173">
        <v>0</v>
      </c>
      <c r="AX204" s="2039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09" t="s">
        <v>872</v>
      </c>
      <c r="B205" s="1367" t="s">
        <v>873</v>
      </c>
      <c r="C205" s="2181">
        <f t="shared" si="166"/>
        <v>4</v>
      </c>
      <c r="D205" s="797">
        <f t="shared" si="165"/>
        <v>2</v>
      </c>
      <c r="E205" s="1367">
        <f t="shared" si="165"/>
        <v>2</v>
      </c>
      <c r="F205" s="1935">
        <v>0</v>
      </c>
      <c r="G205" s="1186">
        <v>0</v>
      </c>
      <c r="H205" s="1935">
        <v>0</v>
      </c>
      <c r="I205" s="1186">
        <v>0</v>
      </c>
      <c r="J205" s="1935">
        <v>0</v>
      </c>
      <c r="K205" s="1186">
        <v>0</v>
      </c>
      <c r="L205" s="1935">
        <v>1</v>
      </c>
      <c r="M205" s="1186">
        <v>0</v>
      </c>
      <c r="N205" s="1935">
        <v>0</v>
      </c>
      <c r="O205" s="1186">
        <v>1</v>
      </c>
      <c r="P205" s="1935">
        <v>0</v>
      </c>
      <c r="Q205" s="1186">
        <v>1</v>
      </c>
      <c r="R205" s="1935">
        <v>0</v>
      </c>
      <c r="S205" s="1186">
        <v>0</v>
      </c>
      <c r="T205" s="1935">
        <v>0</v>
      </c>
      <c r="U205" s="1186">
        <v>0</v>
      </c>
      <c r="V205" s="1935">
        <v>0</v>
      </c>
      <c r="W205" s="1186">
        <v>0</v>
      </c>
      <c r="X205" s="1935">
        <v>0</v>
      </c>
      <c r="Y205" s="1186">
        <v>0</v>
      </c>
      <c r="Z205" s="1935">
        <v>0</v>
      </c>
      <c r="AA205" s="1186">
        <v>0</v>
      </c>
      <c r="AB205" s="1935">
        <v>0</v>
      </c>
      <c r="AC205" s="1186">
        <v>0</v>
      </c>
      <c r="AD205" s="1935">
        <v>0</v>
      </c>
      <c r="AE205" s="1186">
        <v>0</v>
      </c>
      <c r="AF205" s="1935">
        <v>1</v>
      </c>
      <c r="AG205" s="1186">
        <v>0</v>
      </c>
      <c r="AH205" s="1935">
        <v>0</v>
      </c>
      <c r="AI205" s="1186">
        <v>0</v>
      </c>
      <c r="AJ205" s="1935">
        <v>0</v>
      </c>
      <c r="AK205" s="1186">
        <v>0</v>
      </c>
      <c r="AL205" s="1935">
        <v>0</v>
      </c>
      <c r="AM205" s="36">
        <v>0</v>
      </c>
      <c r="AN205" s="5214">
        <v>0</v>
      </c>
      <c r="AO205" s="1964">
        <v>1</v>
      </c>
      <c r="AP205" s="5222">
        <v>0</v>
      </c>
      <c r="AQ205" s="2057">
        <v>1</v>
      </c>
      <c r="AR205" s="645">
        <v>0</v>
      </c>
      <c r="AS205" s="2057">
        <v>0</v>
      </c>
      <c r="AT205" s="37">
        <v>0</v>
      </c>
      <c r="AU205" s="2196">
        <v>0</v>
      </c>
      <c r="AV205" s="37">
        <v>0</v>
      </c>
      <c r="AW205" s="2196">
        <v>0</v>
      </c>
      <c r="AX205" s="2057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70"/>
      <c r="B206" s="1975" t="s">
        <v>874</v>
      </c>
      <c r="C206" s="1283">
        <f t="shared" si="166"/>
        <v>17</v>
      </c>
      <c r="D206" s="2197">
        <f t="shared" si="165"/>
        <v>1</v>
      </c>
      <c r="E206" s="1975">
        <f t="shared" si="165"/>
        <v>16</v>
      </c>
      <c r="F206" s="1172">
        <v>0</v>
      </c>
      <c r="G206" s="1173">
        <v>0</v>
      </c>
      <c r="H206" s="1172">
        <v>0</v>
      </c>
      <c r="I206" s="1173">
        <v>0</v>
      </c>
      <c r="J206" s="1172">
        <v>0</v>
      </c>
      <c r="K206" s="1173">
        <v>0</v>
      </c>
      <c r="L206" s="1172">
        <v>0</v>
      </c>
      <c r="M206" s="1173">
        <v>1</v>
      </c>
      <c r="N206" s="1172">
        <v>0</v>
      </c>
      <c r="O206" s="1173">
        <v>0</v>
      </c>
      <c r="P206" s="1172">
        <v>0</v>
      </c>
      <c r="Q206" s="1173">
        <v>1</v>
      </c>
      <c r="R206" s="1172">
        <v>0</v>
      </c>
      <c r="S206" s="1173">
        <v>2</v>
      </c>
      <c r="T206" s="1172">
        <v>0</v>
      </c>
      <c r="U206" s="1173">
        <v>1</v>
      </c>
      <c r="V206" s="1172">
        <v>0</v>
      </c>
      <c r="W206" s="1173">
        <v>3</v>
      </c>
      <c r="X206" s="1172">
        <v>0</v>
      </c>
      <c r="Y206" s="1173">
        <v>2</v>
      </c>
      <c r="Z206" s="1172">
        <v>0</v>
      </c>
      <c r="AA206" s="1173">
        <v>1</v>
      </c>
      <c r="AB206" s="1172">
        <v>0</v>
      </c>
      <c r="AC206" s="1173">
        <v>2</v>
      </c>
      <c r="AD206" s="1172">
        <v>0</v>
      </c>
      <c r="AE206" s="1173">
        <v>2</v>
      </c>
      <c r="AF206" s="1172">
        <v>0</v>
      </c>
      <c r="AG206" s="1173">
        <v>0</v>
      </c>
      <c r="AH206" s="1172">
        <v>1</v>
      </c>
      <c r="AI206" s="1173">
        <v>0</v>
      </c>
      <c r="AJ206" s="1172">
        <v>0</v>
      </c>
      <c r="AK206" s="1173">
        <v>1</v>
      </c>
      <c r="AL206" s="1172">
        <v>0</v>
      </c>
      <c r="AM206" s="1222">
        <v>0</v>
      </c>
      <c r="AN206" s="5215">
        <v>0</v>
      </c>
      <c r="AO206" s="3892">
        <v>1</v>
      </c>
      <c r="AP206" s="3789">
        <v>0</v>
      </c>
      <c r="AQ206" s="1180">
        <v>2</v>
      </c>
      <c r="AR206" s="1179">
        <v>0</v>
      </c>
      <c r="AS206" s="1180">
        <v>0</v>
      </c>
      <c r="AT206" s="35">
        <v>0</v>
      </c>
      <c r="AU206" s="1183">
        <v>0</v>
      </c>
      <c r="AV206" s="35">
        <v>0</v>
      </c>
      <c r="AW206" s="1183">
        <v>0</v>
      </c>
      <c r="AX206" s="1180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70"/>
      <c r="B207" s="1975" t="s">
        <v>875</v>
      </c>
      <c r="C207" s="1283">
        <f t="shared" si="166"/>
        <v>2</v>
      </c>
      <c r="D207" s="1364">
        <f t="shared" si="165"/>
        <v>2</v>
      </c>
      <c r="E207" s="1975">
        <f t="shared" si="165"/>
        <v>0</v>
      </c>
      <c r="F207" s="1179">
        <v>0</v>
      </c>
      <c r="G207" s="1180">
        <v>0</v>
      </c>
      <c r="H207" s="1179">
        <v>0</v>
      </c>
      <c r="I207" s="1180">
        <v>0</v>
      </c>
      <c r="J207" s="1179">
        <v>0</v>
      </c>
      <c r="K207" s="1180">
        <v>0</v>
      </c>
      <c r="L207" s="1179">
        <v>0</v>
      </c>
      <c r="M207" s="1180">
        <v>0</v>
      </c>
      <c r="N207" s="1179">
        <v>0</v>
      </c>
      <c r="O207" s="1180">
        <v>0</v>
      </c>
      <c r="P207" s="1179">
        <v>0</v>
      </c>
      <c r="Q207" s="1180">
        <v>0</v>
      </c>
      <c r="R207" s="1179">
        <v>1</v>
      </c>
      <c r="S207" s="1180">
        <v>0</v>
      </c>
      <c r="T207" s="1179">
        <v>0</v>
      </c>
      <c r="U207" s="1180">
        <v>0</v>
      </c>
      <c r="V207" s="1179">
        <v>0</v>
      </c>
      <c r="W207" s="1180">
        <v>0</v>
      </c>
      <c r="X207" s="1179">
        <v>0</v>
      </c>
      <c r="Y207" s="1180">
        <v>0</v>
      </c>
      <c r="Z207" s="1179">
        <v>0</v>
      </c>
      <c r="AA207" s="1180">
        <v>0</v>
      </c>
      <c r="AB207" s="1179">
        <v>1</v>
      </c>
      <c r="AC207" s="1180">
        <v>0</v>
      </c>
      <c r="AD207" s="1179">
        <v>0</v>
      </c>
      <c r="AE207" s="1180">
        <v>0</v>
      </c>
      <c r="AF207" s="1179">
        <v>0</v>
      </c>
      <c r="AG207" s="1180">
        <v>0</v>
      </c>
      <c r="AH207" s="1179">
        <v>0</v>
      </c>
      <c r="AI207" s="1180">
        <v>0</v>
      </c>
      <c r="AJ207" s="1179">
        <v>0</v>
      </c>
      <c r="AK207" s="1180">
        <v>0</v>
      </c>
      <c r="AL207" s="1179">
        <v>0</v>
      </c>
      <c r="AM207" s="35">
        <v>0</v>
      </c>
      <c r="AN207" s="5248">
        <v>0</v>
      </c>
      <c r="AO207" s="1229">
        <v>0</v>
      </c>
      <c r="AP207" s="1181">
        <v>1</v>
      </c>
      <c r="AQ207" s="1180">
        <v>0</v>
      </c>
      <c r="AR207" s="1179">
        <v>0</v>
      </c>
      <c r="AS207" s="1180">
        <v>0</v>
      </c>
      <c r="AT207" s="35">
        <v>0</v>
      </c>
      <c r="AU207" s="1183">
        <v>0</v>
      </c>
      <c r="AV207" s="35">
        <v>0</v>
      </c>
      <c r="AW207" s="1183">
        <v>0</v>
      </c>
      <c r="AX207" s="1180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70"/>
      <c r="B208" s="2198" t="s">
        <v>876</v>
      </c>
      <c r="C208" s="1283">
        <f t="shared" si="166"/>
        <v>1</v>
      </c>
      <c r="D208" s="173"/>
      <c r="E208" s="1975">
        <f>SUM(K208+M208+O208+Q208+S208+U208+W208+Y208+AA208+AC208+AE208+AG208+AI208+AK208+AM208)</f>
        <v>1</v>
      </c>
      <c r="F208" s="1325"/>
      <c r="G208" s="1289"/>
      <c r="H208" s="1325"/>
      <c r="I208" s="1289"/>
      <c r="J208" s="1325"/>
      <c r="K208" s="1173">
        <v>0</v>
      </c>
      <c r="L208" s="1325"/>
      <c r="M208" s="1173">
        <v>0</v>
      </c>
      <c r="N208" s="1325"/>
      <c r="O208" s="1173">
        <v>0</v>
      </c>
      <c r="P208" s="1325"/>
      <c r="Q208" s="1173">
        <v>0</v>
      </c>
      <c r="R208" s="1325"/>
      <c r="S208" s="1173">
        <v>1</v>
      </c>
      <c r="T208" s="1325"/>
      <c r="U208" s="1173">
        <v>0</v>
      </c>
      <c r="V208" s="1325"/>
      <c r="W208" s="1173">
        <v>0</v>
      </c>
      <c r="X208" s="1325"/>
      <c r="Y208" s="1173">
        <v>0</v>
      </c>
      <c r="Z208" s="1325"/>
      <c r="AA208" s="1173">
        <v>0</v>
      </c>
      <c r="AB208" s="1325"/>
      <c r="AC208" s="1173">
        <v>0</v>
      </c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>
        <v>0</v>
      </c>
      <c r="AP208" s="4051"/>
      <c r="AQ208" s="1173">
        <v>0</v>
      </c>
      <c r="AR208" s="1172">
        <v>0</v>
      </c>
      <c r="AS208" s="1173">
        <v>0</v>
      </c>
      <c r="AT208" s="1325"/>
      <c r="AU208" s="886">
        <v>0</v>
      </c>
      <c r="AV208" s="1222">
        <v>0</v>
      </c>
      <c r="AW208" s="5522"/>
      <c r="AX208" s="3892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70"/>
      <c r="B209" s="1975" t="s">
        <v>877</v>
      </c>
      <c r="C209" s="1283">
        <f t="shared" si="166"/>
        <v>2</v>
      </c>
      <c r="D209" s="797">
        <f t="shared" ref="D209:E217" si="174">SUM(F209+H209+J209+L209+N209+P209+R209+T209+V209+X209+Z209+AB209+AD209+AF209+AH209+AJ209+AL209)</f>
        <v>2</v>
      </c>
      <c r="E209" s="1975">
        <f t="shared" si="174"/>
        <v>0</v>
      </c>
      <c r="F209" s="1935">
        <v>0</v>
      </c>
      <c r="G209" s="1186">
        <v>0</v>
      </c>
      <c r="H209" s="1935">
        <v>0</v>
      </c>
      <c r="I209" s="1186">
        <v>0</v>
      </c>
      <c r="J209" s="1935">
        <v>0</v>
      </c>
      <c r="K209" s="1186">
        <v>0</v>
      </c>
      <c r="L209" s="1935">
        <v>0</v>
      </c>
      <c r="M209" s="1186">
        <v>0</v>
      </c>
      <c r="N209" s="1935">
        <v>0</v>
      </c>
      <c r="O209" s="1186">
        <v>0</v>
      </c>
      <c r="P209" s="1935">
        <v>0</v>
      </c>
      <c r="Q209" s="1186">
        <v>0</v>
      </c>
      <c r="R209" s="1935">
        <v>2</v>
      </c>
      <c r="S209" s="1186">
        <v>0</v>
      </c>
      <c r="T209" s="1935">
        <v>0</v>
      </c>
      <c r="U209" s="1186">
        <v>0</v>
      </c>
      <c r="V209" s="1935">
        <v>0</v>
      </c>
      <c r="W209" s="1186">
        <v>0</v>
      </c>
      <c r="X209" s="1935">
        <v>0</v>
      </c>
      <c r="Y209" s="1186">
        <v>0</v>
      </c>
      <c r="Z209" s="1935">
        <v>0</v>
      </c>
      <c r="AA209" s="1186">
        <v>0</v>
      </c>
      <c r="AB209" s="1935">
        <v>0</v>
      </c>
      <c r="AC209" s="1186">
        <v>0</v>
      </c>
      <c r="AD209" s="1935">
        <v>0</v>
      </c>
      <c r="AE209" s="1186">
        <v>0</v>
      </c>
      <c r="AF209" s="1935">
        <v>0</v>
      </c>
      <c r="AG209" s="1186">
        <v>0</v>
      </c>
      <c r="AH209" s="1935">
        <v>0</v>
      </c>
      <c r="AI209" s="1186">
        <v>0</v>
      </c>
      <c r="AJ209" s="1935">
        <v>0</v>
      </c>
      <c r="AK209" s="1186">
        <v>0</v>
      </c>
      <c r="AL209" s="1935">
        <v>0</v>
      </c>
      <c r="AM209" s="36">
        <v>0</v>
      </c>
      <c r="AN209" s="5214">
        <v>0</v>
      </c>
      <c r="AO209" s="1964">
        <v>0</v>
      </c>
      <c r="AP209" s="5222">
        <v>0</v>
      </c>
      <c r="AQ209" s="1186">
        <v>0</v>
      </c>
      <c r="AR209" s="1935">
        <v>0</v>
      </c>
      <c r="AS209" s="1186">
        <v>0</v>
      </c>
      <c r="AT209" s="36">
        <v>0</v>
      </c>
      <c r="AU209" s="755">
        <v>0</v>
      </c>
      <c r="AV209" s="36">
        <v>0</v>
      </c>
      <c r="AW209" s="755">
        <v>0</v>
      </c>
      <c r="AX209" s="1186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70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>
        <v>0</v>
      </c>
      <c r="G210" s="1173">
        <v>0</v>
      </c>
      <c r="H210" s="1172">
        <v>0</v>
      </c>
      <c r="I210" s="1173">
        <v>0</v>
      </c>
      <c r="J210" s="1172">
        <v>0</v>
      </c>
      <c r="K210" s="1173">
        <v>0</v>
      </c>
      <c r="L210" s="1172">
        <v>0</v>
      </c>
      <c r="M210" s="1173">
        <v>0</v>
      </c>
      <c r="N210" s="1172">
        <v>0</v>
      </c>
      <c r="O210" s="1173">
        <v>0</v>
      </c>
      <c r="P210" s="1172">
        <v>0</v>
      </c>
      <c r="Q210" s="1173">
        <v>0</v>
      </c>
      <c r="R210" s="1172">
        <v>0</v>
      </c>
      <c r="S210" s="1173">
        <v>0</v>
      </c>
      <c r="T210" s="1172">
        <v>0</v>
      </c>
      <c r="U210" s="1173">
        <v>0</v>
      </c>
      <c r="V210" s="1172">
        <v>0</v>
      </c>
      <c r="W210" s="1173">
        <v>0</v>
      </c>
      <c r="X210" s="1172">
        <v>0</v>
      </c>
      <c r="Y210" s="1173">
        <v>0</v>
      </c>
      <c r="Z210" s="1172">
        <v>0</v>
      </c>
      <c r="AA210" s="1173">
        <v>0</v>
      </c>
      <c r="AB210" s="1172">
        <v>0</v>
      </c>
      <c r="AC210" s="1173">
        <v>0</v>
      </c>
      <c r="AD210" s="1172">
        <v>0</v>
      </c>
      <c r="AE210" s="1173">
        <v>0</v>
      </c>
      <c r="AF210" s="1172">
        <v>0</v>
      </c>
      <c r="AG210" s="1173">
        <v>0</v>
      </c>
      <c r="AH210" s="1172">
        <v>0</v>
      </c>
      <c r="AI210" s="1173">
        <v>0</v>
      </c>
      <c r="AJ210" s="1172">
        <v>0</v>
      </c>
      <c r="AK210" s="1173">
        <v>0</v>
      </c>
      <c r="AL210" s="1172">
        <v>0</v>
      </c>
      <c r="AM210" s="1222">
        <v>0</v>
      </c>
      <c r="AN210" s="5215">
        <v>0</v>
      </c>
      <c r="AO210" s="3892">
        <v>0</v>
      </c>
      <c r="AP210" s="3789">
        <v>0</v>
      </c>
      <c r="AQ210" s="2057">
        <v>0</v>
      </c>
      <c r="AR210" s="645">
        <v>0</v>
      </c>
      <c r="AS210" s="2057">
        <v>0</v>
      </c>
      <c r="AT210" s="37">
        <v>0</v>
      </c>
      <c r="AU210" s="2196">
        <v>0</v>
      </c>
      <c r="AV210" s="37">
        <v>0</v>
      </c>
      <c r="AW210" s="2196">
        <v>0</v>
      </c>
      <c r="AX210" s="2057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70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>
        <v>0</v>
      </c>
      <c r="G211" s="1173">
        <v>0</v>
      </c>
      <c r="H211" s="1172">
        <v>0</v>
      </c>
      <c r="I211" s="1173">
        <v>0</v>
      </c>
      <c r="J211" s="1172">
        <v>0</v>
      </c>
      <c r="K211" s="1173">
        <v>0</v>
      </c>
      <c r="L211" s="1172">
        <v>0</v>
      </c>
      <c r="M211" s="1173">
        <v>0</v>
      </c>
      <c r="N211" s="1172">
        <v>0</v>
      </c>
      <c r="O211" s="1173">
        <v>0</v>
      </c>
      <c r="P211" s="1172">
        <v>0</v>
      </c>
      <c r="Q211" s="1173">
        <v>0</v>
      </c>
      <c r="R211" s="1172">
        <v>0</v>
      </c>
      <c r="S211" s="1173">
        <v>0</v>
      </c>
      <c r="T211" s="1172">
        <v>0</v>
      </c>
      <c r="U211" s="1173">
        <v>0</v>
      </c>
      <c r="V211" s="1172">
        <v>0</v>
      </c>
      <c r="W211" s="1173">
        <v>0</v>
      </c>
      <c r="X211" s="1172">
        <v>0</v>
      </c>
      <c r="Y211" s="1173">
        <v>0</v>
      </c>
      <c r="Z211" s="1172">
        <v>0</v>
      </c>
      <c r="AA211" s="1173">
        <v>0</v>
      </c>
      <c r="AB211" s="1172">
        <v>0</v>
      </c>
      <c r="AC211" s="1173">
        <v>0</v>
      </c>
      <c r="AD211" s="1172">
        <v>0</v>
      </c>
      <c r="AE211" s="1173">
        <v>0</v>
      </c>
      <c r="AF211" s="1172">
        <v>0</v>
      </c>
      <c r="AG211" s="1173">
        <v>0</v>
      </c>
      <c r="AH211" s="1172">
        <v>0</v>
      </c>
      <c r="AI211" s="1173">
        <v>0</v>
      </c>
      <c r="AJ211" s="1172">
        <v>0</v>
      </c>
      <c r="AK211" s="1173">
        <v>0</v>
      </c>
      <c r="AL211" s="1172">
        <v>0</v>
      </c>
      <c r="AM211" s="1222">
        <v>0</v>
      </c>
      <c r="AN211" s="5215">
        <v>0</v>
      </c>
      <c r="AO211" s="3892">
        <v>0</v>
      </c>
      <c r="AP211" s="3789">
        <v>0</v>
      </c>
      <c r="AQ211" s="1180">
        <v>0</v>
      </c>
      <c r="AR211" s="1179">
        <v>0</v>
      </c>
      <c r="AS211" s="1180">
        <v>0</v>
      </c>
      <c r="AT211" s="35">
        <v>0</v>
      </c>
      <c r="AU211" s="1183">
        <v>0</v>
      </c>
      <c r="AV211" s="35">
        <v>0</v>
      </c>
      <c r="AW211" s="1183">
        <v>0</v>
      </c>
      <c r="AX211" s="1180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710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>
        <v>0</v>
      </c>
      <c r="I212" s="1180">
        <v>0</v>
      </c>
      <c r="J212" s="1179">
        <v>0</v>
      </c>
      <c r="K212" s="1180">
        <v>0</v>
      </c>
      <c r="L212" s="1179">
        <v>0</v>
      </c>
      <c r="M212" s="1180">
        <v>0</v>
      </c>
      <c r="N212" s="1179">
        <v>0</v>
      </c>
      <c r="O212" s="1180">
        <v>0</v>
      </c>
      <c r="P212" s="1179">
        <v>0</v>
      </c>
      <c r="Q212" s="1180">
        <v>0</v>
      </c>
      <c r="R212" s="1179">
        <v>0</v>
      </c>
      <c r="S212" s="1180">
        <v>0</v>
      </c>
      <c r="T212" s="1179">
        <v>0</v>
      </c>
      <c r="U212" s="1180">
        <v>0</v>
      </c>
      <c r="V212" s="1179">
        <v>0</v>
      </c>
      <c r="W212" s="1180">
        <v>0</v>
      </c>
      <c r="X212" s="1179">
        <v>0</v>
      </c>
      <c r="Y212" s="1180">
        <v>0</v>
      </c>
      <c r="Z212" s="1179">
        <v>0</v>
      </c>
      <c r="AA212" s="1180">
        <v>0</v>
      </c>
      <c r="AB212" s="1179">
        <v>0</v>
      </c>
      <c r="AC212" s="1180">
        <v>0</v>
      </c>
      <c r="AD212" s="1179">
        <v>0</v>
      </c>
      <c r="AE212" s="1180">
        <v>0</v>
      </c>
      <c r="AF212" s="1179">
        <v>0</v>
      </c>
      <c r="AG212" s="1180">
        <v>0</v>
      </c>
      <c r="AH212" s="1179">
        <v>0</v>
      </c>
      <c r="AI212" s="1180">
        <v>0</v>
      </c>
      <c r="AJ212" s="1179">
        <v>0</v>
      </c>
      <c r="AK212" s="1180">
        <v>0</v>
      </c>
      <c r="AL212" s="1179">
        <v>0</v>
      </c>
      <c r="AM212" s="35">
        <v>0</v>
      </c>
      <c r="AN212" s="5248">
        <v>0</v>
      </c>
      <c r="AO212" s="1229">
        <v>0</v>
      </c>
      <c r="AP212" s="1181">
        <v>0</v>
      </c>
      <c r="AQ212" s="1192">
        <v>0</v>
      </c>
      <c r="AR212" s="1188">
        <v>0</v>
      </c>
      <c r="AS212" s="1192">
        <v>0</v>
      </c>
      <c r="AT212" s="1227">
        <v>0</v>
      </c>
      <c r="AU212" s="1119">
        <v>0</v>
      </c>
      <c r="AV212" s="1227">
        <v>0</v>
      </c>
      <c r="AW212" s="1119">
        <v>0</v>
      </c>
      <c r="AX212" s="1192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09" t="s">
        <v>881</v>
      </c>
      <c r="B213" s="2202" t="s">
        <v>882</v>
      </c>
      <c r="C213" s="2180">
        <f t="shared" si="166"/>
        <v>2</v>
      </c>
      <c r="D213" s="855">
        <f t="shared" si="174"/>
        <v>2</v>
      </c>
      <c r="E213" s="2179">
        <f t="shared" si="174"/>
        <v>0</v>
      </c>
      <c r="F213" s="2022">
        <v>0</v>
      </c>
      <c r="G213" s="2029">
        <v>0</v>
      </c>
      <c r="H213" s="2022">
        <v>0</v>
      </c>
      <c r="I213" s="2029">
        <v>0</v>
      </c>
      <c r="J213" s="2022">
        <v>0</v>
      </c>
      <c r="K213" s="2029">
        <v>0</v>
      </c>
      <c r="L213" s="2022">
        <v>0</v>
      </c>
      <c r="M213" s="2029">
        <v>0</v>
      </c>
      <c r="N213" s="2022">
        <v>0</v>
      </c>
      <c r="O213" s="2029">
        <v>0</v>
      </c>
      <c r="P213" s="2022">
        <v>0</v>
      </c>
      <c r="Q213" s="2029">
        <v>0</v>
      </c>
      <c r="R213" s="2022">
        <v>0</v>
      </c>
      <c r="S213" s="2029">
        <v>0</v>
      </c>
      <c r="T213" s="2022">
        <v>1</v>
      </c>
      <c r="U213" s="2029">
        <v>0</v>
      </c>
      <c r="V213" s="2022">
        <v>0</v>
      </c>
      <c r="W213" s="2029">
        <v>0</v>
      </c>
      <c r="X213" s="2022">
        <v>0</v>
      </c>
      <c r="Y213" s="2029">
        <v>0</v>
      </c>
      <c r="Z213" s="2022">
        <v>0</v>
      </c>
      <c r="AA213" s="2029">
        <v>0</v>
      </c>
      <c r="AB213" s="2022">
        <v>1</v>
      </c>
      <c r="AC213" s="2029">
        <v>0</v>
      </c>
      <c r="AD213" s="2022">
        <v>0</v>
      </c>
      <c r="AE213" s="2029">
        <v>0</v>
      </c>
      <c r="AF213" s="2022">
        <v>0</v>
      </c>
      <c r="AG213" s="2029">
        <v>0</v>
      </c>
      <c r="AH213" s="2022">
        <v>0</v>
      </c>
      <c r="AI213" s="2029">
        <v>0</v>
      </c>
      <c r="AJ213" s="2022">
        <v>0</v>
      </c>
      <c r="AK213" s="2029">
        <v>0</v>
      </c>
      <c r="AL213" s="2022">
        <v>0</v>
      </c>
      <c r="AM213" s="2115">
        <v>0</v>
      </c>
      <c r="AN213" s="5213">
        <v>0</v>
      </c>
      <c r="AO213" s="5189">
        <v>0</v>
      </c>
      <c r="AP213" s="3503">
        <v>0</v>
      </c>
      <c r="AQ213" s="2019">
        <v>0</v>
      </c>
      <c r="AR213" s="2014">
        <v>0</v>
      </c>
      <c r="AS213" s="2019">
        <v>0</v>
      </c>
      <c r="AT213" s="2203">
        <v>0</v>
      </c>
      <c r="AU213" s="2204">
        <v>0</v>
      </c>
      <c r="AV213" s="2203">
        <v>0</v>
      </c>
      <c r="AW213" s="2204">
        <v>0</v>
      </c>
      <c r="AX213" s="2019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70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>
        <v>0</v>
      </c>
      <c r="G214" s="1173">
        <v>0</v>
      </c>
      <c r="H214" s="1172">
        <v>0</v>
      </c>
      <c r="I214" s="1173">
        <v>0</v>
      </c>
      <c r="J214" s="1172">
        <v>0</v>
      </c>
      <c r="K214" s="1173">
        <v>0</v>
      </c>
      <c r="L214" s="1172">
        <v>0</v>
      </c>
      <c r="M214" s="1173">
        <v>0</v>
      </c>
      <c r="N214" s="1172">
        <v>0</v>
      </c>
      <c r="O214" s="1173">
        <v>0</v>
      </c>
      <c r="P214" s="1172">
        <v>0</v>
      </c>
      <c r="Q214" s="1173">
        <v>0</v>
      </c>
      <c r="R214" s="1172">
        <v>0</v>
      </c>
      <c r="S214" s="1173">
        <v>0</v>
      </c>
      <c r="T214" s="1172">
        <v>0</v>
      </c>
      <c r="U214" s="1173">
        <v>0</v>
      </c>
      <c r="V214" s="1172">
        <v>0</v>
      </c>
      <c r="W214" s="1173">
        <v>0</v>
      </c>
      <c r="X214" s="1172">
        <v>0</v>
      </c>
      <c r="Y214" s="1173">
        <v>0</v>
      </c>
      <c r="Z214" s="1172">
        <v>0</v>
      </c>
      <c r="AA214" s="1173">
        <v>0</v>
      </c>
      <c r="AB214" s="1172">
        <v>0</v>
      </c>
      <c r="AC214" s="1173">
        <v>0</v>
      </c>
      <c r="AD214" s="1172">
        <v>0</v>
      </c>
      <c r="AE214" s="1173">
        <v>0</v>
      </c>
      <c r="AF214" s="1172">
        <v>0</v>
      </c>
      <c r="AG214" s="1173">
        <v>0</v>
      </c>
      <c r="AH214" s="1172">
        <v>0</v>
      </c>
      <c r="AI214" s="1173">
        <v>0</v>
      </c>
      <c r="AJ214" s="1172">
        <v>0</v>
      </c>
      <c r="AK214" s="1173">
        <v>0</v>
      </c>
      <c r="AL214" s="1172">
        <v>0</v>
      </c>
      <c r="AM214" s="1222">
        <v>0</v>
      </c>
      <c r="AN214" s="5215">
        <v>0</v>
      </c>
      <c r="AO214" s="3892">
        <v>0</v>
      </c>
      <c r="AP214" s="3789">
        <v>0</v>
      </c>
      <c r="AQ214" s="1180">
        <v>0</v>
      </c>
      <c r="AR214" s="1179">
        <v>0</v>
      </c>
      <c r="AS214" s="1180">
        <v>0</v>
      </c>
      <c r="AT214" s="35">
        <v>0</v>
      </c>
      <c r="AU214" s="1183">
        <v>0</v>
      </c>
      <c r="AV214" s="35">
        <v>0</v>
      </c>
      <c r="AW214" s="1183">
        <v>0</v>
      </c>
      <c r="AX214" s="1180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70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>
        <v>0</v>
      </c>
      <c r="G215" s="1180">
        <v>0</v>
      </c>
      <c r="H215" s="1179">
        <v>0</v>
      </c>
      <c r="I215" s="1180">
        <v>0</v>
      </c>
      <c r="J215" s="1179">
        <v>0</v>
      </c>
      <c r="K215" s="1180">
        <v>0</v>
      </c>
      <c r="L215" s="1179">
        <v>0</v>
      </c>
      <c r="M215" s="1180">
        <v>0</v>
      </c>
      <c r="N215" s="1179">
        <v>0</v>
      </c>
      <c r="O215" s="1180">
        <v>0</v>
      </c>
      <c r="P215" s="1179">
        <v>0</v>
      </c>
      <c r="Q215" s="1180">
        <v>0</v>
      </c>
      <c r="R215" s="1179">
        <v>0</v>
      </c>
      <c r="S215" s="1180">
        <v>0</v>
      </c>
      <c r="T215" s="1179">
        <v>0</v>
      </c>
      <c r="U215" s="1180">
        <v>0</v>
      </c>
      <c r="V215" s="1179">
        <v>0</v>
      </c>
      <c r="W215" s="1180">
        <v>0</v>
      </c>
      <c r="X215" s="1179">
        <v>0</v>
      </c>
      <c r="Y215" s="1180">
        <v>0</v>
      </c>
      <c r="Z215" s="1179">
        <v>0</v>
      </c>
      <c r="AA215" s="1180">
        <v>0</v>
      </c>
      <c r="AB215" s="1179">
        <v>0</v>
      </c>
      <c r="AC215" s="1180">
        <v>0</v>
      </c>
      <c r="AD215" s="1179">
        <v>0</v>
      </c>
      <c r="AE215" s="1180">
        <v>0</v>
      </c>
      <c r="AF215" s="1179">
        <v>0</v>
      </c>
      <c r="AG215" s="1180">
        <v>0</v>
      </c>
      <c r="AH215" s="1179">
        <v>0</v>
      </c>
      <c r="AI215" s="1180">
        <v>0</v>
      </c>
      <c r="AJ215" s="1179">
        <v>0</v>
      </c>
      <c r="AK215" s="1180">
        <v>0</v>
      </c>
      <c r="AL215" s="1179">
        <v>0</v>
      </c>
      <c r="AM215" s="35">
        <v>0</v>
      </c>
      <c r="AN215" s="5248">
        <v>0</v>
      </c>
      <c r="AO215" s="1229">
        <v>0</v>
      </c>
      <c r="AP215" s="1181">
        <v>0</v>
      </c>
      <c r="AQ215" s="1180">
        <v>0</v>
      </c>
      <c r="AR215" s="1179">
        <v>0</v>
      </c>
      <c r="AS215" s="1180">
        <v>0</v>
      </c>
      <c r="AT215" s="35">
        <v>0</v>
      </c>
      <c r="AU215" s="1183">
        <v>0</v>
      </c>
      <c r="AV215" s="35">
        <v>0</v>
      </c>
      <c r="AW215" s="1183">
        <v>0</v>
      </c>
      <c r="AX215" s="1180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70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>
        <v>0</v>
      </c>
      <c r="G216" s="1180">
        <v>0</v>
      </c>
      <c r="H216" s="1179">
        <v>0</v>
      </c>
      <c r="I216" s="1180">
        <v>0</v>
      </c>
      <c r="J216" s="1179">
        <v>0</v>
      </c>
      <c r="K216" s="1180">
        <v>0</v>
      </c>
      <c r="L216" s="1179">
        <v>0</v>
      </c>
      <c r="M216" s="1180">
        <v>0</v>
      </c>
      <c r="N216" s="1179">
        <v>0</v>
      </c>
      <c r="O216" s="1180">
        <v>0</v>
      </c>
      <c r="P216" s="1179">
        <v>0</v>
      </c>
      <c r="Q216" s="1180">
        <v>0</v>
      </c>
      <c r="R216" s="1179">
        <v>0</v>
      </c>
      <c r="S216" s="1180">
        <v>0</v>
      </c>
      <c r="T216" s="1179">
        <v>0</v>
      </c>
      <c r="U216" s="1180">
        <v>0</v>
      </c>
      <c r="V216" s="1179">
        <v>0</v>
      </c>
      <c r="W216" s="1180">
        <v>0</v>
      </c>
      <c r="X216" s="1179">
        <v>0</v>
      </c>
      <c r="Y216" s="1180">
        <v>0</v>
      </c>
      <c r="Z216" s="1179">
        <v>0</v>
      </c>
      <c r="AA216" s="1180">
        <v>0</v>
      </c>
      <c r="AB216" s="1179">
        <v>0</v>
      </c>
      <c r="AC216" s="1180">
        <v>0</v>
      </c>
      <c r="AD216" s="1179">
        <v>0</v>
      </c>
      <c r="AE216" s="1180">
        <v>0</v>
      </c>
      <c r="AF216" s="1179">
        <v>0</v>
      </c>
      <c r="AG216" s="1180">
        <v>0</v>
      </c>
      <c r="AH216" s="1179">
        <v>0</v>
      </c>
      <c r="AI216" s="1180">
        <v>0</v>
      </c>
      <c r="AJ216" s="1179">
        <v>0</v>
      </c>
      <c r="AK216" s="1180">
        <v>0</v>
      </c>
      <c r="AL216" s="1179">
        <v>0</v>
      </c>
      <c r="AM216" s="35">
        <v>0</v>
      </c>
      <c r="AN216" s="5248">
        <v>0</v>
      </c>
      <c r="AO216" s="1229">
        <v>0</v>
      </c>
      <c r="AP216" s="1181">
        <v>0</v>
      </c>
      <c r="AQ216" s="1180">
        <v>0</v>
      </c>
      <c r="AR216" s="1179">
        <v>0</v>
      </c>
      <c r="AS216" s="1180">
        <v>0</v>
      </c>
      <c r="AT216" s="35">
        <v>0</v>
      </c>
      <c r="AU216" s="1183">
        <v>0</v>
      </c>
      <c r="AV216" s="35">
        <v>0</v>
      </c>
      <c r="AW216" s="1183">
        <v>0</v>
      </c>
      <c r="AX216" s="1180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710"/>
      <c r="B217" s="1351" t="s">
        <v>886</v>
      </c>
      <c r="C217" s="1352">
        <f t="shared" si="166"/>
        <v>1</v>
      </c>
      <c r="D217" s="1353">
        <f>SUM(F217+H217+J217+L217+N217+P217+R217+T217+V217+X217+Z217+AB217+AD217+AF217+AH217+AJ217+AL217)</f>
        <v>1</v>
      </c>
      <c r="E217" s="1351">
        <f t="shared" si="174"/>
        <v>0</v>
      </c>
      <c r="F217" s="1188">
        <v>0</v>
      </c>
      <c r="G217" s="1192">
        <v>0</v>
      </c>
      <c r="H217" s="1188">
        <v>0</v>
      </c>
      <c r="I217" s="1192">
        <v>0</v>
      </c>
      <c r="J217" s="1188">
        <v>0</v>
      </c>
      <c r="K217" s="1192">
        <v>0</v>
      </c>
      <c r="L217" s="1188">
        <v>0</v>
      </c>
      <c r="M217" s="1192">
        <v>0</v>
      </c>
      <c r="N217" s="1188">
        <v>0</v>
      </c>
      <c r="O217" s="1192">
        <v>0</v>
      </c>
      <c r="P217" s="1188">
        <v>0</v>
      </c>
      <c r="Q217" s="1192">
        <v>0</v>
      </c>
      <c r="R217" s="1188">
        <v>0</v>
      </c>
      <c r="S217" s="1192">
        <v>0</v>
      </c>
      <c r="T217" s="1188">
        <v>1</v>
      </c>
      <c r="U217" s="1192">
        <v>0</v>
      </c>
      <c r="V217" s="1188">
        <v>0</v>
      </c>
      <c r="W217" s="1192">
        <v>0</v>
      </c>
      <c r="X217" s="1188">
        <v>0</v>
      </c>
      <c r="Y217" s="1192">
        <v>0</v>
      </c>
      <c r="Z217" s="1188">
        <v>0</v>
      </c>
      <c r="AA217" s="1192">
        <v>0</v>
      </c>
      <c r="AB217" s="1188">
        <v>0</v>
      </c>
      <c r="AC217" s="1192">
        <v>0</v>
      </c>
      <c r="AD217" s="1188">
        <v>0</v>
      </c>
      <c r="AE217" s="1192">
        <v>0</v>
      </c>
      <c r="AF217" s="1188">
        <v>0</v>
      </c>
      <c r="AG217" s="1192">
        <v>0</v>
      </c>
      <c r="AH217" s="1188">
        <v>0</v>
      </c>
      <c r="AI217" s="1192">
        <v>0</v>
      </c>
      <c r="AJ217" s="1188">
        <v>0</v>
      </c>
      <c r="AK217" s="1192">
        <v>0</v>
      </c>
      <c r="AL217" s="1188">
        <v>0</v>
      </c>
      <c r="AM217" s="1227">
        <v>0</v>
      </c>
      <c r="AN217" s="5249">
        <v>0</v>
      </c>
      <c r="AO217" s="1223">
        <v>0</v>
      </c>
      <c r="AP217" s="1193">
        <v>0</v>
      </c>
      <c r="AQ217" s="1192">
        <v>0</v>
      </c>
      <c r="AR217" s="1188">
        <v>0</v>
      </c>
      <c r="AS217" s="1192">
        <v>0</v>
      </c>
      <c r="AT217" s="1227">
        <v>0</v>
      </c>
      <c r="AU217" s="1119">
        <v>0</v>
      </c>
      <c r="AV217" s="1227">
        <v>0</v>
      </c>
      <c r="AW217" s="1119">
        <v>0</v>
      </c>
      <c r="AX217" s="1192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09" t="s">
        <v>887</v>
      </c>
      <c r="B218" s="2179" t="s">
        <v>888</v>
      </c>
      <c r="C218" s="2180">
        <f t="shared" si="166"/>
        <v>0</v>
      </c>
      <c r="D218" s="855">
        <f>SUM(F218+H218+J218+L218+N218)</f>
        <v>0</v>
      </c>
      <c r="E218" s="2179">
        <f t="shared" ref="D218:E221" si="189">SUM(G218+I218+K218+M218+O218)</f>
        <v>0</v>
      </c>
      <c r="F218" s="2022">
        <v>0</v>
      </c>
      <c r="G218" s="2029">
        <v>0</v>
      </c>
      <c r="H218" s="2022">
        <v>0</v>
      </c>
      <c r="I218" s="2029">
        <v>0</v>
      </c>
      <c r="J218" s="2022">
        <v>0</v>
      </c>
      <c r="K218" s="2029">
        <v>0</v>
      </c>
      <c r="L218" s="2022">
        <v>0</v>
      </c>
      <c r="M218" s="2029">
        <v>0</v>
      </c>
      <c r="N218" s="2022">
        <v>0</v>
      </c>
      <c r="O218" s="2029">
        <v>0</v>
      </c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>
        <v>0</v>
      </c>
      <c r="AO218" s="5383"/>
      <c r="AP218" s="3503">
        <v>0</v>
      </c>
      <c r="AQ218" s="2019">
        <v>0</v>
      </c>
      <c r="AR218" s="2014">
        <v>0</v>
      </c>
      <c r="AS218" s="2019">
        <v>0</v>
      </c>
      <c r="AT218" s="2203">
        <v>0</v>
      </c>
      <c r="AU218" s="2204">
        <v>0</v>
      </c>
      <c r="AV218" s="2203">
        <v>0</v>
      </c>
      <c r="AW218" s="2204">
        <v>0</v>
      </c>
      <c r="AX218" s="2019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70"/>
      <c r="B219" s="1975" t="s">
        <v>889</v>
      </c>
      <c r="C219" s="1283">
        <f t="shared" si="166"/>
        <v>1</v>
      </c>
      <c r="D219" s="2197">
        <f>SUM(F219+H219+J219+L219+N219)</f>
        <v>1</v>
      </c>
      <c r="E219" s="1975">
        <f t="shared" si="189"/>
        <v>0</v>
      </c>
      <c r="F219" s="1172">
        <v>0</v>
      </c>
      <c r="G219" s="1173">
        <v>0</v>
      </c>
      <c r="H219" s="1172">
        <v>0</v>
      </c>
      <c r="I219" s="1173">
        <v>0</v>
      </c>
      <c r="J219" s="1172">
        <v>1</v>
      </c>
      <c r="K219" s="1173">
        <v>0</v>
      </c>
      <c r="L219" s="1172">
        <v>0</v>
      </c>
      <c r="M219" s="1173">
        <v>0</v>
      </c>
      <c r="N219" s="1172">
        <v>0</v>
      </c>
      <c r="O219" s="1173">
        <v>0</v>
      </c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>
        <v>0</v>
      </c>
      <c r="AO219" s="5384"/>
      <c r="AP219" s="3789">
        <v>0</v>
      </c>
      <c r="AQ219" s="1180">
        <v>0</v>
      </c>
      <c r="AR219" s="1179">
        <v>0</v>
      </c>
      <c r="AS219" s="1180">
        <v>0</v>
      </c>
      <c r="AT219" s="35">
        <v>0</v>
      </c>
      <c r="AU219" s="1183">
        <v>0</v>
      </c>
      <c r="AV219" s="35">
        <v>0</v>
      </c>
      <c r="AW219" s="1183">
        <v>0</v>
      </c>
      <c r="AX219" s="1180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70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>
        <v>0</v>
      </c>
      <c r="G220" s="1173">
        <v>0</v>
      </c>
      <c r="H220" s="1172">
        <v>0</v>
      </c>
      <c r="I220" s="1173">
        <v>0</v>
      </c>
      <c r="J220" s="1172">
        <v>0</v>
      </c>
      <c r="K220" s="1173">
        <v>0</v>
      </c>
      <c r="L220" s="1172">
        <v>0</v>
      </c>
      <c r="M220" s="1173">
        <v>0</v>
      </c>
      <c r="N220" s="1172">
        <v>0</v>
      </c>
      <c r="O220" s="1173">
        <v>0</v>
      </c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>
        <v>0</v>
      </c>
      <c r="AO220" s="5384"/>
      <c r="AP220" s="3789">
        <v>0</v>
      </c>
      <c r="AQ220" s="1180">
        <v>0</v>
      </c>
      <c r="AR220" s="1179">
        <v>0</v>
      </c>
      <c r="AS220" s="1180">
        <v>0</v>
      </c>
      <c r="AT220" s="35">
        <v>0</v>
      </c>
      <c r="AU220" s="1183">
        <v>0</v>
      </c>
      <c r="AV220" s="35">
        <v>0</v>
      </c>
      <c r="AW220" s="1183">
        <v>0</v>
      </c>
      <c r="AX220" s="1180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710"/>
      <c r="B221" s="1351" t="s">
        <v>891</v>
      </c>
      <c r="C221" s="1352">
        <f t="shared" si="166"/>
        <v>0</v>
      </c>
      <c r="D221" s="1353">
        <f t="shared" si="189"/>
        <v>0</v>
      </c>
      <c r="E221" s="1351">
        <f t="shared" si="189"/>
        <v>0</v>
      </c>
      <c r="F221" s="1188">
        <v>0</v>
      </c>
      <c r="G221" s="1192">
        <v>0</v>
      </c>
      <c r="H221" s="1188">
        <v>0</v>
      </c>
      <c r="I221" s="1192">
        <v>0</v>
      </c>
      <c r="J221" s="1188">
        <v>0</v>
      </c>
      <c r="K221" s="1192">
        <v>0</v>
      </c>
      <c r="L221" s="1188">
        <v>0</v>
      </c>
      <c r="M221" s="1192">
        <v>0</v>
      </c>
      <c r="N221" s="1188">
        <v>0</v>
      </c>
      <c r="O221" s="1192">
        <v>0</v>
      </c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>
        <v>0</v>
      </c>
      <c r="AO221" s="5385"/>
      <c r="AP221" s="1193">
        <v>0</v>
      </c>
      <c r="AQ221" s="1192">
        <v>0</v>
      </c>
      <c r="AR221" s="1188">
        <v>0</v>
      </c>
      <c r="AS221" s="1192">
        <v>0</v>
      </c>
      <c r="AT221" s="1227">
        <v>0</v>
      </c>
      <c r="AU221" s="1119">
        <v>0</v>
      </c>
      <c r="AV221" s="1227">
        <v>0</v>
      </c>
      <c r="AW221" s="1119">
        <v>0</v>
      </c>
      <c r="AX221" s="1192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09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>
        <v>0</v>
      </c>
      <c r="G222" s="1186">
        <v>0</v>
      </c>
      <c r="H222" s="1935">
        <v>0</v>
      </c>
      <c r="I222" s="1186">
        <v>0</v>
      </c>
      <c r="J222" s="1935">
        <v>0</v>
      </c>
      <c r="K222" s="1186">
        <v>0</v>
      </c>
      <c r="L222" s="1935">
        <v>0</v>
      </c>
      <c r="M222" s="1186">
        <v>0</v>
      </c>
      <c r="N222" s="1935">
        <v>0</v>
      </c>
      <c r="O222" s="1186">
        <v>0</v>
      </c>
      <c r="P222" s="1935">
        <v>0</v>
      </c>
      <c r="Q222" s="1186">
        <v>0</v>
      </c>
      <c r="R222" s="1935">
        <v>0</v>
      </c>
      <c r="S222" s="1186">
        <v>0</v>
      </c>
      <c r="T222" s="1935">
        <v>0</v>
      </c>
      <c r="U222" s="1186">
        <v>0</v>
      </c>
      <c r="V222" s="1935">
        <v>0</v>
      </c>
      <c r="W222" s="1186">
        <v>0</v>
      </c>
      <c r="X222" s="1935">
        <v>0</v>
      </c>
      <c r="Y222" s="1186">
        <v>0</v>
      </c>
      <c r="Z222" s="1935">
        <v>0</v>
      </c>
      <c r="AA222" s="1186">
        <v>0</v>
      </c>
      <c r="AB222" s="1935">
        <v>0</v>
      </c>
      <c r="AC222" s="1186">
        <v>0</v>
      </c>
      <c r="AD222" s="1935">
        <v>0</v>
      </c>
      <c r="AE222" s="1186">
        <v>0</v>
      </c>
      <c r="AF222" s="1935">
        <v>0</v>
      </c>
      <c r="AG222" s="1186">
        <v>0</v>
      </c>
      <c r="AH222" s="1935">
        <v>0</v>
      </c>
      <c r="AI222" s="1186">
        <v>0</v>
      </c>
      <c r="AJ222" s="1935">
        <v>0</v>
      </c>
      <c r="AK222" s="1186">
        <v>0</v>
      </c>
      <c r="AL222" s="1935">
        <v>0</v>
      </c>
      <c r="AM222" s="792">
        <v>0</v>
      </c>
      <c r="AN222" s="5214">
        <v>0</v>
      </c>
      <c r="AO222" s="5189">
        <v>0</v>
      </c>
      <c r="AP222" s="3503">
        <v>0</v>
      </c>
      <c r="AQ222" s="1186">
        <v>0</v>
      </c>
      <c r="AR222" s="1935">
        <v>0</v>
      </c>
      <c r="AS222" s="1186">
        <v>0</v>
      </c>
      <c r="AT222" s="36">
        <v>0</v>
      </c>
      <c r="AU222" s="755">
        <v>0</v>
      </c>
      <c r="AV222" s="2164">
        <v>0</v>
      </c>
      <c r="AW222" s="755">
        <v>0</v>
      </c>
      <c r="AX222" s="1186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70"/>
      <c r="B223" s="2214" t="s">
        <v>894</v>
      </c>
      <c r="C223" s="1283">
        <f t="shared" si="166"/>
        <v>2</v>
      </c>
      <c r="D223" s="2197">
        <f t="shared" si="195"/>
        <v>0</v>
      </c>
      <c r="E223" s="1975">
        <f t="shared" si="195"/>
        <v>2</v>
      </c>
      <c r="F223" s="1172">
        <v>0</v>
      </c>
      <c r="G223" s="1173">
        <v>0</v>
      </c>
      <c r="H223" s="1172">
        <v>0</v>
      </c>
      <c r="I223" s="1173">
        <v>0</v>
      </c>
      <c r="J223" s="1172">
        <v>0</v>
      </c>
      <c r="K223" s="1173">
        <v>0</v>
      </c>
      <c r="L223" s="1172">
        <v>0</v>
      </c>
      <c r="M223" s="1173">
        <v>0</v>
      </c>
      <c r="N223" s="1172">
        <v>0</v>
      </c>
      <c r="O223" s="1173">
        <v>1</v>
      </c>
      <c r="P223" s="1172">
        <v>0</v>
      </c>
      <c r="Q223" s="1173">
        <v>0</v>
      </c>
      <c r="R223" s="1172">
        <v>0</v>
      </c>
      <c r="S223" s="1173">
        <v>0</v>
      </c>
      <c r="T223" s="1172">
        <v>0</v>
      </c>
      <c r="U223" s="1173">
        <v>0</v>
      </c>
      <c r="V223" s="1172">
        <v>0</v>
      </c>
      <c r="W223" s="1173">
        <v>0</v>
      </c>
      <c r="X223" s="1172">
        <v>0</v>
      </c>
      <c r="Y223" s="1173">
        <v>0</v>
      </c>
      <c r="Z223" s="1172">
        <v>0</v>
      </c>
      <c r="AA223" s="1173">
        <v>0</v>
      </c>
      <c r="AB223" s="1172">
        <v>0</v>
      </c>
      <c r="AC223" s="1173">
        <v>1</v>
      </c>
      <c r="AD223" s="1172">
        <v>0</v>
      </c>
      <c r="AE223" s="1173">
        <v>0</v>
      </c>
      <c r="AF223" s="1172">
        <v>0</v>
      </c>
      <c r="AG223" s="1173">
        <v>0</v>
      </c>
      <c r="AH223" s="1172">
        <v>0</v>
      </c>
      <c r="AI223" s="1173">
        <v>0</v>
      </c>
      <c r="AJ223" s="1172">
        <v>0</v>
      </c>
      <c r="AK223" s="1173">
        <v>0</v>
      </c>
      <c r="AL223" s="1172">
        <v>0</v>
      </c>
      <c r="AM223" s="1929">
        <v>0</v>
      </c>
      <c r="AN223" s="5215">
        <v>0</v>
      </c>
      <c r="AO223" s="3892">
        <v>0</v>
      </c>
      <c r="AP223" s="3789">
        <v>0</v>
      </c>
      <c r="AQ223" s="1173">
        <v>0</v>
      </c>
      <c r="AR223" s="1172">
        <v>0</v>
      </c>
      <c r="AS223" s="1173">
        <v>0</v>
      </c>
      <c r="AT223" s="1222">
        <v>0</v>
      </c>
      <c r="AU223" s="886">
        <v>0</v>
      </c>
      <c r="AV223" s="1175">
        <v>0</v>
      </c>
      <c r="AW223" s="886">
        <v>0</v>
      </c>
      <c r="AX223" s="1173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70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>
        <v>0</v>
      </c>
      <c r="G224" s="1173">
        <v>0</v>
      </c>
      <c r="H224" s="1172">
        <v>0</v>
      </c>
      <c r="I224" s="1173">
        <v>0</v>
      </c>
      <c r="J224" s="1172">
        <v>0</v>
      </c>
      <c r="K224" s="1173">
        <v>0</v>
      </c>
      <c r="L224" s="1172">
        <v>0</v>
      </c>
      <c r="M224" s="1173">
        <v>0</v>
      </c>
      <c r="N224" s="1172">
        <v>0</v>
      </c>
      <c r="O224" s="1173">
        <v>0</v>
      </c>
      <c r="P224" s="1172">
        <v>0</v>
      </c>
      <c r="Q224" s="1173">
        <v>0</v>
      </c>
      <c r="R224" s="1172">
        <v>0</v>
      </c>
      <c r="S224" s="1173">
        <v>0</v>
      </c>
      <c r="T224" s="1172">
        <v>0</v>
      </c>
      <c r="U224" s="1173">
        <v>0</v>
      </c>
      <c r="V224" s="1172">
        <v>0</v>
      </c>
      <c r="W224" s="1173">
        <v>0</v>
      </c>
      <c r="X224" s="1172">
        <v>0</v>
      </c>
      <c r="Y224" s="1173">
        <v>0</v>
      </c>
      <c r="Z224" s="1172">
        <v>0</v>
      </c>
      <c r="AA224" s="1173">
        <v>0</v>
      </c>
      <c r="AB224" s="1172">
        <v>0</v>
      </c>
      <c r="AC224" s="1173">
        <v>0</v>
      </c>
      <c r="AD224" s="1172">
        <v>0</v>
      </c>
      <c r="AE224" s="1173">
        <v>0</v>
      </c>
      <c r="AF224" s="1172">
        <v>0</v>
      </c>
      <c r="AG224" s="1173">
        <v>0</v>
      </c>
      <c r="AH224" s="1172">
        <v>0</v>
      </c>
      <c r="AI224" s="1173">
        <v>0</v>
      </c>
      <c r="AJ224" s="1172">
        <v>0</v>
      </c>
      <c r="AK224" s="1173">
        <v>0</v>
      </c>
      <c r="AL224" s="1172">
        <v>0</v>
      </c>
      <c r="AM224" s="1929">
        <v>0</v>
      </c>
      <c r="AN224" s="5215">
        <v>0</v>
      </c>
      <c r="AO224" s="3892">
        <v>0</v>
      </c>
      <c r="AP224" s="3789">
        <v>0</v>
      </c>
      <c r="AQ224" s="1173">
        <v>0</v>
      </c>
      <c r="AR224" s="1172">
        <v>0</v>
      </c>
      <c r="AS224" s="1173">
        <v>0</v>
      </c>
      <c r="AT224" s="1222">
        <v>0</v>
      </c>
      <c r="AU224" s="886">
        <v>0</v>
      </c>
      <c r="AV224" s="1175">
        <v>0</v>
      </c>
      <c r="AW224" s="886">
        <v>0</v>
      </c>
      <c r="AX224" s="1173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70"/>
      <c r="B225" s="2198" t="s">
        <v>896</v>
      </c>
      <c r="C225" s="1283">
        <f t="shared" si="166"/>
        <v>10</v>
      </c>
      <c r="D225" s="2197">
        <f t="shared" si="195"/>
        <v>1</v>
      </c>
      <c r="E225" s="1975">
        <f t="shared" si="195"/>
        <v>9</v>
      </c>
      <c r="F225" s="1172">
        <v>0</v>
      </c>
      <c r="G225" s="1173">
        <v>0</v>
      </c>
      <c r="H225" s="1172">
        <v>0</v>
      </c>
      <c r="I225" s="1173">
        <v>0</v>
      </c>
      <c r="J225" s="1172">
        <v>0</v>
      </c>
      <c r="K225" s="1173">
        <v>0</v>
      </c>
      <c r="L225" s="1172">
        <v>0</v>
      </c>
      <c r="M225" s="1173">
        <v>0</v>
      </c>
      <c r="N225" s="1172">
        <v>0</v>
      </c>
      <c r="O225" s="1173">
        <v>1</v>
      </c>
      <c r="P225" s="1172">
        <v>0</v>
      </c>
      <c r="Q225" s="1173">
        <v>1</v>
      </c>
      <c r="R225" s="1172">
        <v>0</v>
      </c>
      <c r="S225" s="1173">
        <v>1</v>
      </c>
      <c r="T225" s="1172">
        <v>0</v>
      </c>
      <c r="U225" s="1173">
        <v>2</v>
      </c>
      <c r="V225" s="1172">
        <v>0</v>
      </c>
      <c r="W225" s="1173">
        <v>1</v>
      </c>
      <c r="X225" s="1172">
        <v>0</v>
      </c>
      <c r="Y225" s="1173">
        <v>0</v>
      </c>
      <c r="Z225" s="1172">
        <v>0</v>
      </c>
      <c r="AA225" s="1173">
        <v>0</v>
      </c>
      <c r="AB225" s="1172">
        <v>0</v>
      </c>
      <c r="AC225" s="1173">
        <v>1</v>
      </c>
      <c r="AD225" s="1172">
        <v>0</v>
      </c>
      <c r="AE225" s="1173">
        <v>1</v>
      </c>
      <c r="AF225" s="1172">
        <v>1</v>
      </c>
      <c r="AG225" s="1173">
        <v>1</v>
      </c>
      <c r="AH225" s="1172">
        <v>0</v>
      </c>
      <c r="AI225" s="1173">
        <v>0</v>
      </c>
      <c r="AJ225" s="1172">
        <v>0</v>
      </c>
      <c r="AK225" s="1173">
        <v>0</v>
      </c>
      <c r="AL225" s="1172">
        <v>0</v>
      </c>
      <c r="AM225" s="1929">
        <v>0</v>
      </c>
      <c r="AN225" s="5215">
        <v>0</v>
      </c>
      <c r="AO225" s="3892">
        <v>0</v>
      </c>
      <c r="AP225" s="3789">
        <v>0</v>
      </c>
      <c r="AQ225" s="1173">
        <v>0</v>
      </c>
      <c r="AR225" s="1172">
        <v>0</v>
      </c>
      <c r="AS225" s="1173">
        <v>0</v>
      </c>
      <c r="AT225" s="1222">
        <v>0</v>
      </c>
      <c r="AU225" s="886">
        <v>0</v>
      </c>
      <c r="AV225" s="1175">
        <v>0</v>
      </c>
      <c r="AW225" s="886">
        <v>0</v>
      </c>
      <c r="AX225" s="1173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710"/>
      <c r="B226" s="2215" t="s">
        <v>897</v>
      </c>
      <c r="C226" s="649">
        <f t="shared" si="166"/>
        <v>2</v>
      </c>
      <c r="D226" s="147">
        <f t="shared" si="195"/>
        <v>1</v>
      </c>
      <c r="E226" s="2171">
        <f t="shared" si="195"/>
        <v>1</v>
      </c>
      <c r="F226" s="1172">
        <v>0</v>
      </c>
      <c r="G226" s="1173">
        <v>0</v>
      </c>
      <c r="H226" s="1172">
        <v>0</v>
      </c>
      <c r="I226" s="1173">
        <v>0</v>
      </c>
      <c r="J226" s="1172">
        <v>0</v>
      </c>
      <c r="K226" s="1173">
        <v>0</v>
      </c>
      <c r="L226" s="1172">
        <v>0</v>
      </c>
      <c r="M226" s="1173">
        <v>0</v>
      </c>
      <c r="N226" s="1172">
        <v>0</v>
      </c>
      <c r="O226" s="1173">
        <v>0</v>
      </c>
      <c r="P226" s="1172">
        <v>0</v>
      </c>
      <c r="Q226" s="1173">
        <v>0</v>
      </c>
      <c r="R226" s="1172">
        <v>0</v>
      </c>
      <c r="S226" s="1173">
        <v>0</v>
      </c>
      <c r="T226" s="1172">
        <v>0</v>
      </c>
      <c r="U226" s="1173">
        <v>0</v>
      </c>
      <c r="V226" s="1172">
        <v>0</v>
      </c>
      <c r="W226" s="1173">
        <v>0</v>
      </c>
      <c r="X226" s="1172">
        <v>0</v>
      </c>
      <c r="Y226" s="1173">
        <v>1</v>
      </c>
      <c r="Z226" s="1172">
        <v>0</v>
      </c>
      <c r="AA226" s="1173">
        <v>0</v>
      </c>
      <c r="AB226" s="1172">
        <v>1</v>
      </c>
      <c r="AC226" s="1173">
        <v>0</v>
      </c>
      <c r="AD226" s="1172">
        <v>0</v>
      </c>
      <c r="AE226" s="1173">
        <v>0</v>
      </c>
      <c r="AF226" s="1172">
        <v>0</v>
      </c>
      <c r="AG226" s="1173">
        <v>0</v>
      </c>
      <c r="AH226" s="1172">
        <v>0</v>
      </c>
      <c r="AI226" s="1173">
        <v>0</v>
      </c>
      <c r="AJ226" s="1172">
        <v>0</v>
      </c>
      <c r="AK226" s="1173">
        <v>0</v>
      </c>
      <c r="AL226" s="1188">
        <v>0</v>
      </c>
      <c r="AM226" s="1224">
        <v>0</v>
      </c>
      <c r="AN226" s="5249">
        <v>0</v>
      </c>
      <c r="AO226" s="1223">
        <v>0</v>
      </c>
      <c r="AP226" s="1193">
        <v>0</v>
      </c>
      <c r="AQ226" s="1192">
        <v>0</v>
      </c>
      <c r="AR226" s="1188">
        <v>0</v>
      </c>
      <c r="AS226" s="1192">
        <v>0</v>
      </c>
      <c r="AT226" s="1227">
        <v>0</v>
      </c>
      <c r="AU226" s="1119">
        <v>0</v>
      </c>
      <c r="AV226" s="1195">
        <v>0</v>
      </c>
      <c r="AW226" s="1119">
        <v>0</v>
      </c>
      <c r="AX226" s="1192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09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>
        <v>0</v>
      </c>
      <c r="S227" s="2029">
        <v>0</v>
      </c>
      <c r="T227" s="2022">
        <v>0</v>
      </c>
      <c r="U227" s="2029">
        <v>0</v>
      </c>
      <c r="V227" s="2022">
        <v>0</v>
      </c>
      <c r="W227" s="2029">
        <v>0</v>
      </c>
      <c r="X227" s="2022">
        <v>0</v>
      </c>
      <c r="Y227" s="2029">
        <v>0</v>
      </c>
      <c r="Z227" s="2022">
        <v>0</v>
      </c>
      <c r="AA227" s="2029">
        <v>0</v>
      </c>
      <c r="AB227" s="2022">
        <v>0</v>
      </c>
      <c r="AC227" s="2029">
        <v>0</v>
      </c>
      <c r="AD227" s="2022">
        <v>0</v>
      </c>
      <c r="AE227" s="2029">
        <v>0</v>
      </c>
      <c r="AF227" s="2022">
        <v>0</v>
      </c>
      <c r="AG227" s="2029">
        <v>0</v>
      </c>
      <c r="AH227" s="2022">
        <v>0</v>
      </c>
      <c r="AI227" s="2029">
        <v>0</v>
      </c>
      <c r="AJ227" s="2022">
        <v>0</v>
      </c>
      <c r="AK227" s="2029">
        <v>0</v>
      </c>
      <c r="AL227" s="2022">
        <v>0</v>
      </c>
      <c r="AM227" s="1940">
        <v>0</v>
      </c>
      <c r="AN227" s="5375"/>
      <c r="AO227" s="5383"/>
      <c r="AP227" s="3503">
        <v>0</v>
      </c>
      <c r="AQ227" s="2019">
        <v>0</v>
      </c>
      <c r="AR227" s="2216"/>
      <c r="AS227" s="2217"/>
      <c r="AT227" s="2203">
        <v>0</v>
      </c>
      <c r="AU227" s="2204">
        <v>0</v>
      </c>
      <c r="AV227" s="2203">
        <v>0</v>
      </c>
      <c r="AW227" s="2204">
        <v>0</v>
      </c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70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>
        <v>0</v>
      </c>
      <c r="S228" s="1173">
        <v>0</v>
      </c>
      <c r="T228" s="1172">
        <v>0</v>
      </c>
      <c r="U228" s="1173">
        <v>0</v>
      </c>
      <c r="V228" s="1172">
        <v>0</v>
      </c>
      <c r="W228" s="1173">
        <v>0</v>
      </c>
      <c r="X228" s="1172">
        <v>0</v>
      </c>
      <c r="Y228" s="1173">
        <v>0</v>
      </c>
      <c r="Z228" s="1172">
        <v>0</v>
      </c>
      <c r="AA228" s="1173">
        <v>0</v>
      </c>
      <c r="AB228" s="1172">
        <v>0</v>
      </c>
      <c r="AC228" s="1173">
        <v>0</v>
      </c>
      <c r="AD228" s="1172">
        <v>0</v>
      </c>
      <c r="AE228" s="1173">
        <v>0</v>
      </c>
      <c r="AF228" s="1172">
        <v>0</v>
      </c>
      <c r="AG228" s="1173">
        <v>0</v>
      </c>
      <c r="AH228" s="1172">
        <v>0</v>
      </c>
      <c r="AI228" s="1173">
        <v>0</v>
      </c>
      <c r="AJ228" s="1172">
        <v>0</v>
      </c>
      <c r="AK228" s="1173">
        <v>0</v>
      </c>
      <c r="AL228" s="1172">
        <v>0</v>
      </c>
      <c r="AM228" s="1929">
        <v>0</v>
      </c>
      <c r="AN228" s="5376"/>
      <c r="AO228" s="5384"/>
      <c r="AP228" s="3789">
        <v>0</v>
      </c>
      <c r="AQ228" s="1180">
        <v>0</v>
      </c>
      <c r="AR228" s="1395"/>
      <c r="AS228" s="1371"/>
      <c r="AT228" s="35">
        <v>0</v>
      </c>
      <c r="AU228" s="1183">
        <v>0</v>
      </c>
      <c r="AV228" s="35">
        <v>0</v>
      </c>
      <c r="AW228" s="1183">
        <v>0</v>
      </c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710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>
        <v>0</v>
      </c>
      <c r="S229" s="1192">
        <v>0</v>
      </c>
      <c r="T229" s="1188">
        <v>0</v>
      </c>
      <c r="U229" s="1192">
        <v>0</v>
      </c>
      <c r="V229" s="1188">
        <v>0</v>
      </c>
      <c r="W229" s="1192">
        <v>0</v>
      </c>
      <c r="X229" s="1188">
        <v>0</v>
      </c>
      <c r="Y229" s="1192">
        <v>0</v>
      </c>
      <c r="Z229" s="1188">
        <v>0</v>
      </c>
      <c r="AA229" s="1192">
        <v>0</v>
      </c>
      <c r="AB229" s="1188">
        <v>0</v>
      </c>
      <c r="AC229" s="1192">
        <v>0</v>
      </c>
      <c r="AD229" s="1188">
        <v>0</v>
      </c>
      <c r="AE229" s="1192">
        <v>0</v>
      </c>
      <c r="AF229" s="1188">
        <v>0</v>
      </c>
      <c r="AG229" s="1192">
        <v>0</v>
      </c>
      <c r="AH229" s="1188">
        <v>0</v>
      </c>
      <c r="AI229" s="1192">
        <v>0</v>
      </c>
      <c r="AJ229" s="1188">
        <v>0</v>
      </c>
      <c r="AK229" s="1192">
        <v>0</v>
      </c>
      <c r="AL229" s="1188">
        <v>0</v>
      </c>
      <c r="AM229" s="1224">
        <v>0</v>
      </c>
      <c r="AN229" s="5377"/>
      <c r="AO229" s="5385"/>
      <c r="AP229" s="1193">
        <v>0</v>
      </c>
      <c r="AQ229" s="1192">
        <v>0</v>
      </c>
      <c r="AR229" s="1372"/>
      <c r="AS229" s="1233"/>
      <c r="AT229" s="1227">
        <v>0</v>
      </c>
      <c r="AU229" s="1119">
        <v>0</v>
      </c>
      <c r="AV229" s="1227">
        <v>0</v>
      </c>
      <c r="AW229" s="1119">
        <v>0</v>
      </c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59" t="s">
        <v>902</v>
      </c>
      <c r="B230" s="7760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>
        <v>0</v>
      </c>
      <c r="G230" s="2029">
        <v>0</v>
      </c>
      <c r="H230" s="2022">
        <v>0</v>
      </c>
      <c r="I230" s="2029">
        <v>0</v>
      </c>
      <c r="J230" s="2022">
        <v>0</v>
      </c>
      <c r="K230" s="2029">
        <v>0</v>
      </c>
      <c r="L230" s="2022">
        <v>0</v>
      </c>
      <c r="M230" s="2029">
        <v>0</v>
      </c>
      <c r="N230" s="2022">
        <v>0</v>
      </c>
      <c r="O230" s="2029">
        <v>0</v>
      </c>
      <c r="P230" s="2022">
        <v>0</v>
      </c>
      <c r="Q230" s="2029">
        <v>0</v>
      </c>
      <c r="R230" s="2022">
        <v>0</v>
      </c>
      <c r="S230" s="2029">
        <v>0</v>
      </c>
      <c r="T230" s="2022">
        <v>0</v>
      </c>
      <c r="U230" s="2029">
        <v>0</v>
      </c>
      <c r="V230" s="2022">
        <v>0</v>
      </c>
      <c r="W230" s="2029">
        <v>0</v>
      </c>
      <c r="X230" s="2022">
        <v>0</v>
      </c>
      <c r="Y230" s="2029">
        <v>0</v>
      </c>
      <c r="Z230" s="2022">
        <v>0</v>
      </c>
      <c r="AA230" s="2029">
        <v>0</v>
      </c>
      <c r="AB230" s="2022">
        <v>0</v>
      </c>
      <c r="AC230" s="2029">
        <v>0</v>
      </c>
      <c r="AD230" s="2022">
        <v>0</v>
      </c>
      <c r="AE230" s="2029">
        <v>0</v>
      </c>
      <c r="AF230" s="2022">
        <v>0</v>
      </c>
      <c r="AG230" s="2029">
        <v>0</v>
      </c>
      <c r="AH230" s="2022">
        <v>0</v>
      </c>
      <c r="AI230" s="2029">
        <v>0</v>
      </c>
      <c r="AJ230" s="2022">
        <v>0</v>
      </c>
      <c r="AK230" s="2029">
        <v>0</v>
      </c>
      <c r="AL230" s="2022">
        <v>0</v>
      </c>
      <c r="AM230" s="1940">
        <v>0</v>
      </c>
      <c r="AN230" s="5215">
        <v>0</v>
      </c>
      <c r="AO230" s="3892">
        <v>0</v>
      </c>
      <c r="AP230" s="3503">
        <v>0</v>
      </c>
      <c r="AQ230" s="2029">
        <v>0</v>
      </c>
      <c r="AR230" s="2022">
        <v>0</v>
      </c>
      <c r="AS230" s="2029">
        <v>0</v>
      </c>
      <c r="AT230" s="2115">
        <v>0</v>
      </c>
      <c r="AU230" s="2124">
        <v>0</v>
      </c>
      <c r="AV230" s="2115">
        <v>0</v>
      </c>
      <c r="AW230" s="2124">
        <v>0</v>
      </c>
      <c r="AX230" s="2029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830" t="s">
        <v>903</v>
      </c>
      <c r="B231" s="7831"/>
      <c r="C231" s="2181">
        <f>SUM(D231+E231)</f>
        <v>7</v>
      </c>
      <c r="D231" s="797">
        <f>SUM(F231+H231+J231+L231+N231+P231+R231+T231+V231+X231+Z231+AB231+AD231+AF231+AH231+AJ231+AL231)</f>
        <v>1</v>
      </c>
      <c r="E231" s="1367">
        <f>SUM(G231+I231+K231+M231+O231+Q231+S231+U231+W231+Y231+AA231+AC231+AE231+AG231+AI231+AK231+AM231)</f>
        <v>6</v>
      </c>
      <c r="F231" s="1935">
        <v>0</v>
      </c>
      <c r="G231" s="1186">
        <v>0</v>
      </c>
      <c r="H231" s="1935">
        <v>1</v>
      </c>
      <c r="I231" s="1186">
        <v>0</v>
      </c>
      <c r="J231" s="1935">
        <v>0</v>
      </c>
      <c r="K231" s="1186">
        <v>0</v>
      </c>
      <c r="L231" s="1935">
        <v>0</v>
      </c>
      <c r="M231" s="1186">
        <v>0</v>
      </c>
      <c r="N231" s="1935">
        <v>0</v>
      </c>
      <c r="O231" s="1186">
        <v>1</v>
      </c>
      <c r="P231" s="1935">
        <v>0</v>
      </c>
      <c r="Q231" s="1186">
        <v>1</v>
      </c>
      <c r="R231" s="1935">
        <v>0</v>
      </c>
      <c r="S231" s="1186">
        <v>1</v>
      </c>
      <c r="T231" s="1935">
        <v>0</v>
      </c>
      <c r="U231" s="1186">
        <v>1</v>
      </c>
      <c r="V231" s="1935">
        <v>0</v>
      </c>
      <c r="W231" s="1186">
        <v>0</v>
      </c>
      <c r="X231" s="1935">
        <v>0</v>
      </c>
      <c r="Y231" s="1186">
        <v>1</v>
      </c>
      <c r="Z231" s="1935">
        <v>0</v>
      </c>
      <c r="AA231" s="1186">
        <v>0</v>
      </c>
      <c r="AB231" s="1935">
        <v>0</v>
      </c>
      <c r="AC231" s="1186">
        <v>1</v>
      </c>
      <c r="AD231" s="1935">
        <v>0</v>
      </c>
      <c r="AE231" s="1186">
        <v>0</v>
      </c>
      <c r="AF231" s="1935">
        <v>0</v>
      </c>
      <c r="AG231" s="1186">
        <v>0</v>
      </c>
      <c r="AH231" s="1935">
        <v>0</v>
      </c>
      <c r="AI231" s="1186">
        <v>0</v>
      </c>
      <c r="AJ231" s="1935">
        <v>0</v>
      </c>
      <c r="AK231" s="1186">
        <v>0</v>
      </c>
      <c r="AL231" s="1935">
        <v>0</v>
      </c>
      <c r="AM231" s="36">
        <v>0</v>
      </c>
      <c r="AN231" s="5215">
        <v>0</v>
      </c>
      <c r="AO231" s="3892">
        <v>0</v>
      </c>
      <c r="AP231" s="3789">
        <v>0</v>
      </c>
      <c r="AQ231" s="1173">
        <v>1</v>
      </c>
      <c r="AR231" s="1172">
        <v>0</v>
      </c>
      <c r="AS231" s="1173">
        <v>0</v>
      </c>
      <c r="AT231" s="1222">
        <v>0</v>
      </c>
      <c r="AU231" s="886">
        <v>0</v>
      </c>
      <c r="AV231" s="1222">
        <v>0</v>
      </c>
      <c r="AW231" s="886">
        <v>0</v>
      </c>
      <c r="AX231" s="1173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53" t="s">
        <v>904</v>
      </c>
      <c r="B232" s="7754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>
        <v>0</v>
      </c>
      <c r="G232" s="1173">
        <v>0</v>
      </c>
      <c r="H232" s="1172">
        <v>0</v>
      </c>
      <c r="I232" s="1173">
        <v>0</v>
      </c>
      <c r="J232" s="1172">
        <v>0</v>
      </c>
      <c r="K232" s="1173">
        <v>0</v>
      </c>
      <c r="L232" s="1172">
        <v>0</v>
      </c>
      <c r="M232" s="1173">
        <v>0</v>
      </c>
      <c r="N232" s="1172">
        <v>0</v>
      </c>
      <c r="O232" s="1173">
        <v>0</v>
      </c>
      <c r="P232" s="1172">
        <v>0</v>
      </c>
      <c r="Q232" s="1173">
        <v>0</v>
      </c>
      <c r="R232" s="1172">
        <v>0</v>
      </c>
      <c r="S232" s="1173">
        <v>0</v>
      </c>
      <c r="T232" s="1172">
        <v>0</v>
      </c>
      <c r="U232" s="1173">
        <v>0</v>
      </c>
      <c r="V232" s="1172">
        <v>0</v>
      </c>
      <c r="W232" s="1173">
        <v>0</v>
      </c>
      <c r="X232" s="1172">
        <v>0</v>
      </c>
      <c r="Y232" s="1173">
        <v>0</v>
      </c>
      <c r="Z232" s="1172">
        <v>0</v>
      </c>
      <c r="AA232" s="1173">
        <v>0</v>
      </c>
      <c r="AB232" s="1172">
        <v>0</v>
      </c>
      <c r="AC232" s="1173">
        <v>0</v>
      </c>
      <c r="AD232" s="1172">
        <v>0</v>
      </c>
      <c r="AE232" s="1173">
        <v>0</v>
      </c>
      <c r="AF232" s="1172">
        <v>0</v>
      </c>
      <c r="AG232" s="1173">
        <v>0</v>
      </c>
      <c r="AH232" s="1172">
        <v>0</v>
      </c>
      <c r="AI232" s="1173">
        <v>0</v>
      </c>
      <c r="AJ232" s="1172">
        <v>0</v>
      </c>
      <c r="AK232" s="1173">
        <v>0</v>
      </c>
      <c r="AL232" s="1172">
        <v>0</v>
      </c>
      <c r="AM232" s="1222">
        <v>0</v>
      </c>
      <c r="AN232" s="5215">
        <v>0</v>
      </c>
      <c r="AO232" s="3892">
        <v>0</v>
      </c>
      <c r="AP232" s="3789">
        <v>0</v>
      </c>
      <c r="AQ232" s="1173">
        <v>0</v>
      </c>
      <c r="AR232" s="1172">
        <v>0</v>
      </c>
      <c r="AS232" s="1173">
        <v>0</v>
      </c>
      <c r="AT232" s="1222">
        <v>0</v>
      </c>
      <c r="AU232" s="886">
        <v>0</v>
      </c>
      <c r="AV232" s="1222">
        <v>0</v>
      </c>
      <c r="AW232" s="886">
        <v>0</v>
      </c>
      <c r="AX232" s="1173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53" t="s">
        <v>905</v>
      </c>
      <c r="B233" s="7754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>
        <v>0</v>
      </c>
      <c r="G233" s="1173">
        <v>0</v>
      </c>
      <c r="H233" s="1172">
        <v>0</v>
      </c>
      <c r="I233" s="1173">
        <v>0</v>
      </c>
      <c r="J233" s="1172">
        <v>0</v>
      </c>
      <c r="K233" s="1173">
        <v>0</v>
      </c>
      <c r="L233" s="1172">
        <v>0</v>
      </c>
      <c r="M233" s="1173">
        <v>0</v>
      </c>
      <c r="N233" s="1172">
        <v>0</v>
      </c>
      <c r="O233" s="1173">
        <v>0</v>
      </c>
      <c r="P233" s="1172">
        <v>0</v>
      </c>
      <c r="Q233" s="1173">
        <v>0</v>
      </c>
      <c r="R233" s="1172">
        <v>0</v>
      </c>
      <c r="S233" s="1173">
        <v>0</v>
      </c>
      <c r="T233" s="1172">
        <v>0</v>
      </c>
      <c r="U233" s="1173">
        <v>0</v>
      </c>
      <c r="V233" s="1172">
        <v>0</v>
      </c>
      <c r="W233" s="1173">
        <v>0</v>
      </c>
      <c r="X233" s="1172">
        <v>0</v>
      </c>
      <c r="Y233" s="1173">
        <v>0</v>
      </c>
      <c r="Z233" s="1172">
        <v>0</v>
      </c>
      <c r="AA233" s="1173">
        <v>0</v>
      </c>
      <c r="AB233" s="1172">
        <v>0</v>
      </c>
      <c r="AC233" s="1173">
        <v>0</v>
      </c>
      <c r="AD233" s="1172">
        <v>0</v>
      </c>
      <c r="AE233" s="1173">
        <v>0</v>
      </c>
      <c r="AF233" s="1172">
        <v>0</v>
      </c>
      <c r="AG233" s="1173">
        <v>0</v>
      </c>
      <c r="AH233" s="1172">
        <v>0</v>
      </c>
      <c r="AI233" s="1173">
        <v>0</v>
      </c>
      <c r="AJ233" s="1172">
        <v>0</v>
      </c>
      <c r="AK233" s="1173">
        <v>0</v>
      </c>
      <c r="AL233" s="1172">
        <v>0</v>
      </c>
      <c r="AM233" s="1222">
        <v>0</v>
      </c>
      <c r="AN233" s="5215">
        <v>0</v>
      </c>
      <c r="AO233" s="3892">
        <v>0</v>
      </c>
      <c r="AP233" s="3789">
        <v>0</v>
      </c>
      <c r="AQ233" s="1173">
        <v>0</v>
      </c>
      <c r="AR233" s="1172">
        <v>0</v>
      </c>
      <c r="AS233" s="1173">
        <v>0</v>
      </c>
      <c r="AT233" s="1222">
        <v>0</v>
      </c>
      <c r="AU233" s="886">
        <v>0</v>
      </c>
      <c r="AV233" s="1222">
        <v>0</v>
      </c>
      <c r="AW233" s="886">
        <v>0</v>
      </c>
      <c r="AX233" s="1173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57" t="s">
        <v>906</v>
      </c>
      <c r="B234" s="7758"/>
      <c r="C234" s="1363">
        <f t="shared" si="166"/>
        <v>1</v>
      </c>
      <c r="D234" s="1364">
        <f t="shared" si="195"/>
        <v>1</v>
      </c>
      <c r="E234" s="1365">
        <f t="shared" si="195"/>
        <v>0</v>
      </c>
      <c r="F234" s="1188">
        <v>0</v>
      </c>
      <c r="G234" s="1192">
        <v>0</v>
      </c>
      <c r="H234" s="1188">
        <v>0</v>
      </c>
      <c r="I234" s="1192">
        <v>0</v>
      </c>
      <c r="J234" s="1188">
        <v>0</v>
      </c>
      <c r="K234" s="1192">
        <v>0</v>
      </c>
      <c r="L234" s="1188">
        <v>0</v>
      </c>
      <c r="M234" s="1192">
        <v>0</v>
      </c>
      <c r="N234" s="1188">
        <v>1</v>
      </c>
      <c r="O234" s="1192">
        <v>0</v>
      </c>
      <c r="P234" s="1188">
        <v>0</v>
      </c>
      <c r="Q234" s="1192">
        <v>0</v>
      </c>
      <c r="R234" s="1188">
        <v>0</v>
      </c>
      <c r="S234" s="1192">
        <v>0</v>
      </c>
      <c r="T234" s="1188">
        <v>0</v>
      </c>
      <c r="U234" s="1192">
        <v>0</v>
      </c>
      <c r="V234" s="1188">
        <v>0</v>
      </c>
      <c r="W234" s="1192">
        <v>0</v>
      </c>
      <c r="X234" s="1188">
        <v>0</v>
      </c>
      <c r="Y234" s="1192">
        <v>0</v>
      </c>
      <c r="Z234" s="1188">
        <v>0</v>
      </c>
      <c r="AA234" s="1192">
        <v>0</v>
      </c>
      <c r="AB234" s="1188">
        <v>0</v>
      </c>
      <c r="AC234" s="1192">
        <v>0</v>
      </c>
      <c r="AD234" s="1188">
        <v>0</v>
      </c>
      <c r="AE234" s="1192">
        <v>0</v>
      </c>
      <c r="AF234" s="1188">
        <v>0</v>
      </c>
      <c r="AG234" s="1192">
        <v>0</v>
      </c>
      <c r="AH234" s="1188">
        <v>0</v>
      </c>
      <c r="AI234" s="1192">
        <v>0</v>
      </c>
      <c r="AJ234" s="1188">
        <v>0</v>
      </c>
      <c r="AK234" s="1192">
        <v>0</v>
      </c>
      <c r="AL234" s="1188">
        <v>0</v>
      </c>
      <c r="AM234" s="1227">
        <v>0</v>
      </c>
      <c r="AN234" s="5249">
        <v>0</v>
      </c>
      <c r="AO234" s="1223">
        <v>0</v>
      </c>
      <c r="AP234" s="1193">
        <v>0</v>
      </c>
      <c r="AQ234" s="1192">
        <v>0</v>
      </c>
      <c r="AR234" s="1188">
        <v>0</v>
      </c>
      <c r="AS234" s="1192">
        <v>0</v>
      </c>
      <c r="AT234" s="1227">
        <v>0</v>
      </c>
      <c r="AU234" s="1119">
        <v>0</v>
      </c>
      <c r="AV234" s="1227">
        <v>0</v>
      </c>
      <c r="AW234" s="1119">
        <v>0</v>
      </c>
      <c r="AX234" s="1192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09" t="s">
        <v>907</v>
      </c>
      <c r="B235" s="2213" t="s">
        <v>908</v>
      </c>
      <c r="C235" s="2180">
        <f t="shared" si="166"/>
        <v>0</v>
      </c>
      <c r="D235" s="855">
        <f t="shared" si="195"/>
        <v>0</v>
      </c>
      <c r="E235" s="2218">
        <f t="shared" si="195"/>
        <v>0</v>
      </c>
      <c r="F235" s="645">
        <v>0</v>
      </c>
      <c r="G235" s="2057">
        <v>0</v>
      </c>
      <c r="H235" s="645">
        <v>0</v>
      </c>
      <c r="I235" s="2057">
        <v>0</v>
      </c>
      <c r="J235" s="645">
        <v>0</v>
      </c>
      <c r="K235" s="2057">
        <v>0</v>
      </c>
      <c r="L235" s="645">
        <v>0</v>
      </c>
      <c r="M235" s="2057">
        <v>0</v>
      </c>
      <c r="N235" s="645">
        <v>0</v>
      </c>
      <c r="O235" s="2057">
        <v>0</v>
      </c>
      <c r="P235" s="645">
        <v>0</v>
      </c>
      <c r="Q235" s="2057">
        <v>0</v>
      </c>
      <c r="R235" s="645">
        <v>0</v>
      </c>
      <c r="S235" s="2057">
        <v>0</v>
      </c>
      <c r="T235" s="645">
        <v>0</v>
      </c>
      <c r="U235" s="2057">
        <v>0</v>
      </c>
      <c r="V235" s="645">
        <v>0</v>
      </c>
      <c r="W235" s="2057">
        <v>0</v>
      </c>
      <c r="X235" s="645">
        <v>0</v>
      </c>
      <c r="Y235" s="2057">
        <v>0</v>
      </c>
      <c r="Z235" s="645">
        <v>0</v>
      </c>
      <c r="AA235" s="2057">
        <v>0</v>
      </c>
      <c r="AB235" s="645">
        <v>0</v>
      </c>
      <c r="AC235" s="2057">
        <v>0</v>
      </c>
      <c r="AD235" s="645">
        <v>0</v>
      </c>
      <c r="AE235" s="2057">
        <v>0</v>
      </c>
      <c r="AF235" s="645">
        <v>0</v>
      </c>
      <c r="AG235" s="2057">
        <v>0</v>
      </c>
      <c r="AH235" s="645">
        <v>0</v>
      </c>
      <c r="AI235" s="2057">
        <v>0</v>
      </c>
      <c r="AJ235" s="645">
        <v>0</v>
      </c>
      <c r="AK235" s="2057">
        <v>0</v>
      </c>
      <c r="AL235" s="645">
        <v>0</v>
      </c>
      <c r="AM235" s="37">
        <v>0</v>
      </c>
      <c r="AN235" s="5247">
        <v>0</v>
      </c>
      <c r="AO235" s="670">
        <v>0</v>
      </c>
      <c r="AP235" s="204">
        <v>0</v>
      </c>
      <c r="AQ235" s="2057">
        <v>0</v>
      </c>
      <c r="AR235" s="645">
        <v>0</v>
      </c>
      <c r="AS235" s="2057">
        <v>0</v>
      </c>
      <c r="AT235" s="37">
        <v>0</v>
      </c>
      <c r="AU235" s="2196">
        <v>0</v>
      </c>
      <c r="AV235" s="37">
        <v>0</v>
      </c>
      <c r="AW235" s="2196">
        <v>0</v>
      </c>
      <c r="AX235" s="2057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70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>
        <v>0</v>
      </c>
      <c r="G236" s="1180">
        <v>0</v>
      </c>
      <c r="H236" s="1179">
        <v>0</v>
      </c>
      <c r="I236" s="1180">
        <v>0</v>
      </c>
      <c r="J236" s="1179">
        <v>0</v>
      </c>
      <c r="K236" s="1180">
        <v>0</v>
      </c>
      <c r="L236" s="1179">
        <v>0</v>
      </c>
      <c r="M236" s="1180">
        <v>0</v>
      </c>
      <c r="N236" s="1179">
        <v>0</v>
      </c>
      <c r="O236" s="1180">
        <v>0</v>
      </c>
      <c r="P236" s="1179">
        <v>0</v>
      </c>
      <c r="Q236" s="1180">
        <v>0</v>
      </c>
      <c r="R236" s="1179">
        <v>0</v>
      </c>
      <c r="S236" s="1180">
        <v>0</v>
      </c>
      <c r="T236" s="1179">
        <v>0</v>
      </c>
      <c r="U236" s="1180">
        <v>0</v>
      </c>
      <c r="V236" s="1179">
        <v>0</v>
      </c>
      <c r="W236" s="1180">
        <v>0</v>
      </c>
      <c r="X236" s="1179">
        <v>0</v>
      </c>
      <c r="Y236" s="1180">
        <v>0</v>
      </c>
      <c r="Z236" s="1179">
        <v>0</v>
      </c>
      <c r="AA236" s="1180">
        <v>0</v>
      </c>
      <c r="AB236" s="1179">
        <v>0</v>
      </c>
      <c r="AC236" s="1180">
        <v>0</v>
      </c>
      <c r="AD236" s="1179">
        <v>0</v>
      </c>
      <c r="AE236" s="1180">
        <v>0</v>
      </c>
      <c r="AF236" s="1179">
        <v>0</v>
      </c>
      <c r="AG236" s="1180">
        <v>0</v>
      </c>
      <c r="AH236" s="1179">
        <v>0</v>
      </c>
      <c r="AI236" s="1180">
        <v>0</v>
      </c>
      <c r="AJ236" s="1179">
        <v>0</v>
      </c>
      <c r="AK236" s="1180">
        <v>0</v>
      </c>
      <c r="AL236" s="1179">
        <v>0</v>
      </c>
      <c r="AM236" s="35">
        <v>0</v>
      </c>
      <c r="AN236" s="5248">
        <v>0</v>
      </c>
      <c r="AO236" s="1229">
        <v>0</v>
      </c>
      <c r="AP236" s="1181">
        <v>0</v>
      </c>
      <c r="AQ236" s="1180">
        <v>0</v>
      </c>
      <c r="AR236" s="1179">
        <v>0</v>
      </c>
      <c r="AS236" s="1180">
        <v>0</v>
      </c>
      <c r="AT236" s="35">
        <v>0</v>
      </c>
      <c r="AU236" s="1183">
        <v>0</v>
      </c>
      <c r="AV236" s="35">
        <v>0</v>
      </c>
      <c r="AW236" s="1183">
        <v>0</v>
      </c>
      <c r="AX236" s="1180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70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>
        <v>0</v>
      </c>
      <c r="G237" s="1180">
        <v>0</v>
      </c>
      <c r="H237" s="1179">
        <v>0</v>
      </c>
      <c r="I237" s="1180">
        <v>0</v>
      </c>
      <c r="J237" s="1179">
        <v>0</v>
      </c>
      <c r="K237" s="1180">
        <v>0</v>
      </c>
      <c r="L237" s="1179">
        <v>0</v>
      </c>
      <c r="M237" s="1180">
        <v>0</v>
      </c>
      <c r="N237" s="1179">
        <v>0</v>
      </c>
      <c r="O237" s="1180">
        <v>0</v>
      </c>
      <c r="P237" s="1179">
        <v>0</v>
      </c>
      <c r="Q237" s="1180">
        <v>0</v>
      </c>
      <c r="R237" s="1179">
        <v>0</v>
      </c>
      <c r="S237" s="1180">
        <v>0</v>
      </c>
      <c r="T237" s="1179">
        <v>0</v>
      </c>
      <c r="U237" s="1180">
        <v>0</v>
      </c>
      <c r="V237" s="1179">
        <v>0</v>
      </c>
      <c r="W237" s="1180">
        <v>0</v>
      </c>
      <c r="X237" s="1179">
        <v>0</v>
      </c>
      <c r="Y237" s="1180">
        <v>0</v>
      </c>
      <c r="Z237" s="1179">
        <v>0</v>
      </c>
      <c r="AA237" s="1180">
        <v>0</v>
      </c>
      <c r="AB237" s="1179">
        <v>0</v>
      </c>
      <c r="AC237" s="1180">
        <v>0</v>
      </c>
      <c r="AD237" s="1179">
        <v>0</v>
      </c>
      <c r="AE237" s="1180">
        <v>0</v>
      </c>
      <c r="AF237" s="1179">
        <v>0</v>
      </c>
      <c r="AG237" s="1180">
        <v>0</v>
      </c>
      <c r="AH237" s="1179">
        <v>0</v>
      </c>
      <c r="AI237" s="1180">
        <v>0</v>
      </c>
      <c r="AJ237" s="1179">
        <v>0</v>
      </c>
      <c r="AK237" s="1180">
        <v>0</v>
      </c>
      <c r="AL237" s="1179">
        <v>0</v>
      </c>
      <c r="AM237" s="35">
        <v>0</v>
      </c>
      <c r="AN237" s="5248">
        <v>0</v>
      </c>
      <c r="AO237" s="1229">
        <v>0</v>
      </c>
      <c r="AP237" s="1181">
        <v>0</v>
      </c>
      <c r="AQ237" s="1180">
        <v>0</v>
      </c>
      <c r="AR237" s="1179">
        <v>0</v>
      </c>
      <c r="AS237" s="1180">
        <v>0</v>
      </c>
      <c r="AT237" s="35">
        <v>0</v>
      </c>
      <c r="AU237" s="1183">
        <v>0</v>
      </c>
      <c r="AV237" s="35">
        <v>0</v>
      </c>
      <c r="AW237" s="1183">
        <v>0</v>
      </c>
      <c r="AX237" s="1180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70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>
        <v>0</v>
      </c>
      <c r="G238" s="1180">
        <v>0</v>
      </c>
      <c r="H238" s="1179">
        <v>0</v>
      </c>
      <c r="I238" s="1180">
        <v>0</v>
      </c>
      <c r="J238" s="1179">
        <v>0</v>
      </c>
      <c r="K238" s="1180">
        <v>0</v>
      </c>
      <c r="L238" s="1179">
        <v>0</v>
      </c>
      <c r="M238" s="1180">
        <v>0</v>
      </c>
      <c r="N238" s="1179">
        <v>0</v>
      </c>
      <c r="O238" s="1180">
        <v>0</v>
      </c>
      <c r="P238" s="1179">
        <v>0</v>
      </c>
      <c r="Q238" s="1180">
        <v>0</v>
      </c>
      <c r="R238" s="1179">
        <v>0</v>
      </c>
      <c r="S238" s="1180">
        <v>0</v>
      </c>
      <c r="T238" s="1179">
        <v>0</v>
      </c>
      <c r="U238" s="1180">
        <v>0</v>
      </c>
      <c r="V238" s="1179">
        <v>0</v>
      </c>
      <c r="W238" s="1180">
        <v>0</v>
      </c>
      <c r="X238" s="1179">
        <v>0</v>
      </c>
      <c r="Y238" s="1180">
        <v>0</v>
      </c>
      <c r="Z238" s="1179">
        <v>0</v>
      </c>
      <c r="AA238" s="1180">
        <v>0</v>
      </c>
      <c r="AB238" s="1179">
        <v>0</v>
      </c>
      <c r="AC238" s="1180">
        <v>0</v>
      </c>
      <c r="AD238" s="1179">
        <v>0</v>
      </c>
      <c r="AE238" s="1180">
        <v>0</v>
      </c>
      <c r="AF238" s="1179">
        <v>0</v>
      </c>
      <c r="AG238" s="1180">
        <v>0</v>
      </c>
      <c r="AH238" s="1179">
        <v>0</v>
      </c>
      <c r="AI238" s="1180">
        <v>0</v>
      </c>
      <c r="AJ238" s="1179">
        <v>0</v>
      </c>
      <c r="AK238" s="1180">
        <v>0</v>
      </c>
      <c r="AL238" s="1179">
        <v>0</v>
      </c>
      <c r="AM238" s="35">
        <v>0</v>
      </c>
      <c r="AN238" s="5248">
        <v>0</v>
      </c>
      <c r="AO238" s="1229">
        <v>0</v>
      </c>
      <c r="AP238" s="1181">
        <v>0</v>
      </c>
      <c r="AQ238" s="1180">
        <v>0</v>
      </c>
      <c r="AR238" s="1179">
        <v>0</v>
      </c>
      <c r="AS238" s="1180">
        <v>0</v>
      </c>
      <c r="AT238" s="35">
        <v>0</v>
      </c>
      <c r="AU238" s="1183">
        <v>0</v>
      </c>
      <c r="AV238" s="35">
        <v>0</v>
      </c>
      <c r="AW238" s="1183">
        <v>0</v>
      </c>
      <c r="AX238" s="1180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710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>
        <v>0</v>
      </c>
      <c r="G239" s="1192">
        <v>0</v>
      </c>
      <c r="H239" s="1188">
        <v>0</v>
      </c>
      <c r="I239" s="1192">
        <v>0</v>
      </c>
      <c r="J239" s="1188">
        <v>0</v>
      </c>
      <c r="K239" s="1192">
        <v>0</v>
      </c>
      <c r="L239" s="1188">
        <v>0</v>
      </c>
      <c r="M239" s="1192">
        <v>0</v>
      </c>
      <c r="N239" s="1188">
        <v>0</v>
      </c>
      <c r="O239" s="1192">
        <v>0</v>
      </c>
      <c r="P239" s="1188">
        <v>0</v>
      </c>
      <c r="Q239" s="1192">
        <v>0</v>
      </c>
      <c r="R239" s="1188">
        <v>0</v>
      </c>
      <c r="S239" s="1192">
        <v>0</v>
      </c>
      <c r="T239" s="1188">
        <v>0</v>
      </c>
      <c r="U239" s="1192">
        <v>0</v>
      </c>
      <c r="V239" s="1188">
        <v>0</v>
      </c>
      <c r="W239" s="1192">
        <v>0</v>
      </c>
      <c r="X239" s="1188">
        <v>0</v>
      </c>
      <c r="Y239" s="1192">
        <v>0</v>
      </c>
      <c r="Z239" s="1188">
        <v>0</v>
      </c>
      <c r="AA239" s="1192">
        <v>0</v>
      </c>
      <c r="AB239" s="1188">
        <v>0</v>
      </c>
      <c r="AC239" s="1192">
        <v>0</v>
      </c>
      <c r="AD239" s="1188">
        <v>0</v>
      </c>
      <c r="AE239" s="1192">
        <v>0</v>
      </c>
      <c r="AF239" s="1188">
        <v>0</v>
      </c>
      <c r="AG239" s="1192">
        <v>0</v>
      </c>
      <c r="AH239" s="1188">
        <v>0</v>
      </c>
      <c r="AI239" s="1192">
        <v>0</v>
      </c>
      <c r="AJ239" s="1188">
        <v>0</v>
      </c>
      <c r="AK239" s="1192">
        <v>0</v>
      </c>
      <c r="AL239" s="1188">
        <v>0</v>
      </c>
      <c r="AM239" s="1227">
        <v>0</v>
      </c>
      <c r="AN239" s="5249">
        <v>0</v>
      </c>
      <c r="AO239" s="1223">
        <v>0</v>
      </c>
      <c r="AP239" s="1193">
        <v>0</v>
      </c>
      <c r="AQ239" s="1192">
        <v>0</v>
      </c>
      <c r="AR239" s="1188">
        <v>0</v>
      </c>
      <c r="AS239" s="1192">
        <v>0</v>
      </c>
      <c r="AT239" s="1227">
        <v>0</v>
      </c>
      <c r="AU239" s="1119">
        <v>0</v>
      </c>
      <c r="AV239" s="1227">
        <v>0</v>
      </c>
      <c r="AW239" s="1119">
        <v>0</v>
      </c>
      <c r="AX239" s="1192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832" t="s">
        <v>913</v>
      </c>
      <c r="B240" s="7833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>
        <v>0</v>
      </c>
      <c r="G240" s="2057">
        <v>0</v>
      </c>
      <c r="H240" s="645">
        <v>0</v>
      </c>
      <c r="I240" s="2057">
        <v>0</v>
      </c>
      <c r="J240" s="645">
        <v>0</v>
      </c>
      <c r="K240" s="2057">
        <v>0</v>
      </c>
      <c r="L240" s="645">
        <v>0</v>
      </c>
      <c r="M240" s="2057">
        <v>0</v>
      </c>
      <c r="N240" s="645">
        <v>0</v>
      </c>
      <c r="O240" s="2057">
        <v>0</v>
      </c>
      <c r="P240" s="645">
        <v>0</v>
      </c>
      <c r="Q240" s="2057">
        <v>0</v>
      </c>
      <c r="R240" s="645">
        <v>0</v>
      </c>
      <c r="S240" s="2057">
        <v>0</v>
      </c>
      <c r="T240" s="645">
        <v>0</v>
      </c>
      <c r="U240" s="2057">
        <v>0</v>
      </c>
      <c r="V240" s="645">
        <v>0</v>
      </c>
      <c r="W240" s="2057">
        <v>0</v>
      </c>
      <c r="X240" s="645">
        <v>0</v>
      </c>
      <c r="Y240" s="2057">
        <v>0</v>
      </c>
      <c r="Z240" s="645">
        <v>0</v>
      </c>
      <c r="AA240" s="2057">
        <v>0</v>
      </c>
      <c r="AB240" s="645">
        <v>0</v>
      </c>
      <c r="AC240" s="2057">
        <v>0</v>
      </c>
      <c r="AD240" s="645">
        <v>0</v>
      </c>
      <c r="AE240" s="2057">
        <v>0</v>
      </c>
      <c r="AF240" s="645">
        <v>0</v>
      </c>
      <c r="AG240" s="2057">
        <v>0</v>
      </c>
      <c r="AH240" s="645">
        <v>0</v>
      </c>
      <c r="AI240" s="2057">
        <v>0</v>
      </c>
      <c r="AJ240" s="645">
        <v>0</v>
      </c>
      <c r="AK240" s="2057">
        <v>0</v>
      </c>
      <c r="AL240" s="645">
        <v>0</v>
      </c>
      <c r="AM240" s="37">
        <v>0</v>
      </c>
      <c r="AN240" s="5247">
        <v>0</v>
      </c>
      <c r="AO240" s="670">
        <v>0</v>
      </c>
      <c r="AP240" s="204">
        <v>0</v>
      </c>
      <c r="AQ240" s="2057">
        <v>0</v>
      </c>
      <c r="AR240" s="645">
        <v>0</v>
      </c>
      <c r="AS240" s="2057">
        <v>0</v>
      </c>
      <c r="AT240" s="37">
        <v>0</v>
      </c>
      <c r="AU240" s="2196">
        <v>0</v>
      </c>
      <c r="AV240" s="37">
        <v>0</v>
      </c>
      <c r="AW240" s="2196">
        <v>0</v>
      </c>
      <c r="AX240" s="2057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51" t="s">
        <v>914</v>
      </c>
      <c r="B241" s="7752"/>
      <c r="C241" s="1352">
        <f t="shared" si="166"/>
        <v>3</v>
      </c>
      <c r="D241" s="1353">
        <f t="shared" si="195"/>
        <v>1</v>
      </c>
      <c r="E241" s="1351">
        <f t="shared" si="195"/>
        <v>2</v>
      </c>
      <c r="F241" s="1188">
        <v>0</v>
      </c>
      <c r="G241" s="1192">
        <v>0</v>
      </c>
      <c r="H241" s="1188">
        <v>0</v>
      </c>
      <c r="I241" s="1192">
        <v>0</v>
      </c>
      <c r="J241" s="1188">
        <v>0</v>
      </c>
      <c r="K241" s="1192">
        <v>0</v>
      </c>
      <c r="L241" s="1188">
        <v>0</v>
      </c>
      <c r="M241" s="1192">
        <v>1</v>
      </c>
      <c r="N241" s="1188">
        <v>0</v>
      </c>
      <c r="O241" s="1192">
        <v>1</v>
      </c>
      <c r="P241" s="1188">
        <v>0</v>
      </c>
      <c r="Q241" s="1192">
        <v>0</v>
      </c>
      <c r="R241" s="1188">
        <v>0</v>
      </c>
      <c r="S241" s="1192">
        <v>0</v>
      </c>
      <c r="T241" s="1188">
        <v>0</v>
      </c>
      <c r="U241" s="1192">
        <v>0</v>
      </c>
      <c r="V241" s="1188">
        <v>1</v>
      </c>
      <c r="W241" s="1192">
        <v>0</v>
      </c>
      <c r="X241" s="1188">
        <v>0</v>
      </c>
      <c r="Y241" s="1192">
        <v>0</v>
      </c>
      <c r="Z241" s="1188">
        <v>0</v>
      </c>
      <c r="AA241" s="1192">
        <v>0</v>
      </c>
      <c r="AB241" s="1188">
        <v>0</v>
      </c>
      <c r="AC241" s="1192">
        <v>0</v>
      </c>
      <c r="AD241" s="1188">
        <v>0</v>
      </c>
      <c r="AE241" s="1192">
        <v>0</v>
      </c>
      <c r="AF241" s="1188">
        <v>0</v>
      </c>
      <c r="AG241" s="1192">
        <v>0</v>
      </c>
      <c r="AH241" s="1188">
        <v>0</v>
      </c>
      <c r="AI241" s="1192">
        <v>0</v>
      </c>
      <c r="AJ241" s="1188">
        <v>0</v>
      </c>
      <c r="AK241" s="1192">
        <v>0</v>
      </c>
      <c r="AL241" s="1188">
        <v>0</v>
      </c>
      <c r="AM241" s="1227">
        <v>0</v>
      </c>
      <c r="AN241" s="5378">
        <v>0</v>
      </c>
      <c r="AO241" s="5225">
        <v>0</v>
      </c>
      <c r="AP241" s="1193">
        <v>0</v>
      </c>
      <c r="AQ241" s="1192">
        <v>0</v>
      </c>
      <c r="AR241" s="1188">
        <v>0</v>
      </c>
      <c r="AS241" s="1192">
        <v>0</v>
      </c>
      <c r="AT241" s="1227">
        <v>0</v>
      </c>
      <c r="AU241" s="1119">
        <v>0</v>
      </c>
      <c r="AV241" s="1227">
        <v>0</v>
      </c>
      <c r="AW241" s="1119">
        <v>0</v>
      </c>
      <c r="AX241" s="1192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11" t="s">
        <v>916</v>
      </c>
      <c r="B243" s="7694"/>
      <c r="C243" s="7812" t="s">
        <v>77</v>
      </c>
      <c r="D243" s="7812"/>
      <c r="E243" s="7812"/>
      <c r="F243" s="7812" t="s">
        <v>348</v>
      </c>
      <c r="G243" s="7812"/>
      <c r="H243" s="7812" t="s">
        <v>331</v>
      </c>
      <c r="I243" s="7812"/>
      <c r="J243" s="7812" t="s">
        <v>94</v>
      </c>
      <c r="K243" s="7812"/>
      <c r="L243" s="7812" t="s">
        <v>44</v>
      </c>
      <c r="M243" s="7812"/>
      <c r="N243" s="7713" t="s">
        <v>45</v>
      </c>
      <c r="O243" s="7775"/>
      <c r="P243" s="7776" t="s">
        <v>46</v>
      </c>
      <c r="Q243" s="7776"/>
      <c r="R243" s="7776" t="s">
        <v>47</v>
      </c>
      <c r="S243" s="7776"/>
      <c r="T243" s="7776" t="s">
        <v>48</v>
      </c>
      <c r="U243" s="7776"/>
      <c r="V243" s="7776" t="s">
        <v>49</v>
      </c>
      <c r="W243" s="7776"/>
      <c r="X243" s="7776" t="s">
        <v>50</v>
      </c>
      <c r="Y243" s="7776"/>
      <c r="Z243" s="7776" t="s">
        <v>51</v>
      </c>
      <c r="AA243" s="7776"/>
      <c r="AB243" s="7776" t="s">
        <v>52</v>
      </c>
      <c r="AC243" s="7776"/>
      <c r="AD243" s="7776" t="s">
        <v>53</v>
      </c>
      <c r="AE243" s="7776"/>
      <c r="AF243" s="7776" t="s">
        <v>54</v>
      </c>
      <c r="AG243" s="7776"/>
      <c r="AH243" s="7776" t="s">
        <v>55</v>
      </c>
      <c r="AI243" s="7776"/>
      <c r="AJ243" s="7776" t="s">
        <v>56</v>
      </c>
      <c r="AK243" s="7776"/>
      <c r="AL243" s="7776" t="s">
        <v>57</v>
      </c>
      <c r="AM243" s="7682"/>
      <c r="AN243" s="7685" t="s">
        <v>917</v>
      </c>
      <c r="AO243" s="7683"/>
      <c r="AP243" s="7684"/>
      <c r="AQ243" s="7825" t="s">
        <v>460</v>
      </c>
      <c r="AR243" s="7827" t="s">
        <v>461</v>
      </c>
      <c r="AS243" s="7834" t="s">
        <v>36</v>
      </c>
      <c r="AT243" s="7776"/>
      <c r="AU243" s="7691" t="s">
        <v>34</v>
      </c>
      <c r="AV243" s="7694" t="s">
        <v>35</v>
      </c>
      <c r="AW243" s="7691" t="s">
        <v>37</v>
      </c>
      <c r="AX243" s="7694" t="s">
        <v>918</v>
      </c>
    </row>
    <row r="244" spans="1:103" ht="40.5" customHeight="1" x14ac:dyDescent="0.25">
      <c r="A244" s="7767"/>
      <c r="B244" s="7666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26"/>
      <c r="AR244" s="7828"/>
      <c r="AS244" s="5379" t="s">
        <v>58</v>
      </c>
      <c r="AT244" s="1968" t="s">
        <v>59</v>
      </c>
      <c r="AU244" s="7692"/>
      <c r="AV244" s="7666"/>
      <c r="AW244" s="7692"/>
      <c r="AX244" s="7666"/>
    </row>
    <row r="245" spans="1:103" s="5" customFormat="1" ht="18" customHeight="1" x14ac:dyDescent="0.25">
      <c r="A245" s="7835" t="s">
        <v>920</v>
      </c>
      <c r="B245" s="7819"/>
      <c r="C245" s="2169">
        <f>SUM(D245+E245)</f>
        <v>5</v>
      </c>
      <c r="D245" s="2170">
        <f>SUM(F245+H245+J245+L245+N245+P245+R245+T245+V245+X245+Z245+AB245+AD245+AF245+AH245+AJ245+AL245)</f>
        <v>0</v>
      </c>
      <c r="E245" s="2171">
        <f>SUM(G245+I245+K245+M245+O245+Q245+S245+U245+W245+Y245+AA245+AC245+AE245+AG245+AI245+AK245+AM245)</f>
        <v>5</v>
      </c>
      <c r="F245" s="2036">
        <v>0</v>
      </c>
      <c r="G245" s="2039">
        <v>0</v>
      </c>
      <c r="H245" s="2036">
        <v>0</v>
      </c>
      <c r="I245" s="2039">
        <v>0</v>
      </c>
      <c r="J245" s="2036">
        <v>0</v>
      </c>
      <c r="K245" s="2039">
        <v>0</v>
      </c>
      <c r="L245" s="2036">
        <v>0</v>
      </c>
      <c r="M245" s="2039">
        <v>2</v>
      </c>
      <c r="N245" s="2036">
        <v>0</v>
      </c>
      <c r="O245" s="2039">
        <v>1</v>
      </c>
      <c r="P245" s="2036">
        <v>0</v>
      </c>
      <c r="Q245" s="2039">
        <v>0</v>
      </c>
      <c r="R245" s="2036">
        <v>0</v>
      </c>
      <c r="S245" s="2039">
        <v>0</v>
      </c>
      <c r="T245" s="2036">
        <v>0</v>
      </c>
      <c r="U245" s="2039">
        <v>0</v>
      </c>
      <c r="V245" s="2036">
        <v>0</v>
      </c>
      <c r="W245" s="2039">
        <v>0</v>
      </c>
      <c r="X245" s="2036">
        <v>0</v>
      </c>
      <c r="Y245" s="2039">
        <v>1</v>
      </c>
      <c r="Z245" s="2036">
        <v>0</v>
      </c>
      <c r="AA245" s="2039">
        <v>0</v>
      </c>
      <c r="AB245" s="2036">
        <v>0</v>
      </c>
      <c r="AC245" s="2039">
        <v>0</v>
      </c>
      <c r="AD245" s="2036">
        <v>0</v>
      </c>
      <c r="AE245" s="2039">
        <v>1</v>
      </c>
      <c r="AF245" s="2036">
        <v>0</v>
      </c>
      <c r="AG245" s="2039">
        <v>0</v>
      </c>
      <c r="AH245" s="2036">
        <v>0</v>
      </c>
      <c r="AI245" s="2039">
        <v>0</v>
      </c>
      <c r="AJ245" s="2036">
        <v>0</v>
      </c>
      <c r="AK245" s="2039">
        <v>0</v>
      </c>
      <c r="AL245" s="2036">
        <v>0</v>
      </c>
      <c r="AM245" s="2172">
        <v>0</v>
      </c>
      <c r="AN245" s="159">
        <v>0</v>
      </c>
      <c r="AO245" s="1434">
        <v>0</v>
      </c>
      <c r="AP245" s="1226">
        <v>21</v>
      </c>
      <c r="AQ245" s="5386">
        <v>0</v>
      </c>
      <c r="AR245" s="5207">
        <v>0</v>
      </c>
      <c r="AS245" s="5211">
        <v>0</v>
      </c>
      <c r="AT245" s="2039">
        <v>4</v>
      </c>
      <c r="AU245" s="2038">
        <v>0</v>
      </c>
      <c r="AV245" s="2039">
        <v>1</v>
      </c>
      <c r="AW245" s="2036">
        <v>0</v>
      </c>
      <c r="AX245" s="2039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20" t="s">
        <v>861</v>
      </c>
      <c r="B246" s="782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09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>
        <v>0</v>
      </c>
      <c r="G247" s="2029">
        <v>0</v>
      </c>
      <c r="H247" s="2036">
        <v>0</v>
      </c>
      <c r="I247" s="2039">
        <v>0</v>
      </c>
      <c r="J247" s="2036">
        <v>0</v>
      </c>
      <c r="K247" s="2039">
        <v>0</v>
      </c>
      <c r="L247" s="2036">
        <v>0</v>
      </c>
      <c r="M247" s="2039">
        <v>0</v>
      </c>
      <c r="N247" s="2036">
        <v>0</v>
      </c>
      <c r="O247" s="2039">
        <v>0</v>
      </c>
      <c r="P247" s="2036">
        <v>0</v>
      </c>
      <c r="Q247" s="2039">
        <v>0</v>
      </c>
      <c r="R247" s="2036">
        <v>0</v>
      </c>
      <c r="S247" s="2039">
        <v>0</v>
      </c>
      <c r="T247" s="2036">
        <v>0</v>
      </c>
      <c r="U247" s="2039">
        <v>0</v>
      </c>
      <c r="V247" s="2036">
        <v>0</v>
      </c>
      <c r="W247" s="2039">
        <v>0</v>
      </c>
      <c r="X247" s="2036">
        <v>0</v>
      </c>
      <c r="Y247" s="2039">
        <v>0</v>
      </c>
      <c r="Z247" s="2036">
        <v>0</v>
      </c>
      <c r="AA247" s="2039">
        <v>0</v>
      </c>
      <c r="AB247" s="2036">
        <v>0</v>
      </c>
      <c r="AC247" s="2039">
        <v>0</v>
      </c>
      <c r="AD247" s="2036">
        <v>0</v>
      </c>
      <c r="AE247" s="2039">
        <v>0</v>
      </c>
      <c r="AF247" s="2036">
        <v>0</v>
      </c>
      <c r="AG247" s="2039">
        <v>0</v>
      </c>
      <c r="AH247" s="2036">
        <v>0</v>
      </c>
      <c r="AI247" s="2039">
        <v>0</v>
      </c>
      <c r="AJ247" s="2036">
        <v>0</v>
      </c>
      <c r="AK247" s="2039">
        <v>0</v>
      </c>
      <c r="AL247" s="2036">
        <v>0</v>
      </c>
      <c r="AM247" s="2172">
        <v>0</v>
      </c>
      <c r="AN247" s="159">
        <v>0</v>
      </c>
      <c r="AO247" s="1434">
        <v>0</v>
      </c>
      <c r="AP247" s="1226">
        <v>0</v>
      </c>
      <c r="AQ247" s="5386">
        <v>0</v>
      </c>
      <c r="AR247" s="5207">
        <v>0</v>
      </c>
      <c r="AS247" s="5211">
        <v>0</v>
      </c>
      <c r="AT247" s="2039">
        <v>0</v>
      </c>
      <c r="AU247" s="2038">
        <v>0</v>
      </c>
      <c r="AV247" s="2039">
        <v>0</v>
      </c>
      <c r="AW247" s="2036">
        <v>0</v>
      </c>
      <c r="AX247" s="2039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710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>
        <v>0</v>
      </c>
      <c r="G248" s="1186">
        <v>0</v>
      </c>
      <c r="H248" s="1935">
        <v>0</v>
      </c>
      <c r="I248" s="1186">
        <v>0</v>
      </c>
      <c r="J248" s="1935">
        <v>0</v>
      </c>
      <c r="K248" s="1186">
        <v>0</v>
      </c>
      <c r="L248" s="1935">
        <v>0</v>
      </c>
      <c r="M248" s="1186">
        <v>0</v>
      </c>
      <c r="N248" s="1935">
        <v>0</v>
      </c>
      <c r="O248" s="1186">
        <v>0</v>
      </c>
      <c r="P248" s="1935">
        <v>0</v>
      </c>
      <c r="Q248" s="1186">
        <v>0</v>
      </c>
      <c r="R248" s="1935">
        <v>0</v>
      </c>
      <c r="S248" s="1186">
        <v>0</v>
      </c>
      <c r="T248" s="1935">
        <v>0</v>
      </c>
      <c r="U248" s="1186">
        <v>0</v>
      </c>
      <c r="V248" s="1935">
        <v>0</v>
      </c>
      <c r="W248" s="1186">
        <v>0</v>
      </c>
      <c r="X248" s="1935">
        <v>0</v>
      </c>
      <c r="Y248" s="1186">
        <v>0</v>
      </c>
      <c r="Z248" s="1935">
        <v>0</v>
      </c>
      <c r="AA248" s="1186">
        <v>0</v>
      </c>
      <c r="AB248" s="1935">
        <v>0</v>
      </c>
      <c r="AC248" s="1186">
        <v>0</v>
      </c>
      <c r="AD248" s="1935">
        <v>0</v>
      </c>
      <c r="AE248" s="1186">
        <v>0</v>
      </c>
      <c r="AF248" s="1935">
        <v>0</v>
      </c>
      <c r="AG248" s="1186">
        <v>0</v>
      </c>
      <c r="AH248" s="1935">
        <v>0</v>
      </c>
      <c r="AI248" s="1186">
        <v>0</v>
      </c>
      <c r="AJ248" s="1935">
        <v>0</v>
      </c>
      <c r="AK248" s="1186">
        <v>0</v>
      </c>
      <c r="AL248" s="1935">
        <v>0</v>
      </c>
      <c r="AM248" s="36">
        <v>0</v>
      </c>
      <c r="AN248" s="1966">
        <v>0</v>
      </c>
      <c r="AO248" s="1432">
        <v>0</v>
      </c>
      <c r="AP248" s="1297">
        <v>0</v>
      </c>
      <c r="AQ248" s="5388">
        <v>0</v>
      </c>
      <c r="AR248" s="5362">
        <v>0</v>
      </c>
      <c r="AS248" s="5380">
        <v>0</v>
      </c>
      <c r="AT248" s="1953">
        <v>0</v>
      </c>
      <c r="AU248" s="1434">
        <v>0</v>
      </c>
      <c r="AV248" s="1953">
        <v>0</v>
      </c>
      <c r="AW248" s="1434">
        <v>0</v>
      </c>
      <c r="AX248" s="1953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09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>
        <v>0</v>
      </c>
      <c r="G249" s="2029">
        <v>0</v>
      </c>
      <c r="H249" s="2022">
        <v>0</v>
      </c>
      <c r="I249" s="2029">
        <v>0</v>
      </c>
      <c r="J249" s="2022">
        <v>0</v>
      </c>
      <c r="K249" s="2029">
        <v>0</v>
      </c>
      <c r="L249" s="2022">
        <v>0</v>
      </c>
      <c r="M249" s="2029">
        <v>0</v>
      </c>
      <c r="N249" s="2022">
        <v>0</v>
      </c>
      <c r="O249" s="2029">
        <v>0</v>
      </c>
      <c r="P249" s="2022">
        <v>0</v>
      </c>
      <c r="Q249" s="2029">
        <v>0</v>
      </c>
      <c r="R249" s="2022">
        <v>0</v>
      </c>
      <c r="S249" s="2029">
        <v>0</v>
      </c>
      <c r="T249" s="2022">
        <v>0</v>
      </c>
      <c r="U249" s="2029">
        <v>0</v>
      </c>
      <c r="V249" s="2022">
        <v>0</v>
      </c>
      <c r="W249" s="2029">
        <v>0</v>
      </c>
      <c r="X249" s="2022">
        <v>0</v>
      </c>
      <c r="Y249" s="2029">
        <v>0</v>
      </c>
      <c r="Z249" s="2022">
        <v>0</v>
      </c>
      <c r="AA249" s="2029">
        <v>0</v>
      </c>
      <c r="AB249" s="2022">
        <v>0</v>
      </c>
      <c r="AC249" s="2029">
        <v>0</v>
      </c>
      <c r="AD249" s="2022">
        <v>0</v>
      </c>
      <c r="AE249" s="2029">
        <v>0</v>
      </c>
      <c r="AF249" s="2022">
        <v>0</v>
      </c>
      <c r="AG249" s="2029">
        <v>0</v>
      </c>
      <c r="AH249" s="2022">
        <v>0</v>
      </c>
      <c r="AI249" s="2029">
        <v>0</v>
      </c>
      <c r="AJ249" s="2022">
        <v>0</v>
      </c>
      <c r="AK249" s="2029">
        <v>0</v>
      </c>
      <c r="AL249" s="2022">
        <v>0</v>
      </c>
      <c r="AM249" s="2115">
        <v>0</v>
      </c>
      <c r="AN249" s="2025">
        <v>0</v>
      </c>
      <c r="AO249" s="2023">
        <v>0</v>
      </c>
      <c r="AP249" s="1983">
        <v>0</v>
      </c>
      <c r="AQ249" s="4512">
        <v>0</v>
      </c>
      <c r="AR249" s="5189">
        <v>0</v>
      </c>
      <c r="AS249" s="3503">
        <v>0</v>
      </c>
      <c r="AT249" s="2029">
        <v>0</v>
      </c>
      <c r="AU249" s="2023">
        <v>0</v>
      </c>
      <c r="AV249" s="2029">
        <v>0</v>
      </c>
      <c r="AW249" s="2023">
        <v>0</v>
      </c>
      <c r="AX249" s="2029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710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>
        <v>0</v>
      </c>
      <c r="G250" s="1186">
        <v>0</v>
      </c>
      <c r="H250" s="1935">
        <v>0</v>
      </c>
      <c r="I250" s="1186">
        <v>0</v>
      </c>
      <c r="J250" s="1935">
        <v>0</v>
      </c>
      <c r="K250" s="1186">
        <v>0</v>
      </c>
      <c r="L250" s="1935">
        <v>0</v>
      </c>
      <c r="M250" s="1186">
        <v>0</v>
      </c>
      <c r="N250" s="1935">
        <v>0</v>
      </c>
      <c r="O250" s="1186">
        <v>0</v>
      </c>
      <c r="P250" s="1935">
        <v>0</v>
      </c>
      <c r="Q250" s="1186">
        <v>0</v>
      </c>
      <c r="R250" s="1935">
        <v>0</v>
      </c>
      <c r="S250" s="1186">
        <v>0</v>
      </c>
      <c r="T250" s="1935">
        <v>0</v>
      </c>
      <c r="U250" s="1186">
        <v>0</v>
      </c>
      <c r="V250" s="1935">
        <v>0</v>
      </c>
      <c r="W250" s="1186">
        <v>0</v>
      </c>
      <c r="X250" s="1935">
        <v>0</v>
      </c>
      <c r="Y250" s="1186">
        <v>0</v>
      </c>
      <c r="Z250" s="1935">
        <v>0</v>
      </c>
      <c r="AA250" s="1186">
        <v>0</v>
      </c>
      <c r="AB250" s="1935">
        <v>0</v>
      </c>
      <c r="AC250" s="1186">
        <v>0</v>
      </c>
      <c r="AD250" s="1935">
        <v>0</v>
      </c>
      <c r="AE250" s="1186">
        <v>0</v>
      </c>
      <c r="AF250" s="1935">
        <v>0</v>
      </c>
      <c r="AG250" s="1186">
        <v>0</v>
      </c>
      <c r="AH250" s="1935">
        <v>0</v>
      </c>
      <c r="AI250" s="1186">
        <v>0</v>
      </c>
      <c r="AJ250" s="1935">
        <v>0</v>
      </c>
      <c r="AK250" s="1186">
        <v>0</v>
      </c>
      <c r="AL250" s="1935">
        <v>0</v>
      </c>
      <c r="AM250" s="36">
        <v>0</v>
      </c>
      <c r="AN250" s="1966">
        <v>0</v>
      </c>
      <c r="AO250" s="1432">
        <v>0</v>
      </c>
      <c r="AP250" s="1297">
        <v>0</v>
      </c>
      <c r="AQ250" s="5388">
        <v>0</v>
      </c>
      <c r="AR250" s="5362">
        <v>0</v>
      </c>
      <c r="AS250" s="5380">
        <v>0</v>
      </c>
      <c r="AT250" s="1953">
        <v>0</v>
      </c>
      <c r="AU250" s="1434">
        <v>0</v>
      </c>
      <c r="AV250" s="1953">
        <v>0</v>
      </c>
      <c r="AW250" s="1434">
        <v>0</v>
      </c>
      <c r="AX250" s="1953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09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>
        <v>0</v>
      </c>
      <c r="G251" s="2029">
        <v>0</v>
      </c>
      <c r="H251" s="2022">
        <v>0</v>
      </c>
      <c r="I251" s="2029">
        <v>0</v>
      </c>
      <c r="J251" s="2022">
        <v>0</v>
      </c>
      <c r="K251" s="2029">
        <v>0</v>
      </c>
      <c r="L251" s="2022">
        <v>0</v>
      </c>
      <c r="M251" s="2029">
        <v>0</v>
      </c>
      <c r="N251" s="2022">
        <v>0</v>
      </c>
      <c r="O251" s="2029">
        <v>0</v>
      </c>
      <c r="P251" s="2022">
        <v>0</v>
      </c>
      <c r="Q251" s="2029">
        <v>0</v>
      </c>
      <c r="R251" s="2022">
        <v>0</v>
      </c>
      <c r="S251" s="2029">
        <v>0</v>
      </c>
      <c r="T251" s="2022">
        <v>0</v>
      </c>
      <c r="U251" s="2029">
        <v>0</v>
      </c>
      <c r="V251" s="2022">
        <v>0</v>
      </c>
      <c r="W251" s="2029">
        <v>0</v>
      </c>
      <c r="X251" s="2022">
        <v>0</v>
      </c>
      <c r="Y251" s="2029">
        <v>0</v>
      </c>
      <c r="Z251" s="2022">
        <v>0</v>
      </c>
      <c r="AA251" s="2029">
        <v>0</v>
      </c>
      <c r="AB251" s="2022">
        <v>0</v>
      </c>
      <c r="AC251" s="2029">
        <v>0</v>
      </c>
      <c r="AD251" s="2022">
        <v>0</v>
      </c>
      <c r="AE251" s="2029">
        <v>0</v>
      </c>
      <c r="AF251" s="2022">
        <v>0</v>
      </c>
      <c r="AG251" s="2029">
        <v>0</v>
      </c>
      <c r="AH251" s="2022">
        <v>0</v>
      </c>
      <c r="AI251" s="2029">
        <v>0</v>
      </c>
      <c r="AJ251" s="2022">
        <v>0</v>
      </c>
      <c r="AK251" s="2029">
        <v>0</v>
      </c>
      <c r="AL251" s="2022">
        <v>0</v>
      </c>
      <c r="AM251" s="2115">
        <v>0</v>
      </c>
      <c r="AN251" s="2025">
        <v>0</v>
      </c>
      <c r="AO251" s="2023">
        <v>0</v>
      </c>
      <c r="AP251" s="1983">
        <v>0</v>
      </c>
      <c r="AQ251" s="4512">
        <v>0</v>
      </c>
      <c r="AR251" s="5189">
        <v>0</v>
      </c>
      <c r="AS251" s="3503">
        <v>0</v>
      </c>
      <c r="AT251" s="2029">
        <v>0</v>
      </c>
      <c r="AU251" s="2023">
        <v>0</v>
      </c>
      <c r="AV251" s="2029">
        <v>0</v>
      </c>
      <c r="AW251" s="2023">
        <v>0</v>
      </c>
      <c r="AX251" s="2029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710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>
        <v>0</v>
      </c>
      <c r="G252" s="1192">
        <v>0</v>
      </c>
      <c r="H252" s="1188">
        <v>0</v>
      </c>
      <c r="I252" s="1192">
        <v>0</v>
      </c>
      <c r="J252" s="1188">
        <v>0</v>
      </c>
      <c r="K252" s="1192">
        <v>0</v>
      </c>
      <c r="L252" s="1188">
        <v>0</v>
      </c>
      <c r="M252" s="1192">
        <v>0</v>
      </c>
      <c r="N252" s="1188">
        <v>0</v>
      </c>
      <c r="O252" s="1192">
        <v>0</v>
      </c>
      <c r="P252" s="1188">
        <v>0</v>
      </c>
      <c r="Q252" s="1192">
        <v>0</v>
      </c>
      <c r="R252" s="1188">
        <v>0</v>
      </c>
      <c r="S252" s="1192">
        <v>0</v>
      </c>
      <c r="T252" s="1188">
        <v>0</v>
      </c>
      <c r="U252" s="1192">
        <v>0</v>
      </c>
      <c r="V252" s="1188">
        <v>0</v>
      </c>
      <c r="W252" s="1192">
        <v>0</v>
      </c>
      <c r="X252" s="1188">
        <v>0</v>
      </c>
      <c r="Y252" s="1192">
        <v>0</v>
      </c>
      <c r="Z252" s="1188">
        <v>0</v>
      </c>
      <c r="AA252" s="1192">
        <v>0</v>
      </c>
      <c r="AB252" s="1188">
        <v>0</v>
      </c>
      <c r="AC252" s="1192">
        <v>0</v>
      </c>
      <c r="AD252" s="1188">
        <v>0</v>
      </c>
      <c r="AE252" s="1192">
        <v>0</v>
      </c>
      <c r="AF252" s="1188">
        <v>0</v>
      </c>
      <c r="AG252" s="1192">
        <v>0</v>
      </c>
      <c r="AH252" s="1188">
        <v>0</v>
      </c>
      <c r="AI252" s="1192">
        <v>0</v>
      </c>
      <c r="AJ252" s="1179">
        <v>0</v>
      </c>
      <c r="AK252" s="1180">
        <v>0</v>
      </c>
      <c r="AL252" s="1935">
        <v>0</v>
      </c>
      <c r="AM252" s="36">
        <v>0</v>
      </c>
      <c r="AN252" s="1966">
        <v>0</v>
      </c>
      <c r="AO252" s="1432">
        <v>0</v>
      </c>
      <c r="AP252" s="1297">
        <v>0</v>
      </c>
      <c r="AQ252" s="5388">
        <v>0</v>
      </c>
      <c r="AR252" s="5362">
        <v>0</v>
      </c>
      <c r="AS252" s="5380">
        <v>0</v>
      </c>
      <c r="AT252" s="1953">
        <v>0</v>
      </c>
      <c r="AU252" s="1434">
        <v>0</v>
      </c>
      <c r="AV252" s="1953">
        <v>0</v>
      </c>
      <c r="AW252" s="1434">
        <v>0</v>
      </c>
      <c r="AX252" s="1953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22" t="s">
        <v>867</v>
      </c>
      <c r="B253" s="782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709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>
        <v>0</v>
      </c>
      <c r="I254" s="2029">
        <v>0</v>
      </c>
      <c r="J254" s="2022">
        <v>0</v>
      </c>
      <c r="K254" s="2029">
        <v>0</v>
      </c>
      <c r="L254" s="2022">
        <v>0</v>
      </c>
      <c r="M254" s="2029">
        <v>0</v>
      </c>
      <c r="N254" s="2022">
        <v>0</v>
      </c>
      <c r="O254" s="2029">
        <v>0</v>
      </c>
      <c r="P254" s="2022">
        <v>0</v>
      </c>
      <c r="Q254" s="2029">
        <v>0</v>
      </c>
      <c r="R254" s="2022">
        <v>0</v>
      </c>
      <c r="S254" s="2029">
        <v>0</v>
      </c>
      <c r="T254" s="2022">
        <v>0</v>
      </c>
      <c r="U254" s="2029">
        <v>0</v>
      </c>
      <c r="V254" s="2022">
        <v>0</v>
      </c>
      <c r="W254" s="2029">
        <v>0</v>
      </c>
      <c r="X254" s="2022">
        <v>0</v>
      </c>
      <c r="Y254" s="2029">
        <v>0</v>
      </c>
      <c r="Z254" s="2022">
        <v>0</v>
      </c>
      <c r="AA254" s="2029">
        <v>0</v>
      </c>
      <c r="AB254" s="2022">
        <v>0</v>
      </c>
      <c r="AC254" s="2029">
        <v>0</v>
      </c>
      <c r="AD254" s="2022">
        <v>0</v>
      </c>
      <c r="AE254" s="2029">
        <v>0</v>
      </c>
      <c r="AF254" s="2022">
        <v>0</v>
      </c>
      <c r="AG254" s="2029">
        <v>0</v>
      </c>
      <c r="AH254" s="2022">
        <v>0</v>
      </c>
      <c r="AI254" s="2029">
        <v>0</v>
      </c>
      <c r="AJ254" s="2022">
        <v>0</v>
      </c>
      <c r="AK254" s="2029">
        <v>0</v>
      </c>
      <c r="AL254" s="2022">
        <v>0</v>
      </c>
      <c r="AM254" s="2115">
        <v>0</v>
      </c>
      <c r="AN254" s="2025">
        <v>0</v>
      </c>
      <c r="AO254" s="2023">
        <v>0</v>
      </c>
      <c r="AP254" s="1983">
        <v>0</v>
      </c>
      <c r="AQ254" s="4512">
        <v>0</v>
      </c>
      <c r="AR254" s="5189">
        <v>0</v>
      </c>
      <c r="AS254" s="3503">
        <v>0</v>
      </c>
      <c r="AT254" s="2029">
        <v>0</v>
      </c>
      <c r="AU254" s="2023">
        <v>0</v>
      </c>
      <c r="AV254" s="2029">
        <v>0</v>
      </c>
      <c r="AW254" s="2023">
        <v>0</v>
      </c>
      <c r="AX254" s="2029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710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>
        <v>0</v>
      </c>
      <c r="I255" s="2057">
        <v>0</v>
      </c>
      <c r="J255" s="645">
        <v>0</v>
      </c>
      <c r="K255" s="2057">
        <v>0</v>
      </c>
      <c r="L255" s="645">
        <v>0</v>
      </c>
      <c r="M255" s="2057">
        <v>0</v>
      </c>
      <c r="N255" s="645">
        <v>0</v>
      </c>
      <c r="O255" s="2057">
        <v>0</v>
      </c>
      <c r="P255" s="645">
        <v>0</v>
      </c>
      <c r="Q255" s="2057">
        <v>0</v>
      </c>
      <c r="R255" s="645">
        <v>0</v>
      </c>
      <c r="S255" s="2057">
        <v>0</v>
      </c>
      <c r="T255" s="645">
        <v>0</v>
      </c>
      <c r="U255" s="2057">
        <v>0</v>
      </c>
      <c r="V255" s="645">
        <v>0</v>
      </c>
      <c r="W255" s="2057">
        <v>0</v>
      </c>
      <c r="X255" s="645">
        <v>0</v>
      </c>
      <c r="Y255" s="2057">
        <v>0</v>
      </c>
      <c r="Z255" s="645">
        <v>0</v>
      </c>
      <c r="AA255" s="2057">
        <v>0</v>
      </c>
      <c r="AB255" s="645">
        <v>0</v>
      </c>
      <c r="AC255" s="2057">
        <v>0</v>
      </c>
      <c r="AD255" s="645">
        <v>0</v>
      </c>
      <c r="AE255" s="2057">
        <v>0</v>
      </c>
      <c r="AF255" s="645">
        <v>0</v>
      </c>
      <c r="AG255" s="2057">
        <v>0</v>
      </c>
      <c r="AH255" s="645">
        <v>0</v>
      </c>
      <c r="AI255" s="2057">
        <v>0</v>
      </c>
      <c r="AJ255" s="872">
        <v>0</v>
      </c>
      <c r="AK255" s="1953">
        <v>0</v>
      </c>
      <c r="AL255" s="1935">
        <v>0</v>
      </c>
      <c r="AM255" s="36">
        <v>0</v>
      </c>
      <c r="AN255" s="1966">
        <v>0</v>
      </c>
      <c r="AO255" s="1432">
        <v>0</v>
      </c>
      <c r="AP255" s="1297">
        <v>0</v>
      </c>
      <c r="AQ255" s="5388">
        <v>0</v>
      </c>
      <c r="AR255" s="5362">
        <v>0</v>
      </c>
      <c r="AS255" s="5380">
        <v>0</v>
      </c>
      <c r="AT255" s="1953">
        <v>0</v>
      </c>
      <c r="AU255" s="1434">
        <v>0</v>
      </c>
      <c r="AV255" s="1953">
        <v>0</v>
      </c>
      <c r="AW255" s="1434">
        <v>0</v>
      </c>
      <c r="AX255" s="1953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5</v>
      </c>
      <c r="D256" s="2046">
        <f t="shared" si="221"/>
        <v>0</v>
      </c>
      <c r="E256" s="2147">
        <f t="shared" si="221"/>
        <v>5</v>
      </c>
      <c r="F256" s="2231">
        <v>0</v>
      </c>
      <c r="G256" s="2232">
        <v>0</v>
      </c>
      <c r="H256" s="2231">
        <v>0</v>
      </c>
      <c r="I256" s="2232">
        <v>0</v>
      </c>
      <c r="J256" s="2231">
        <v>0</v>
      </c>
      <c r="K256" s="2232">
        <v>0</v>
      </c>
      <c r="L256" s="2231">
        <v>0</v>
      </c>
      <c r="M256" s="2232">
        <v>2</v>
      </c>
      <c r="N256" s="2231">
        <v>0</v>
      </c>
      <c r="O256" s="2232">
        <v>1</v>
      </c>
      <c r="P256" s="2231">
        <v>0</v>
      </c>
      <c r="Q256" s="2232">
        <v>0</v>
      </c>
      <c r="R256" s="2231">
        <v>0</v>
      </c>
      <c r="S256" s="2232">
        <v>0</v>
      </c>
      <c r="T256" s="2231">
        <v>0</v>
      </c>
      <c r="U256" s="2232">
        <v>0</v>
      </c>
      <c r="V256" s="2231">
        <v>0</v>
      </c>
      <c r="W256" s="2232">
        <v>0</v>
      </c>
      <c r="X256" s="2231">
        <v>0</v>
      </c>
      <c r="Y256" s="2232">
        <v>1</v>
      </c>
      <c r="Z256" s="2231">
        <v>0</v>
      </c>
      <c r="AA256" s="2232">
        <v>0</v>
      </c>
      <c r="AB256" s="2231">
        <v>0</v>
      </c>
      <c r="AC256" s="2232">
        <v>0</v>
      </c>
      <c r="AD256" s="2231">
        <v>0</v>
      </c>
      <c r="AE256" s="2232">
        <v>1</v>
      </c>
      <c r="AF256" s="2231">
        <v>0</v>
      </c>
      <c r="AG256" s="2232">
        <v>0</v>
      </c>
      <c r="AH256" s="2231">
        <v>0</v>
      </c>
      <c r="AI256" s="2232">
        <v>0</v>
      </c>
      <c r="AJ256" s="2231">
        <v>0</v>
      </c>
      <c r="AK256" s="2232">
        <v>0</v>
      </c>
      <c r="AL256" s="2022">
        <v>0</v>
      </c>
      <c r="AM256" s="2115">
        <v>0</v>
      </c>
      <c r="AN256" s="2025">
        <v>0</v>
      </c>
      <c r="AO256" s="2023">
        <v>0</v>
      </c>
      <c r="AP256" s="1983">
        <v>21</v>
      </c>
      <c r="AQ256" s="5386">
        <v>0</v>
      </c>
      <c r="AR256" s="5207">
        <v>0</v>
      </c>
      <c r="AS256" s="5211">
        <v>0</v>
      </c>
      <c r="AT256" s="2039">
        <v>4</v>
      </c>
      <c r="AU256" s="2038">
        <v>0</v>
      </c>
      <c r="AV256" s="2039">
        <v>1</v>
      </c>
      <c r="AW256" s="2038">
        <v>0</v>
      </c>
      <c r="AX256" s="2039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09" t="s">
        <v>872</v>
      </c>
      <c r="B257" s="1367" t="s">
        <v>873</v>
      </c>
      <c r="C257" s="2181">
        <f t="shared" si="222"/>
        <v>1</v>
      </c>
      <c r="D257" s="797">
        <f t="shared" si="221"/>
        <v>0</v>
      </c>
      <c r="E257" s="1367">
        <f t="shared" si="221"/>
        <v>1</v>
      </c>
      <c r="F257" s="1935">
        <v>0</v>
      </c>
      <c r="G257" s="1186">
        <v>0</v>
      </c>
      <c r="H257" s="1935">
        <v>0</v>
      </c>
      <c r="I257" s="1186">
        <v>0</v>
      </c>
      <c r="J257" s="1935">
        <v>0</v>
      </c>
      <c r="K257" s="1186">
        <v>0</v>
      </c>
      <c r="L257" s="1935">
        <v>0</v>
      </c>
      <c r="M257" s="1186">
        <v>0</v>
      </c>
      <c r="N257" s="1935">
        <v>0</v>
      </c>
      <c r="O257" s="1186">
        <v>1</v>
      </c>
      <c r="P257" s="1935">
        <v>0</v>
      </c>
      <c r="Q257" s="1186">
        <v>0</v>
      </c>
      <c r="R257" s="1935">
        <v>0</v>
      </c>
      <c r="S257" s="1186">
        <v>0</v>
      </c>
      <c r="T257" s="1935">
        <v>0</v>
      </c>
      <c r="U257" s="1186">
        <v>0</v>
      </c>
      <c r="V257" s="1935">
        <v>0</v>
      </c>
      <c r="W257" s="1186">
        <v>0</v>
      </c>
      <c r="X257" s="1935">
        <v>0</v>
      </c>
      <c r="Y257" s="1186">
        <v>0</v>
      </c>
      <c r="Z257" s="1935">
        <v>0</v>
      </c>
      <c r="AA257" s="1186">
        <v>0</v>
      </c>
      <c r="AB257" s="1935">
        <v>0</v>
      </c>
      <c r="AC257" s="1186">
        <v>0</v>
      </c>
      <c r="AD257" s="1935">
        <v>0</v>
      </c>
      <c r="AE257" s="1186">
        <v>0</v>
      </c>
      <c r="AF257" s="1935">
        <v>0</v>
      </c>
      <c r="AG257" s="1186">
        <v>0</v>
      </c>
      <c r="AH257" s="1935">
        <v>0</v>
      </c>
      <c r="AI257" s="1186">
        <v>0</v>
      </c>
      <c r="AJ257" s="1935">
        <v>0</v>
      </c>
      <c r="AK257" s="1186">
        <v>0</v>
      </c>
      <c r="AL257" s="2022">
        <v>0</v>
      </c>
      <c r="AM257" s="2115">
        <v>0</v>
      </c>
      <c r="AN257" s="2025">
        <v>0</v>
      </c>
      <c r="AO257" s="2023">
        <v>0</v>
      </c>
      <c r="AP257" s="1983">
        <v>1</v>
      </c>
      <c r="AQ257" s="4512">
        <v>0</v>
      </c>
      <c r="AR257" s="5189">
        <v>0</v>
      </c>
      <c r="AS257" s="3503">
        <v>0</v>
      </c>
      <c r="AT257" s="2029">
        <v>0</v>
      </c>
      <c r="AU257" s="2023">
        <v>0</v>
      </c>
      <c r="AV257" s="2029">
        <v>0</v>
      </c>
      <c r="AW257" s="2023">
        <v>0</v>
      </c>
      <c r="AX257" s="2029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70"/>
      <c r="B258" s="1975" t="s">
        <v>874</v>
      </c>
      <c r="C258" s="1283">
        <f t="shared" si="222"/>
        <v>1</v>
      </c>
      <c r="D258" s="2197">
        <f t="shared" si="221"/>
        <v>0</v>
      </c>
      <c r="E258" s="1975">
        <f t="shared" si="221"/>
        <v>1</v>
      </c>
      <c r="F258" s="1172">
        <v>0</v>
      </c>
      <c r="G258" s="1173">
        <v>0</v>
      </c>
      <c r="H258" s="1172">
        <v>0</v>
      </c>
      <c r="I258" s="1173">
        <v>0</v>
      </c>
      <c r="J258" s="1172">
        <v>0</v>
      </c>
      <c r="K258" s="1173">
        <v>0</v>
      </c>
      <c r="L258" s="1172">
        <v>0</v>
      </c>
      <c r="M258" s="1173">
        <v>0</v>
      </c>
      <c r="N258" s="1172">
        <v>0</v>
      </c>
      <c r="O258" s="1173">
        <v>0</v>
      </c>
      <c r="P258" s="1172">
        <v>0</v>
      </c>
      <c r="Q258" s="1173">
        <v>0</v>
      </c>
      <c r="R258" s="1172">
        <v>0</v>
      </c>
      <c r="S258" s="1173">
        <v>0</v>
      </c>
      <c r="T258" s="1172">
        <v>0</v>
      </c>
      <c r="U258" s="1173">
        <v>0</v>
      </c>
      <c r="V258" s="1172">
        <v>0</v>
      </c>
      <c r="W258" s="1173">
        <v>0</v>
      </c>
      <c r="X258" s="1172">
        <v>0</v>
      </c>
      <c r="Y258" s="1173">
        <v>0</v>
      </c>
      <c r="Z258" s="1172">
        <v>0</v>
      </c>
      <c r="AA258" s="1173">
        <v>0</v>
      </c>
      <c r="AB258" s="1172">
        <v>0</v>
      </c>
      <c r="AC258" s="1173">
        <v>0</v>
      </c>
      <c r="AD258" s="1172">
        <v>0</v>
      </c>
      <c r="AE258" s="1173">
        <v>1</v>
      </c>
      <c r="AF258" s="1172">
        <v>0</v>
      </c>
      <c r="AG258" s="1173">
        <v>0</v>
      </c>
      <c r="AH258" s="1172">
        <v>0</v>
      </c>
      <c r="AI258" s="1173">
        <v>0</v>
      </c>
      <c r="AJ258" s="1172">
        <v>0</v>
      </c>
      <c r="AK258" s="1173">
        <v>0</v>
      </c>
      <c r="AL258" s="1172">
        <v>0</v>
      </c>
      <c r="AM258" s="1222">
        <v>0</v>
      </c>
      <c r="AN258" s="887">
        <v>0</v>
      </c>
      <c r="AO258" s="1174">
        <v>0</v>
      </c>
      <c r="AP258" s="1221">
        <v>1</v>
      </c>
      <c r="AQ258" s="3895">
        <v>0</v>
      </c>
      <c r="AR258" s="3892">
        <v>0</v>
      </c>
      <c r="AS258" s="3789">
        <v>0</v>
      </c>
      <c r="AT258" s="1173">
        <v>1</v>
      </c>
      <c r="AU258" s="1174">
        <v>0</v>
      </c>
      <c r="AV258" s="1173">
        <v>1</v>
      </c>
      <c r="AW258" s="1174">
        <v>0</v>
      </c>
      <c r="AX258" s="1173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70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>
        <v>0</v>
      </c>
      <c r="G259" s="1173">
        <v>0</v>
      </c>
      <c r="H259" s="1172">
        <v>0</v>
      </c>
      <c r="I259" s="1173">
        <v>0</v>
      </c>
      <c r="J259" s="1172">
        <v>0</v>
      </c>
      <c r="K259" s="1173">
        <v>0</v>
      </c>
      <c r="L259" s="1172">
        <v>0</v>
      </c>
      <c r="M259" s="1173">
        <v>0</v>
      </c>
      <c r="N259" s="1172">
        <v>0</v>
      </c>
      <c r="O259" s="1173">
        <v>0</v>
      </c>
      <c r="P259" s="1172">
        <v>0</v>
      </c>
      <c r="Q259" s="1173">
        <v>0</v>
      </c>
      <c r="R259" s="1172">
        <v>0</v>
      </c>
      <c r="S259" s="1173">
        <v>0</v>
      </c>
      <c r="T259" s="1172">
        <v>0</v>
      </c>
      <c r="U259" s="1173">
        <v>0</v>
      </c>
      <c r="V259" s="1172">
        <v>0</v>
      </c>
      <c r="W259" s="1173">
        <v>0</v>
      </c>
      <c r="X259" s="1172">
        <v>0</v>
      </c>
      <c r="Y259" s="1173">
        <v>0</v>
      </c>
      <c r="Z259" s="1172">
        <v>0</v>
      </c>
      <c r="AA259" s="1173">
        <v>0</v>
      </c>
      <c r="AB259" s="1172">
        <v>0</v>
      </c>
      <c r="AC259" s="1173">
        <v>0</v>
      </c>
      <c r="AD259" s="1172">
        <v>0</v>
      </c>
      <c r="AE259" s="1173">
        <v>0</v>
      </c>
      <c r="AF259" s="1172">
        <v>0</v>
      </c>
      <c r="AG259" s="1173">
        <v>0</v>
      </c>
      <c r="AH259" s="1172">
        <v>0</v>
      </c>
      <c r="AI259" s="1173">
        <v>0</v>
      </c>
      <c r="AJ259" s="1172">
        <v>0</v>
      </c>
      <c r="AK259" s="1173">
        <v>0</v>
      </c>
      <c r="AL259" s="1935">
        <v>0</v>
      </c>
      <c r="AM259" s="36">
        <v>0</v>
      </c>
      <c r="AN259" s="1966">
        <v>0</v>
      </c>
      <c r="AO259" s="1432">
        <v>0</v>
      </c>
      <c r="AP259" s="1297">
        <v>0</v>
      </c>
      <c r="AQ259" s="5215">
        <v>0</v>
      </c>
      <c r="AR259" s="3892">
        <v>0</v>
      </c>
      <c r="AS259" s="3789">
        <v>0</v>
      </c>
      <c r="AT259" s="1173">
        <v>0</v>
      </c>
      <c r="AU259" s="1174">
        <v>0</v>
      </c>
      <c r="AV259" s="1173">
        <v>0</v>
      </c>
      <c r="AW259" s="1174">
        <v>0</v>
      </c>
      <c r="AX259" s="1173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70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>
        <v>0</v>
      </c>
      <c r="L260" s="5519"/>
      <c r="M260" s="1173">
        <v>0</v>
      </c>
      <c r="N260" s="5519"/>
      <c r="O260" s="1173">
        <v>0</v>
      </c>
      <c r="P260" s="5519"/>
      <c r="Q260" s="1173">
        <v>0</v>
      </c>
      <c r="R260" s="5519"/>
      <c r="S260" s="1173">
        <v>0</v>
      </c>
      <c r="T260" s="5519"/>
      <c r="U260" s="1173">
        <v>0</v>
      </c>
      <c r="V260" s="5519"/>
      <c r="W260" s="1173">
        <v>0</v>
      </c>
      <c r="X260" s="5519"/>
      <c r="Y260" s="1173">
        <v>0</v>
      </c>
      <c r="Z260" s="5519"/>
      <c r="AA260" s="1173">
        <v>0</v>
      </c>
      <c r="AB260" s="5519"/>
      <c r="AC260" s="1173">
        <v>0</v>
      </c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>
        <v>0</v>
      </c>
      <c r="AO260" s="1432">
        <v>0</v>
      </c>
      <c r="AP260" s="1297">
        <v>0</v>
      </c>
      <c r="AQ260" s="5523"/>
      <c r="AR260" s="1964">
        <v>0</v>
      </c>
      <c r="AS260" s="5529"/>
      <c r="AT260" s="1186">
        <v>0</v>
      </c>
      <c r="AU260" s="1432">
        <v>0</v>
      </c>
      <c r="AV260" s="1186">
        <v>0</v>
      </c>
      <c r="AW260" s="1432">
        <v>0</v>
      </c>
      <c r="AX260" s="1186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70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>
        <v>0</v>
      </c>
      <c r="G261" s="1173">
        <v>0</v>
      </c>
      <c r="H261" s="1172">
        <v>0</v>
      </c>
      <c r="I261" s="1173">
        <v>0</v>
      </c>
      <c r="J261" s="1172">
        <v>0</v>
      </c>
      <c r="K261" s="1173">
        <v>0</v>
      </c>
      <c r="L261" s="1172">
        <v>0</v>
      </c>
      <c r="M261" s="1173">
        <v>0</v>
      </c>
      <c r="N261" s="1172">
        <v>0</v>
      </c>
      <c r="O261" s="1173">
        <v>0</v>
      </c>
      <c r="P261" s="1172">
        <v>0</v>
      </c>
      <c r="Q261" s="1173">
        <v>0</v>
      </c>
      <c r="R261" s="1172">
        <v>0</v>
      </c>
      <c r="S261" s="1173">
        <v>0</v>
      </c>
      <c r="T261" s="1172">
        <v>0</v>
      </c>
      <c r="U261" s="1173">
        <v>0</v>
      </c>
      <c r="V261" s="1172">
        <v>0</v>
      </c>
      <c r="W261" s="1173">
        <v>0</v>
      </c>
      <c r="X261" s="1172">
        <v>0</v>
      </c>
      <c r="Y261" s="1173">
        <v>0</v>
      </c>
      <c r="Z261" s="1172">
        <v>0</v>
      </c>
      <c r="AA261" s="1173">
        <v>0</v>
      </c>
      <c r="AB261" s="1172">
        <v>0</v>
      </c>
      <c r="AC261" s="1173">
        <v>0</v>
      </c>
      <c r="AD261" s="1172">
        <v>0</v>
      </c>
      <c r="AE261" s="1173">
        <v>0</v>
      </c>
      <c r="AF261" s="1172">
        <v>0</v>
      </c>
      <c r="AG261" s="1173">
        <v>0</v>
      </c>
      <c r="AH261" s="1172">
        <v>0</v>
      </c>
      <c r="AI261" s="1173">
        <v>0</v>
      </c>
      <c r="AJ261" s="1172">
        <v>0</v>
      </c>
      <c r="AK261" s="1173">
        <v>0</v>
      </c>
      <c r="AL261" s="1172">
        <v>0</v>
      </c>
      <c r="AM261" s="1222">
        <v>0</v>
      </c>
      <c r="AN261" s="1966">
        <v>0</v>
      </c>
      <c r="AO261" s="1432">
        <v>0</v>
      </c>
      <c r="AP261" s="1297">
        <v>0</v>
      </c>
      <c r="AQ261" s="3895">
        <v>0</v>
      </c>
      <c r="AR261" s="3892">
        <v>0</v>
      </c>
      <c r="AS261" s="3789">
        <v>0</v>
      </c>
      <c r="AT261" s="1173">
        <v>0</v>
      </c>
      <c r="AU261" s="1174">
        <v>0</v>
      </c>
      <c r="AV261" s="1173">
        <v>0</v>
      </c>
      <c r="AW261" s="1174">
        <v>0</v>
      </c>
      <c r="AX261" s="1173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70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>
        <v>0</v>
      </c>
      <c r="G262" s="1173">
        <v>0</v>
      </c>
      <c r="H262" s="1172">
        <v>0</v>
      </c>
      <c r="I262" s="1173">
        <v>0</v>
      </c>
      <c r="J262" s="1172">
        <v>0</v>
      </c>
      <c r="K262" s="1173">
        <v>0</v>
      </c>
      <c r="L262" s="1172">
        <v>0</v>
      </c>
      <c r="M262" s="1173">
        <v>0</v>
      </c>
      <c r="N262" s="1172">
        <v>0</v>
      </c>
      <c r="O262" s="1173">
        <v>0</v>
      </c>
      <c r="P262" s="1172">
        <v>0</v>
      </c>
      <c r="Q262" s="1173">
        <v>0</v>
      </c>
      <c r="R262" s="1172">
        <v>0</v>
      </c>
      <c r="S262" s="1173">
        <v>0</v>
      </c>
      <c r="T262" s="1172">
        <v>0</v>
      </c>
      <c r="U262" s="1173">
        <v>0</v>
      </c>
      <c r="V262" s="1172">
        <v>0</v>
      </c>
      <c r="W262" s="1173">
        <v>0</v>
      </c>
      <c r="X262" s="1172">
        <v>0</v>
      </c>
      <c r="Y262" s="1173">
        <v>0</v>
      </c>
      <c r="Z262" s="1172">
        <v>0</v>
      </c>
      <c r="AA262" s="1173">
        <v>0</v>
      </c>
      <c r="AB262" s="1172">
        <v>0</v>
      </c>
      <c r="AC262" s="1173">
        <v>0</v>
      </c>
      <c r="AD262" s="1172">
        <v>0</v>
      </c>
      <c r="AE262" s="1173">
        <v>0</v>
      </c>
      <c r="AF262" s="1172">
        <v>0</v>
      </c>
      <c r="AG262" s="1173">
        <v>0</v>
      </c>
      <c r="AH262" s="1172">
        <v>0</v>
      </c>
      <c r="AI262" s="1173">
        <v>0</v>
      </c>
      <c r="AJ262" s="1172">
        <v>0</v>
      </c>
      <c r="AK262" s="1173">
        <v>0</v>
      </c>
      <c r="AL262" s="1172">
        <v>0</v>
      </c>
      <c r="AM262" s="1222">
        <v>0</v>
      </c>
      <c r="AN262" s="1966">
        <v>0</v>
      </c>
      <c r="AO262" s="1432">
        <v>0</v>
      </c>
      <c r="AP262" s="1297">
        <v>0</v>
      </c>
      <c r="AQ262" s="3895">
        <v>0</v>
      </c>
      <c r="AR262" s="3892">
        <v>0</v>
      </c>
      <c r="AS262" s="3789">
        <v>0</v>
      </c>
      <c r="AT262" s="1173">
        <v>0</v>
      </c>
      <c r="AU262" s="1174">
        <v>0</v>
      </c>
      <c r="AV262" s="1173">
        <v>0</v>
      </c>
      <c r="AW262" s="1174">
        <v>0</v>
      </c>
      <c r="AX262" s="1173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70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>
        <v>0</v>
      </c>
      <c r="G263" s="1173">
        <v>0</v>
      </c>
      <c r="H263" s="1172">
        <v>0</v>
      </c>
      <c r="I263" s="1173">
        <v>0</v>
      </c>
      <c r="J263" s="1172">
        <v>0</v>
      </c>
      <c r="K263" s="1173">
        <v>0</v>
      </c>
      <c r="L263" s="1172">
        <v>0</v>
      </c>
      <c r="M263" s="1173">
        <v>0</v>
      </c>
      <c r="N263" s="1172">
        <v>0</v>
      </c>
      <c r="O263" s="1173">
        <v>0</v>
      </c>
      <c r="P263" s="1172">
        <v>0</v>
      </c>
      <c r="Q263" s="1173">
        <v>0</v>
      </c>
      <c r="R263" s="1172">
        <v>0</v>
      </c>
      <c r="S263" s="1173">
        <v>0</v>
      </c>
      <c r="T263" s="1172">
        <v>0</v>
      </c>
      <c r="U263" s="1173">
        <v>0</v>
      </c>
      <c r="V263" s="1172">
        <v>0</v>
      </c>
      <c r="W263" s="1173">
        <v>0</v>
      </c>
      <c r="X263" s="1172">
        <v>0</v>
      </c>
      <c r="Y263" s="1173">
        <v>0</v>
      </c>
      <c r="Z263" s="1172">
        <v>0</v>
      </c>
      <c r="AA263" s="1173">
        <v>0</v>
      </c>
      <c r="AB263" s="1172">
        <v>0</v>
      </c>
      <c r="AC263" s="1173">
        <v>0</v>
      </c>
      <c r="AD263" s="1172">
        <v>0</v>
      </c>
      <c r="AE263" s="1173">
        <v>0</v>
      </c>
      <c r="AF263" s="1172">
        <v>0</v>
      </c>
      <c r="AG263" s="1173">
        <v>0</v>
      </c>
      <c r="AH263" s="1172">
        <v>0</v>
      </c>
      <c r="AI263" s="1173">
        <v>0</v>
      </c>
      <c r="AJ263" s="1172">
        <v>0</v>
      </c>
      <c r="AK263" s="1173">
        <v>0</v>
      </c>
      <c r="AL263" s="1172">
        <v>0</v>
      </c>
      <c r="AM263" s="1222">
        <v>0</v>
      </c>
      <c r="AN263" s="1966">
        <v>0</v>
      </c>
      <c r="AO263" s="1432">
        <v>0</v>
      </c>
      <c r="AP263" s="1297">
        <v>0</v>
      </c>
      <c r="AQ263" s="3895">
        <v>0</v>
      </c>
      <c r="AR263" s="3892">
        <v>0</v>
      </c>
      <c r="AS263" s="3789">
        <v>0</v>
      </c>
      <c r="AT263" s="1173">
        <v>0</v>
      </c>
      <c r="AU263" s="1174">
        <v>0</v>
      </c>
      <c r="AV263" s="1173">
        <v>0</v>
      </c>
      <c r="AW263" s="1174">
        <v>0</v>
      </c>
      <c r="AX263" s="1173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710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>
        <v>0</v>
      </c>
      <c r="I264" s="1180">
        <v>0</v>
      </c>
      <c r="J264" s="1179">
        <v>0</v>
      </c>
      <c r="K264" s="1180">
        <v>0</v>
      </c>
      <c r="L264" s="1179">
        <v>0</v>
      </c>
      <c r="M264" s="1180">
        <v>0</v>
      </c>
      <c r="N264" s="1179">
        <v>0</v>
      </c>
      <c r="O264" s="1180">
        <v>0</v>
      </c>
      <c r="P264" s="1179">
        <v>0</v>
      </c>
      <c r="Q264" s="1180">
        <v>0</v>
      </c>
      <c r="R264" s="1179">
        <v>0</v>
      </c>
      <c r="S264" s="1180">
        <v>0</v>
      </c>
      <c r="T264" s="1179">
        <v>0</v>
      </c>
      <c r="U264" s="1180">
        <v>0</v>
      </c>
      <c r="V264" s="1179">
        <v>0</v>
      </c>
      <c r="W264" s="1180">
        <v>0</v>
      </c>
      <c r="X264" s="1179">
        <v>0</v>
      </c>
      <c r="Y264" s="1180">
        <v>0</v>
      </c>
      <c r="Z264" s="1179">
        <v>0</v>
      </c>
      <c r="AA264" s="1180">
        <v>0</v>
      </c>
      <c r="AB264" s="1179">
        <v>0</v>
      </c>
      <c r="AC264" s="1180">
        <v>0</v>
      </c>
      <c r="AD264" s="1179">
        <v>0</v>
      </c>
      <c r="AE264" s="1180">
        <v>0</v>
      </c>
      <c r="AF264" s="1179">
        <v>0</v>
      </c>
      <c r="AG264" s="1180">
        <v>0</v>
      </c>
      <c r="AH264" s="1179">
        <v>0</v>
      </c>
      <c r="AI264" s="1180">
        <v>0</v>
      </c>
      <c r="AJ264" s="1179">
        <v>0</v>
      </c>
      <c r="AK264" s="1180">
        <v>0</v>
      </c>
      <c r="AL264" s="1179">
        <v>0</v>
      </c>
      <c r="AM264" s="35">
        <v>0</v>
      </c>
      <c r="AN264" s="1225">
        <v>0</v>
      </c>
      <c r="AO264" s="1193">
        <v>0</v>
      </c>
      <c r="AP264" s="1226">
        <v>0</v>
      </c>
      <c r="AQ264" s="35">
        <v>0</v>
      </c>
      <c r="AR264" s="1229">
        <v>0</v>
      </c>
      <c r="AS264" s="1181">
        <v>0</v>
      </c>
      <c r="AT264" s="1180">
        <v>0</v>
      </c>
      <c r="AU264" s="1181">
        <v>0</v>
      </c>
      <c r="AV264" s="1180">
        <v>0</v>
      </c>
      <c r="AW264" s="1181">
        <v>0</v>
      </c>
      <c r="AX264" s="1180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09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>
        <v>0</v>
      </c>
      <c r="G265" s="2029">
        <v>0</v>
      </c>
      <c r="H265" s="2022">
        <v>0</v>
      </c>
      <c r="I265" s="2029">
        <v>0</v>
      </c>
      <c r="J265" s="2022">
        <v>0</v>
      </c>
      <c r="K265" s="2029">
        <v>0</v>
      </c>
      <c r="L265" s="2022">
        <v>0</v>
      </c>
      <c r="M265" s="2029">
        <v>0</v>
      </c>
      <c r="N265" s="2022">
        <v>0</v>
      </c>
      <c r="O265" s="2029">
        <v>0</v>
      </c>
      <c r="P265" s="2022">
        <v>0</v>
      </c>
      <c r="Q265" s="2029">
        <v>0</v>
      </c>
      <c r="R265" s="2022">
        <v>0</v>
      </c>
      <c r="S265" s="2029">
        <v>0</v>
      </c>
      <c r="T265" s="2022">
        <v>0</v>
      </c>
      <c r="U265" s="2029">
        <v>0</v>
      </c>
      <c r="V265" s="2022">
        <v>0</v>
      </c>
      <c r="W265" s="2029">
        <v>0</v>
      </c>
      <c r="X265" s="2022">
        <v>0</v>
      </c>
      <c r="Y265" s="2029">
        <v>0</v>
      </c>
      <c r="Z265" s="2022">
        <v>0</v>
      </c>
      <c r="AA265" s="2029">
        <v>0</v>
      </c>
      <c r="AB265" s="2022">
        <v>0</v>
      </c>
      <c r="AC265" s="2029">
        <v>0</v>
      </c>
      <c r="AD265" s="2022">
        <v>0</v>
      </c>
      <c r="AE265" s="2029">
        <v>0</v>
      </c>
      <c r="AF265" s="2022">
        <v>0</v>
      </c>
      <c r="AG265" s="2029">
        <v>0</v>
      </c>
      <c r="AH265" s="2022">
        <v>0</v>
      </c>
      <c r="AI265" s="2029">
        <v>0</v>
      </c>
      <c r="AJ265" s="2014">
        <v>0</v>
      </c>
      <c r="AK265" s="2019">
        <v>0</v>
      </c>
      <c r="AL265" s="2022">
        <v>0</v>
      </c>
      <c r="AM265" s="2115">
        <v>0</v>
      </c>
      <c r="AN265" s="1966">
        <v>0</v>
      </c>
      <c r="AO265" s="1432">
        <v>0</v>
      </c>
      <c r="AP265" s="1297">
        <v>0</v>
      </c>
      <c r="AQ265" s="4512">
        <v>0</v>
      </c>
      <c r="AR265" s="5189">
        <v>0</v>
      </c>
      <c r="AS265" s="3503">
        <v>0</v>
      </c>
      <c r="AT265" s="2029">
        <v>0</v>
      </c>
      <c r="AU265" s="2023">
        <v>0</v>
      </c>
      <c r="AV265" s="2029">
        <v>0</v>
      </c>
      <c r="AW265" s="2023">
        <v>0</v>
      </c>
      <c r="AX265" s="2029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70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>
        <v>0</v>
      </c>
      <c r="G266" s="1173">
        <v>0</v>
      </c>
      <c r="H266" s="1172">
        <v>0</v>
      </c>
      <c r="I266" s="1173">
        <v>0</v>
      </c>
      <c r="J266" s="1172">
        <v>0</v>
      </c>
      <c r="K266" s="1173">
        <v>0</v>
      </c>
      <c r="L266" s="1172">
        <v>0</v>
      </c>
      <c r="M266" s="1173">
        <v>0</v>
      </c>
      <c r="N266" s="1172">
        <v>0</v>
      </c>
      <c r="O266" s="1173">
        <v>0</v>
      </c>
      <c r="P266" s="1172">
        <v>0</v>
      </c>
      <c r="Q266" s="1173">
        <v>0</v>
      </c>
      <c r="R266" s="1172">
        <v>0</v>
      </c>
      <c r="S266" s="1173">
        <v>0</v>
      </c>
      <c r="T266" s="1172">
        <v>0</v>
      </c>
      <c r="U266" s="1173">
        <v>0</v>
      </c>
      <c r="V266" s="1172">
        <v>0</v>
      </c>
      <c r="W266" s="1173">
        <v>0</v>
      </c>
      <c r="X266" s="1172">
        <v>0</v>
      </c>
      <c r="Y266" s="1173">
        <v>0</v>
      </c>
      <c r="Z266" s="1172">
        <v>0</v>
      </c>
      <c r="AA266" s="1173">
        <v>0</v>
      </c>
      <c r="AB266" s="1172">
        <v>0</v>
      </c>
      <c r="AC266" s="1173">
        <v>0</v>
      </c>
      <c r="AD266" s="1172">
        <v>0</v>
      </c>
      <c r="AE266" s="1173">
        <v>0</v>
      </c>
      <c r="AF266" s="1172">
        <v>0</v>
      </c>
      <c r="AG266" s="1173">
        <v>0</v>
      </c>
      <c r="AH266" s="1172">
        <v>0</v>
      </c>
      <c r="AI266" s="1173">
        <v>0</v>
      </c>
      <c r="AJ266" s="1179">
        <v>0</v>
      </c>
      <c r="AK266" s="1180">
        <v>0</v>
      </c>
      <c r="AL266" s="1172">
        <v>0</v>
      </c>
      <c r="AM266" s="1222">
        <v>0</v>
      </c>
      <c r="AN266" s="1966">
        <v>0</v>
      </c>
      <c r="AO266" s="1432">
        <v>0</v>
      </c>
      <c r="AP266" s="1297">
        <v>0</v>
      </c>
      <c r="AQ266" s="3895">
        <v>0</v>
      </c>
      <c r="AR266" s="3892">
        <v>0</v>
      </c>
      <c r="AS266" s="3789">
        <v>0</v>
      </c>
      <c r="AT266" s="1173">
        <v>0</v>
      </c>
      <c r="AU266" s="1174">
        <v>0</v>
      </c>
      <c r="AV266" s="1173">
        <v>0</v>
      </c>
      <c r="AW266" s="1174">
        <v>0</v>
      </c>
      <c r="AX266" s="1173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70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>
        <v>0</v>
      </c>
      <c r="G267" s="1180">
        <v>0</v>
      </c>
      <c r="H267" s="1179">
        <v>0</v>
      </c>
      <c r="I267" s="1180">
        <v>0</v>
      </c>
      <c r="J267" s="1179">
        <v>0</v>
      </c>
      <c r="K267" s="1180">
        <v>0</v>
      </c>
      <c r="L267" s="1179">
        <v>0</v>
      </c>
      <c r="M267" s="1180">
        <v>0</v>
      </c>
      <c r="N267" s="1179">
        <v>0</v>
      </c>
      <c r="O267" s="1180">
        <v>0</v>
      </c>
      <c r="P267" s="1179">
        <v>0</v>
      </c>
      <c r="Q267" s="1180">
        <v>0</v>
      </c>
      <c r="R267" s="1179">
        <v>0</v>
      </c>
      <c r="S267" s="1180">
        <v>0</v>
      </c>
      <c r="T267" s="1179">
        <v>0</v>
      </c>
      <c r="U267" s="1180">
        <v>0</v>
      </c>
      <c r="V267" s="1179">
        <v>0</v>
      </c>
      <c r="W267" s="1180">
        <v>0</v>
      </c>
      <c r="X267" s="1179">
        <v>0</v>
      </c>
      <c r="Y267" s="1180">
        <v>0</v>
      </c>
      <c r="Z267" s="1179">
        <v>0</v>
      </c>
      <c r="AA267" s="1180">
        <v>0</v>
      </c>
      <c r="AB267" s="1179">
        <v>0</v>
      </c>
      <c r="AC267" s="1180">
        <v>0</v>
      </c>
      <c r="AD267" s="1179">
        <v>0</v>
      </c>
      <c r="AE267" s="1180">
        <v>0</v>
      </c>
      <c r="AF267" s="1179">
        <v>0</v>
      </c>
      <c r="AG267" s="1180">
        <v>0</v>
      </c>
      <c r="AH267" s="1179">
        <v>0</v>
      </c>
      <c r="AI267" s="1180">
        <v>0</v>
      </c>
      <c r="AJ267" s="1179">
        <v>0</v>
      </c>
      <c r="AK267" s="1180">
        <v>0</v>
      </c>
      <c r="AL267" s="1179">
        <v>0</v>
      </c>
      <c r="AM267" s="35">
        <v>0</v>
      </c>
      <c r="AN267" s="887">
        <v>0</v>
      </c>
      <c r="AO267" s="1174">
        <v>0</v>
      </c>
      <c r="AP267" s="1221">
        <v>0</v>
      </c>
      <c r="AQ267" s="35">
        <v>0</v>
      </c>
      <c r="AR267" s="1229">
        <v>0</v>
      </c>
      <c r="AS267" s="1181">
        <v>0</v>
      </c>
      <c r="AT267" s="1180">
        <v>0</v>
      </c>
      <c r="AU267" s="1181">
        <v>0</v>
      </c>
      <c r="AV267" s="1180">
        <v>0</v>
      </c>
      <c r="AW267" s="1181">
        <v>0</v>
      </c>
      <c r="AX267" s="1180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70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>
        <v>0</v>
      </c>
      <c r="G268" s="1180">
        <v>0</v>
      </c>
      <c r="H268" s="1179">
        <v>0</v>
      </c>
      <c r="I268" s="1180">
        <v>0</v>
      </c>
      <c r="J268" s="1179">
        <v>0</v>
      </c>
      <c r="K268" s="1180">
        <v>0</v>
      </c>
      <c r="L268" s="1179">
        <v>0</v>
      </c>
      <c r="M268" s="1180">
        <v>0</v>
      </c>
      <c r="N268" s="1179">
        <v>0</v>
      </c>
      <c r="O268" s="1180">
        <v>0</v>
      </c>
      <c r="P268" s="1179">
        <v>0</v>
      </c>
      <c r="Q268" s="1180">
        <v>0</v>
      </c>
      <c r="R268" s="1179">
        <v>0</v>
      </c>
      <c r="S268" s="1180">
        <v>0</v>
      </c>
      <c r="T268" s="1179">
        <v>0</v>
      </c>
      <c r="U268" s="1180">
        <v>0</v>
      </c>
      <c r="V268" s="1179">
        <v>0</v>
      </c>
      <c r="W268" s="1180">
        <v>0</v>
      </c>
      <c r="X268" s="1179">
        <v>0</v>
      </c>
      <c r="Y268" s="1180">
        <v>0</v>
      </c>
      <c r="Z268" s="1179">
        <v>0</v>
      </c>
      <c r="AA268" s="1180">
        <v>0</v>
      </c>
      <c r="AB268" s="1179">
        <v>0</v>
      </c>
      <c r="AC268" s="1180">
        <v>0</v>
      </c>
      <c r="AD268" s="1179">
        <v>0</v>
      </c>
      <c r="AE268" s="1180">
        <v>0</v>
      </c>
      <c r="AF268" s="1179">
        <v>0</v>
      </c>
      <c r="AG268" s="1180">
        <v>0</v>
      </c>
      <c r="AH268" s="1179">
        <v>0</v>
      </c>
      <c r="AI268" s="1180">
        <v>0</v>
      </c>
      <c r="AJ268" s="1179">
        <v>0</v>
      </c>
      <c r="AK268" s="1180">
        <v>0</v>
      </c>
      <c r="AL268" s="1179">
        <v>0</v>
      </c>
      <c r="AM268" s="35">
        <v>0</v>
      </c>
      <c r="AN268" s="42">
        <v>0</v>
      </c>
      <c r="AO268" s="204">
        <v>0</v>
      </c>
      <c r="AP268" s="43">
        <v>0</v>
      </c>
      <c r="AQ268" s="35">
        <v>0</v>
      </c>
      <c r="AR268" s="1229">
        <v>0</v>
      </c>
      <c r="AS268" s="1181">
        <v>0</v>
      </c>
      <c r="AT268" s="1180">
        <v>0</v>
      </c>
      <c r="AU268" s="1181">
        <v>0</v>
      </c>
      <c r="AV268" s="1180">
        <v>0</v>
      </c>
      <c r="AW268" s="1181">
        <v>0</v>
      </c>
      <c r="AX268" s="1180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710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>
        <v>0</v>
      </c>
      <c r="G269" s="1192">
        <v>0</v>
      </c>
      <c r="H269" s="1188">
        <v>0</v>
      </c>
      <c r="I269" s="1192">
        <v>0</v>
      </c>
      <c r="J269" s="1188">
        <v>0</v>
      </c>
      <c r="K269" s="1192">
        <v>0</v>
      </c>
      <c r="L269" s="1188">
        <v>0</v>
      </c>
      <c r="M269" s="1192">
        <v>0</v>
      </c>
      <c r="N269" s="1188">
        <v>0</v>
      </c>
      <c r="O269" s="1192">
        <v>0</v>
      </c>
      <c r="P269" s="1188">
        <v>0</v>
      </c>
      <c r="Q269" s="1192">
        <v>0</v>
      </c>
      <c r="R269" s="1188">
        <v>0</v>
      </c>
      <c r="S269" s="1192">
        <v>0</v>
      </c>
      <c r="T269" s="1188">
        <v>0</v>
      </c>
      <c r="U269" s="1192">
        <v>0</v>
      </c>
      <c r="V269" s="1188">
        <v>0</v>
      </c>
      <c r="W269" s="1192">
        <v>0</v>
      </c>
      <c r="X269" s="1188">
        <v>0</v>
      </c>
      <c r="Y269" s="1192">
        <v>0</v>
      </c>
      <c r="Z269" s="1188">
        <v>0</v>
      </c>
      <c r="AA269" s="1192">
        <v>0</v>
      </c>
      <c r="AB269" s="1188">
        <v>0</v>
      </c>
      <c r="AC269" s="1192">
        <v>0</v>
      </c>
      <c r="AD269" s="1188">
        <v>0</v>
      </c>
      <c r="AE269" s="1192">
        <v>0</v>
      </c>
      <c r="AF269" s="1188">
        <v>0</v>
      </c>
      <c r="AG269" s="1192">
        <v>0</v>
      </c>
      <c r="AH269" s="1188">
        <v>0</v>
      </c>
      <c r="AI269" s="1192">
        <v>0</v>
      </c>
      <c r="AJ269" s="1188">
        <v>0</v>
      </c>
      <c r="AK269" s="1192">
        <v>0</v>
      </c>
      <c r="AL269" s="1188">
        <v>0</v>
      </c>
      <c r="AM269" s="1227">
        <v>0</v>
      </c>
      <c r="AN269" s="1225">
        <v>0</v>
      </c>
      <c r="AO269" s="1193">
        <v>0</v>
      </c>
      <c r="AP269" s="1226">
        <v>0</v>
      </c>
      <c r="AQ269" s="1227">
        <v>0</v>
      </c>
      <c r="AR269" s="1223">
        <v>0</v>
      </c>
      <c r="AS269" s="1193">
        <v>0</v>
      </c>
      <c r="AT269" s="1192">
        <v>0</v>
      </c>
      <c r="AU269" s="1193">
        <v>0</v>
      </c>
      <c r="AV269" s="1192">
        <v>0</v>
      </c>
      <c r="AW269" s="1193">
        <v>0</v>
      </c>
      <c r="AX269" s="1192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09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>
        <v>0</v>
      </c>
      <c r="G270" s="2029">
        <v>0</v>
      </c>
      <c r="H270" s="2022">
        <v>0</v>
      </c>
      <c r="I270" s="2029">
        <v>0</v>
      </c>
      <c r="J270" s="2022">
        <v>0</v>
      </c>
      <c r="K270" s="2029">
        <v>0</v>
      </c>
      <c r="L270" s="2022">
        <v>0</v>
      </c>
      <c r="M270" s="2029">
        <v>0</v>
      </c>
      <c r="N270" s="2022">
        <v>0</v>
      </c>
      <c r="O270" s="2029">
        <v>0</v>
      </c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>
        <v>0</v>
      </c>
      <c r="AO270" s="2023">
        <v>0</v>
      </c>
      <c r="AP270" s="1983">
        <v>1</v>
      </c>
      <c r="AQ270" s="4512">
        <v>0</v>
      </c>
      <c r="AR270" s="5383"/>
      <c r="AS270" s="3503">
        <v>0</v>
      </c>
      <c r="AT270" s="2029">
        <v>0</v>
      </c>
      <c r="AU270" s="2023">
        <v>0</v>
      </c>
      <c r="AV270" s="2029">
        <v>0</v>
      </c>
      <c r="AW270" s="2023">
        <v>0</v>
      </c>
      <c r="AX270" s="2029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70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>
        <v>0</v>
      </c>
      <c r="G271" s="1173">
        <v>0</v>
      </c>
      <c r="H271" s="1172">
        <v>0</v>
      </c>
      <c r="I271" s="1173">
        <v>0</v>
      </c>
      <c r="J271" s="1172">
        <v>0</v>
      </c>
      <c r="K271" s="1173">
        <v>0</v>
      </c>
      <c r="L271" s="1172">
        <v>0</v>
      </c>
      <c r="M271" s="1173">
        <v>0</v>
      </c>
      <c r="N271" s="1172">
        <v>0</v>
      </c>
      <c r="O271" s="1173">
        <v>0</v>
      </c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>
        <v>0</v>
      </c>
      <c r="AO271" s="1432">
        <v>0</v>
      </c>
      <c r="AP271" s="1297">
        <v>0</v>
      </c>
      <c r="AQ271" s="3895">
        <v>0</v>
      </c>
      <c r="AR271" s="5384"/>
      <c r="AS271" s="3789">
        <v>0</v>
      </c>
      <c r="AT271" s="1173">
        <v>0</v>
      </c>
      <c r="AU271" s="1174">
        <v>0</v>
      </c>
      <c r="AV271" s="1173">
        <v>0</v>
      </c>
      <c r="AW271" s="1174">
        <v>0</v>
      </c>
      <c r="AX271" s="1173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70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>
        <v>0</v>
      </c>
      <c r="G272" s="1173">
        <v>0</v>
      </c>
      <c r="H272" s="1172">
        <v>0</v>
      </c>
      <c r="I272" s="1173">
        <v>0</v>
      </c>
      <c r="J272" s="1172">
        <v>0</v>
      </c>
      <c r="K272" s="1173">
        <v>0</v>
      </c>
      <c r="L272" s="1172">
        <v>0</v>
      </c>
      <c r="M272" s="1173">
        <v>0</v>
      </c>
      <c r="N272" s="1172">
        <v>0</v>
      </c>
      <c r="O272" s="1173">
        <v>0</v>
      </c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>
        <v>0</v>
      </c>
      <c r="AO272" s="1432">
        <v>0</v>
      </c>
      <c r="AP272" s="1297">
        <v>0</v>
      </c>
      <c r="AQ272" s="3895">
        <v>0</v>
      </c>
      <c r="AR272" s="5384"/>
      <c r="AS272" s="3789">
        <v>0</v>
      </c>
      <c r="AT272" s="1173">
        <v>0</v>
      </c>
      <c r="AU272" s="1174">
        <v>0</v>
      </c>
      <c r="AV272" s="1173">
        <v>0</v>
      </c>
      <c r="AW272" s="1174">
        <v>0</v>
      </c>
      <c r="AX272" s="1173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710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>
        <v>0</v>
      </c>
      <c r="G273" s="1192">
        <v>0</v>
      </c>
      <c r="H273" s="1188">
        <v>0</v>
      </c>
      <c r="I273" s="1192">
        <v>0</v>
      </c>
      <c r="J273" s="1188">
        <v>0</v>
      </c>
      <c r="K273" s="1192">
        <v>0</v>
      </c>
      <c r="L273" s="1188">
        <v>0</v>
      </c>
      <c r="M273" s="1192">
        <v>0</v>
      </c>
      <c r="N273" s="1188">
        <v>0</v>
      </c>
      <c r="O273" s="1192">
        <v>0</v>
      </c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>
        <v>0</v>
      </c>
      <c r="AO273" s="1432">
        <v>0</v>
      </c>
      <c r="AP273" s="1224">
        <v>1</v>
      </c>
      <c r="AQ273" s="1227">
        <v>0</v>
      </c>
      <c r="AR273" s="5385"/>
      <c r="AS273" s="1193">
        <v>0</v>
      </c>
      <c r="AT273" s="1192">
        <v>0</v>
      </c>
      <c r="AU273" s="1193">
        <v>0</v>
      </c>
      <c r="AV273" s="1192">
        <v>0</v>
      </c>
      <c r="AW273" s="1193">
        <v>0</v>
      </c>
      <c r="AX273" s="1192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09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>
        <v>0</v>
      </c>
      <c r="G274" s="1186">
        <v>0</v>
      </c>
      <c r="H274" s="1935">
        <v>0</v>
      </c>
      <c r="I274" s="1186">
        <v>0</v>
      </c>
      <c r="J274" s="1935">
        <v>0</v>
      </c>
      <c r="K274" s="1186">
        <v>0</v>
      </c>
      <c r="L274" s="1935">
        <v>0</v>
      </c>
      <c r="M274" s="1186">
        <v>0</v>
      </c>
      <c r="N274" s="1935">
        <v>0</v>
      </c>
      <c r="O274" s="1186">
        <v>0</v>
      </c>
      <c r="P274" s="1935">
        <v>0</v>
      </c>
      <c r="Q274" s="1186">
        <v>0</v>
      </c>
      <c r="R274" s="1935">
        <v>0</v>
      </c>
      <c r="S274" s="1186">
        <v>0</v>
      </c>
      <c r="T274" s="1935">
        <v>0</v>
      </c>
      <c r="U274" s="1186">
        <v>0</v>
      </c>
      <c r="V274" s="1935">
        <v>0</v>
      </c>
      <c r="W274" s="1186">
        <v>0</v>
      </c>
      <c r="X274" s="1935">
        <v>0</v>
      </c>
      <c r="Y274" s="1186">
        <v>0</v>
      </c>
      <c r="Z274" s="1935">
        <v>0</v>
      </c>
      <c r="AA274" s="1186">
        <v>0</v>
      </c>
      <c r="AB274" s="1935">
        <v>0</v>
      </c>
      <c r="AC274" s="1186">
        <v>0</v>
      </c>
      <c r="AD274" s="1935">
        <v>0</v>
      </c>
      <c r="AE274" s="1186">
        <v>0</v>
      </c>
      <c r="AF274" s="1935">
        <v>0</v>
      </c>
      <c r="AG274" s="1186">
        <v>0</v>
      </c>
      <c r="AH274" s="1935">
        <v>0</v>
      </c>
      <c r="AI274" s="1186">
        <v>0</v>
      </c>
      <c r="AJ274" s="1935">
        <v>0</v>
      </c>
      <c r="AK274" s="1186">
        <v>0</v>
      </c>
      <c r="AL274" s="1935">
        <v>0</v>
      </c>
      <c r="AM274" s="1940">
        <v>0</v>
      </c>
      <c r="AN274" s="2023">
        <v>0</v>
      </c>
      <c r="AO274" s="835">
        <v>0</v>
      </c>
      <c r="AP274" s="1940">
        <v>0</v>
      </c>
      <c r="AQ274" s="36">
        <v>0</v>
      </c>
      <c r="AR274" s="1964">
        <v>0</v>
      </c>
      <c r="AS274" s="3503">
        <v>0</v>
      </c>
      <c r="AT274" s="1173">
        <v>0</v>
      </c>
      <c r="AU274" s="1174">
        <v>0</v>
      </c>
      <c r="AV274" s="1173">
        <v>0</v>
      </c>
      <c r="AW274" s="1174">
        <v>0</v>
      </c>
      <c r="AX274" s="1173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70"/>
      <c r="B275" s="2214" t="s">
        <v>894</v>
      </c>
      <c r="C275" s="1283">
        <f t="shared" si="222"/>
        <v>2</v>
      </c>
      <c r="D275" s="2197">
        <f t="shared" si="239"/>
        <v>0</v>
      </c>
      <c r="E275" s="1975">
        <f t="shared" si="239"/>
        <v>2</v>
      </c>
      <c r="F275" s="1172">
        <v>0</v>
      </c>
      <c r="G275" s="1173">
        <v>0</v>
      </c>
      <c r="H275" s="1172">
        <v>0</v>
      </c>
      <c r="I275" s="1173">
        <v>0</v>
      </c>
      <c r="J275" s="1172">
        <v>0</v>
      </c>
      <c r="K275" s="1173">
        <v>0</v>
      </c>
      <c r="L275" s="1172">
        <v>0</v>
      </c>
      <c r="M275" s="1173">
        <v>1</v>
      </c>
      <c r="N275" s="1172">
        <v>0</v>
      </c>
      <c r="O275" s="1173">
        <v>0</v>
      </c>
      <c r="P275" s="1172">
        <v>0</v>
      </c>
      <c r="Q275" s="1173">
        <v>0</v>
      </c>
      <c r="R275" s="1172">
        <v>0</v>
      </c>
      <c r="S275" s="1173">
        <v>0</v>
      </c>
      <c r="T275" s="1172">
        <v>0</v>
      </c>
      <c r="U275" s="1173">
        <v>0</v>
      </c>
      <c r="V275" s="1172">
        <v>0</v>
      </c>
      <c r="W275" s="1173">
        <v>0</v>
      </c>
      <c r="X275" s="1172">
        <v>0</v>
      </c>
      <c r="Y275" s="1173">
        <v>1</v>
      </c>
      <c r="Z275" s="1172">
        <v>0</v>
      </c>
      <c r="AA275" s="1173">
        <v>0</v>
      </c>
      <c r="AB275" s="1172">
        <v>0</v>
      </c>
      <c r="AC275" s="1173">
        <v>0</v>
      </c>
      <c r="AD275" s="1172">
        <v>0</v>
      </c>
      <c r="AE275" s="1173">
        <v>0</v>
      </c>
      <c r="AF275" s="1172">
        <v>0</v>
      </c>
      <c r="AG275" s="1173">
        <v>0</v>
      </c>
      <c r="AH275" s="1172">
        <v>0</v>
      </c>
      <c r="AI275" s="1173">
        <v>0</v>
      </c>
      <c r="AJ275" s="1172">
        <v>0</v>
      </c>
      <c r="AK275" s="1173">
        <v>0</v>
      </c>
      <c r="AL275" s="1172">
        <v>0</v>
      </c>
      <c r="AM275" s="1929">
        <v>0</v>
      </c>
      <c r="AN275" s="1174">
        <v>0</v>
      </c>
      <c r="AO275" s="2001">
        <v>0</v>
      </c>
      <c r="AP275" s="1929">
        <v>3</v>
      </c>
      <c r="AQ275" s="3895">
        <v>0</v>
      </c>
      <c r="AR275" s="3892">
        <v>0</v>
      </c>
      <c r="AS275" s="3789">
        <v>0</v>
      </c>
      <c r="AT275" s="1173">
        <v>2</v>
      </c>
      <c r="AU275" s="1174">
        <v>0</v>
      </c>
      <c r="AV275" s="1173">
        <v>0</v>
      </c>
      <c r="AW275" s="1174">
        <v>0</v>
      </c>
      <c r="AX275" s="1173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70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>
        <v>0</v>
      </c>
      <c r="G276" s="1173">
        <v>0</v>
      </c>
      <c r="H276" s="1172">
        <v>0</v>
      </c>
      <c r="I276" s="1173">
        <v>0</v>
      </c>
      <c r="J276" s="1172">
        <v>0</v>
      </c>
      <c r="K276" s="1173">
        <v>0</v>
      </c>
      <c r="L276" s="1172">
        <v>0</v>
      </c>
      <c r="M276" s="1173">
        <v>0</v>
      </c>
      <c r="N276" s="1172">
        <v>0</v>
      </c>
      <c r="O276" s="1173">
        <v>0</v>
      </c>
      <c r="P276" s="1172">
        <v>0</v>
      </c>
      <c r="Q276" s="1173">
        <v>0</v>
      </c>
      <c r="R276" s="1172">
        <v>0</v>
      </c>
      <c r="S276" s="1173">
        <v>0</v>
      </c>
      <c r="T276" s="1172">
        <v>0</v>
      </c>
      <c r="U276" s="1173">
        <v>0</v>
      </c>
      <c r="V276" s="1172">
        <v>0</v>
      </c>
      <c r="W276" s="1173">
        <v>0</v>
      </c>
      <c r="X276" s="1172">
        <v>0</v>
      </c>
      <c r="Y276" s="1173">
        <v>0</v>
      </c>
      <c r="Z276" s="1172">
        <v>0</v>
      </c>
      <c r="AA276" s="1173">
        <v>0</v>
      </c>
      <c r="AB276" s="1172">
        <v>0</v>
      </c>
      <c r="AC276" s="1173">
        <v>0</v>
      </c>
      <c r="AD276" s="1172">
        <v>0</v>
      </c>
      <c r="AE276" s="1173">
        <v>0</v>
      </c>
      <c r="AF276" s="1172">
        <v>0</v>
      </c>
      <c r="AG276" s="1173">
        <v>0</v>
      </c>
      <c r="AH276" s="1172">
        <v>0</v>
      </c>
      <c r="AI276" s="1173">
        <v>0</v>
      </c>
      <c r="AJ276" s="1172">
        <v>0</v>
      </c>
      <c r="AK276" s="1173">
        <v>0</v>
      </c>
      <c r="AL276" s="1172">
        <v>0</v>
      </c>
      <c r="AM276" s="1929">
        <v>0</v>
      </c>
      <c r="AN276" s="1174">
        <v>0</v>
      </c>
      <c r="AO276" s="2001">
        <v>0</v>
      </c>
      <c r="AP276" s="1929">
        <v>0</v>
      </c>
      <c r="AQ276" s="3895">
        <v>0</v>
      </c>
      <c r="AR276" s="3892">
        <v>0</v>
      </c>
      <c r="AS276" s="3789">
        <v>0</v>
      </c>
      <c r="AT276" s="1173">
        <v>0</v>
      </c>
      <c r="AU276" s="1174">
        <v>0</v>
      </c>
      <c r="AV276" s="1173">
        <v>0</v>
      </c>
      <c r="AW276" s="1174">
        <v>0</v>
      </c>
      <c r="AX276" s="1173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70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>
        <v>0</v>
      </c>
      <c r="G277" s="1173">
        <v>0</v>
      </c>
      <c r="H277" s="1172">
        <v>0</v>
      </c>
      <c r="I277" s="1173">
        <v>0</v>
      </c>
      <c r="J277" s="1172">
        <v>0</v>
      </c>
      <c r="K277" s="1173">
        <v>0</v>
      </c>
      <c r="L277" s="1172">
        <v>0</v>
      </c>
      <c r="M277" s="1173">
        <v>0</v>
      </c>
      <c r="N277" s="1172">
        <v>0</v>
      </c>
      <c r="O277" s="1173">
        <v>0</v>
      </c>
      <c r="P277" s="1172">
        <v>0</v>
      </c>
      <c r="Q277" s="1173">
        <v>0</v>
      </c>
      <c r="R277" s="1172">
        <v>0</v>
      </c>
      <c r="S277" s="1173">
        <v>0</v>
      </c>
      <c r="T277" s="1172">
        <v>0</v>
      </c>
      <c r="U277" s="1173">
        <v>0</v>
      </c>
      <c r="V277" s="1172">
        <v>0</v>
      </c>
      <c r="W277" s="1173">
        <v>0</v>
      </c>
      <c r="X277" s="1172">
        <v>0</v>
      </c>
      <c r="Y277" s="1173">
        <v>0</v>
      </c>
      <c r="Z277" s="1172">
        <v>0</v>
      </c>
      <c r="AA277" s="1173">
        <v>0</v>
      </c>
      <c r="AB277" s="1172">
        <v>0</v>
      </c>
      <c r="AC277" s="1173">
        <v>0</v>
      </c>
      <c r="AD277" s="1172">
        <v>0</v>
      </c>
      <c r="AE277" s="1173">
        <v>0</v>
      </c>
      <c r="AF277" s="1172">
        <v>0</v>
      </c>
      <c r="AG277" s="1173">
        <v>0</v>
      </c>
      <c r="AH277" s="1172">
        <v>0</v>
      </c>
      <c r="AI277" s="1173">
        <v>0</v>
      </c>
      <c r="AJ277" s="1172">
        <v>0</v>
      </c>
      <c r="AK277" s="1173">
        <v>0</v>
      </c>
      <c r="AL277" s="1172">
        <v>0</v>
      </c>
      <c r="AM277" s="1929">
        <v>0</v>
      </c>
      <c r="AN277" s="1174">
        <v>0</v>
      </c>
      <c r="AO277" s="2001">
        <v>0</v>
      </c>
      <c r="AP277" s="1929">
        <v>0</v>
      </c>
      <c r="AQ277" s="3895">
        <v>0</v>
      </c>
      <c r="AR277" s="3892">
        <v>0</v>
      </c>
      <c r="AS277" s="3789">
        <v>0</v>
      </c>
      <c r="AT277" s="1173">
        <v>0</v>
      </c>
      <c r="AU277" s="1174">
        <v>0</v>
      </c>
      <c r="AV277" s="1173">
        <v>0</v>
      </c>
      <c r="AW277" s="1174">
        <v>0</v>
      </c>
      <c r="AX277" s="1173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710"/>
      <c r="B278" s="2215" t="s">
        <v>897</v>
      </c>
      <c r="C278" s="649">
        <f t="shared" si="222"/>
        <v>0</v>
      </c>
      <c r="D278" s="147">
        <f t="shared" si="239"/>
        <v>0</v>
      </c>
      <c r="E278" s="2171">
        <f t="shared" si="239"/>
        <v>0</v>
      </c>
      <c r="F278" s="1172">
        <v>0</v>
      </c>
      <c r="G278" s="1173">
        <v>0</v>
      </c>
      <c r="H278" s="1172">
        <v>0</v>
      </c>
      <c r="I278" s="1173">
        <v>0</v>
      </c>
      <c r="J278" s="1172">
        <v>0</v>
      </c>
      <c r="K278" s="1173">
        <v>0</v>
      </c>
      <c r="L278" s="1172">
        <v>0</v>
      </c>
      <c r="M278" s="1173">
        <v>0</v>
      </c>
      <c r="N278" s="1172">
        <v>0</v>
      </c>
      <c r="O278" s="1173">
        <v>0</v>
      </c>
      <c r="P278" s="1172">
        <v>0</v>
      </c>
      <c r="Q278" s="1173">
        <v>0</v>
      </c>
      <c r="R278" s="1172">
        <v>0</v>
      </c>
      <c r="S278" s="1173">
        <v>0</v>
      </c>
      <c r="T278" s="1172">
        <v>0</v>
      </c>
      <c r="U278" s="1173">
        <v>0</v>
      </c>
      <c r="V278" s="1172">
        <v>0</v>
      </c>
      <c r="W278" s="1173">
        <v>0</v>
      </c>
      <c r="X278" s="1172">
        <v>0</v>
      </c>
      <c r="Y278" s="1173">
        <v>0</v>
      </c>
      <c r="Z278" s="1172">
        <v>0</v>
      </c>
      <c r="AA278" s="1173">
        <v>0</v>
      </c>
      <c r="AB278" s="1172">
        <v>0</v>
      </c>
      <c r="AC278" s="1173">
        <v>0</v>
      </c>
      <c r="AD278" s="1172">
        <v>0</v>
      </c>
      <c r="AE278" s="1173">
        <v>0</v>
      </c>
      <c r="AF278" s="1172">
        <v>0</v>
      </c>
      <c r="AG278" s="1173">
        <v>0</v>
      </c>
      <c r="AH278" s="1172">
        <v>0</v>
      </c>
      <c r="AI278" s="1173">
        <v>0</v>
      </c>
      <c r="AJ278" s="1172">
        <v>0</v>
      </c>
      <c r="AK278" s="1173">
        <v>0</v>
      </c>
      <c r="AL278" s="1188">
        <v>0</v>
      </c>
      <c r="AM278" s="1224">
        <v>0</v>
      </c>
      <c r="AN278" s="1193">
        <v>0</v>
      </c>
      <c r="AO278" s="1118">
        <v>0</v>
      </c>
      <c r="AP278" s="1224">
        <v>5</v>
      </c>
      <c r="AQ278" s="1227">
        <v>0</v>
      </c>
      <c r="AR278" s="1223">
        <v>0</v>
      </c>
      <c r="AS278" s="3789">
        <v>0</v>
      </c>
      <c r="AT278" s="1173">
        <v>0</v>
      </c>
      <c r="AU278" s="1174">
        <v>0</v>
      </c>
      <c r="AV278" s="1173">
        <v>0</v>
      </c>
      <c r="AW278" s="1174">
        <v>0</v>
      </c>
      <c r="AX278" s="1173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09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>
        <v>0</v>
      </c>
      <c r="S279" s="2029">
        <v>0</v>
      </c>
      <c r="T279" s="2022">
        <v>0</v>
      </c>
      <c r="U279" s="2029">
        <v>0</v>
      </c>
      <c r="V279" s="2022">
        <v>0</v>
      </c>
      <c r="W279" s="2029">
        <v>0</v>
      </c>
      <c r="X279" s="2022">
        <v>0</v>
      </c>
      <c r="Y279" s="2029">
        <v>0</v>
      </c>
      <c r="Z279" s="2022">
        <v>0</v>
      </c>
      <c r="AA279" s="2029">
        <v>0</v>
      </c>
      <c r="AB279" s="2022">
        <v>0</v>
      </c>
      <c r="AC279" s="2029">
        <v>0</v>
      </c>
      <c r="AD279" s="2022">
        <v>0</v>
      </c>
      <c r="AE279" s="2029">
        <v>0</v>
      </c>
      <c r="AF279" s="2022">
        <v>0</v>
      </c>
      <c r="AG279" s="2029">
        <v>0</v>
      </c>
      <c r="AH279" s="2022">
        <v>0</v>
      </c>
      <c r="AI279" s="2029">
        <v>0</v>
      </c>
      <c r="AJ279" s="2022">
        <v>0</v>
      </c>
      <c r="AK279" s="2029">
        <v>0</v>
      </c>
      <c r="AL279" s="2022">
        <v>0</v>
      </c>
      <c r="AM279" s="2115">
        <v>0</v>
      </c>
      <c r="AN279" s="1966">
        <v>0</v>
      </c>
      <c r="AO279" s="1432">
        <v>0</v>
      </c>
      <c r="AP279" s="1297">
        <v>0</v>
      </c>
      <c r="AQ279" s="5390"/>
      <c r="AR279" s="5383"/>
      <c r="AS279" s="3503">
        <v>0</v>
      </c>
      <c r="AT279" s="2029">
        <v>0</v>
      </c>
      <c r="AU279" s="2070"/>
      <c r="AV279" s="2193"/>
      <c r="AW279" s="2023">
        <v>0</v>
      </c>
      <c r="AX279" s="2029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70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>
        <v>0</v>
      </c>
      <c r="S280" s="1186">
        <v>0</v>
      </c>
      <c r="T280" s="1935">
        <v>0</v>
      </c>
      <c r="U280" s="1186">
        <v>0</v>
      </c>
      <c r="V280" s="1935">
        <v>0</v>
      </c>
      <c r="W280" s="1186">
        <v>0</v>
      </c>
      <c r="X280" s="1935">
        <v>0</v>
      </c>
      <c r="Y280" s="1186">
        <v>0</v>
      </c>
      <c r="Z280" s="1935">
        <v>0</v>
      </c>
      <c r="AA280" s="1186">
        <v>0</v>
      </c>
      <c r="AB280" s="1935">
        <v>0</v>
      </c>
      <c r="AC280" s="1186">
        <v>0</v>
      </c>
      <c r="AD280" s="1935">
        <v>0</v>
      </c>
      <c r="AE280" s="1186">
        <v>0</v>
      </c>
      <c r="AF280" s="1935">
        <v>0</v>
      </c>
      <c r="AG280" s="1186">
        <v>0</v>
      </c>
      <c r="AH280" s="1935">
        <v>0</v>
      </c>
      <c r="AI280" s="1186">
        <v>0</v>
      </c>
      <c r="AJ280" s="1935">
        <v>0</v>
      </c>
      <c r="AK280" s="1186">
        <v>0</v>
      </c>
      <c r="AL280" s="1935">
        <v>0</v>
      </c>
      <c r="AM280" s="36">
        <v>0</v>
      </c>
      <c r="AN280" s="1966">
        <v>0</v>
      </c>
      <c r="AO280" s="1432">
        <v>0</v>
      </c>
      <c r="AP280" s="1297">
        <v>0</v>
      </c>
      <c r="AQ280" s="40"/>
      <c r="AR280" s="5384"/>
      <c r="AS280" s="5222">
        <v>0</v>
      </c>
      <c r="AT280" s="1186">
        <v>0</v>
      </c>
      <c r="AU280" s="2074"/>
      <c r="AV280" s="1234"/>
      <c r="AW280" s="1432">
        <v>0</v>
      </c>
      <c r="AX280" s="1186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710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>
        <v>0</v>
      </c>
      <c r="S281" s="1953">
        <v>0</v>
      </c>
      <c r="T281" s="872">
        <v>0</v>
      </c>
      <c r="U281" s="1953">
        <v>0</v>
      </c>
      <c r="V281" s="872">
        <v>0</v>
      </c>
      <c r="W281" s="1953">
        <v>0</v>
      </c>
      <c r="X281" s="872">
        <v>0</v>
      </c>
      <c r="Y281" s="1953">
        <v>0</v>
      </c>
      <c r="Z281" s="872">
        <v>0</v>
      </c>
      <c r="AA281" s="1953">
        <v>0</v>
      </c>
      <c r="AB281" s="872">
        <v>0</v>
      </c>
      <c r="AC281" s="1953">
        <v>0</v>
      </c>
      <c r="AD281" s="872">
        <v>0</v>
      </c>
      <c r="AE281" s="1953">
        <v>0</v>
      </c>
      <c r="AF281" s="872">
        <v>0</v>
      </c>
      <c r="AG281" s="1953">
        <v>0</v>
      </c>
      <c r="AH281" s="872">
        <v>0</v>
      </c>
      <c r="AI281" s="1953">
        <v>0</v>
      </c>
      <c r="AJ281" s="872">
        <v>0</v>
      </c>
      <c r="AK281" s="1953">
        <v>0</v>
      </c>
      <c r="AL281" s="872">
        <v>0</v>
      </c>
      <c r="AM281" s="2183">
        <v>0</v>
      </c>
      <c r="AN281" s="159">
        <v>0</v>
      </c>
      <c r="AO281" s="1434">
        <v>0</v>
      </c>
      <c r="AP281" s="1954">
        <v>0</v>
      </c>
      <c r="AQ281" s="5391"/>
      <c r="AR281" s="5385"/>
      <c r="AS281" s="5380">
        <v>0</v>
      </c>
      <c r="AT281" s="1953">
        <v>0</v>
      </c>
      <c r="AU281" s="2075"/>
      <c r="AV281" s="2234"/>
      <c r="AW281" s="1434">
        <v>0</v>
      </c>
      <c r="AX281" s="1953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59" t="s">
        <v>902</v>
      </c>
      <c r="B282" s="7760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>
        <v>0</v>
      </c>
      <c r="G282" s="2029">
        <v>0</v>
      </c>
      <c r="H282" s="2022">
        <v>0</v>
      </c>
      <c r="I282" s="2029">
        <v>0</v>
      </c>
      <c r="J282" s="2022">
        <v>0</v>
      </c>
      <c r="K282" s="2029">
        <v>0</v>
      </c>
      <c r="L282" s="2022">
        <v>0</v>
      </c>
      <c r="M282" s="2029">
        <v>0</v>
      </c>
      <c r="N282" s="2022">
        <v>0</v>
      </c>
      <c r="O282" s="2029">
        <v>0</v>
      </c>
      <c r="P282" s="2022">
        <v>0</v>
      </c>
      <c r="Q282" s="2029">
        <v>0</v>
      </c>
      <c r="R282" s="2022">
        <v>0</v>
      </c>
      <c r="S282" s="2029">
        <v>0</v>
      </c>
      <c r="T282" s="2022">
        <v>0</v>
      </c>
      <c r="U282" s="2029">
        <v>0</v>
      </c>
      <c r="V282" s="2022">
        <v>0</v>
      </c>
      <c r="W282" s="2029">
        <v>0</v>
      </c>
      <c r="X282" s="2022">
        <v>0</v>
      </c>
      <c r="Y282" s="2029">
        <v>0</v>
      </c>
      <c r="Z282" s="2022">
        <v>0</v>
      </c>
      <c r="AA282" s="2029">
        <v>0</v>
      </c>
      <c r="AB282" s="2022">
        <v>0</v>
      </c>
      <c r="AC282" s="2029">
        <v>0</v>
      </c>
      <c r="AD282" s="2022">
        <v>0</v>
      </c>
      <c r="AE282" s="2029">
        <v>0</v>
      </c>
      <c r="AF282" s="2022">
        <v>0</v>
      </c>
      <c r="AG282" s="2029">
        <v>0</v>
      </c>
      <c r="AH282" s="2022">
        <v>0</v>
      </c>
      <c r="AI282" s="2029">
        <v>0</v>
      </c>
      <c r="AJ282" s="2022">
        <v>0</v>
      </c>
      <c r="AK282" s="2029">
        <v>0</v>
      </c>
      <c r="AL282" s="2022">
        <v>0</v>
      </c>
      <c r="AM282" s="2115">
        <v>0</v>
      </c>
      <c r="AN282" s="2025">
        <v>0</v>
      </c>
      <c r="AO282" s="2023">
        <v>0</v>
      </c>
      <c r="AP282" s="1983">
        <v>0</v>
      </c>
      <c r="AQ282" s="4512">
        <v>0</v>
      </c>
      <c r="AR282" s="5189">
        <v>0</v>
      </c>
      <c r="AS282" s="3503">
        <v>0</v>
      </c>
      <c r="AT282" s="2029">
        <v>0</v>
      </c>
      <c r="AU282" s="2023">
        <v>0</v>
      </c>
      <c r="AV282" s="2029">
        <v>0</v>
      </c>
      <c r="AW282" s="2023">
        <v>0</v>
      </c>
      <c r="AX282" s="2029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830" t="s">
        <v>903</v>
      </c>
      <c r="B283" s="7831"/>
      <c r="C283" s="1283">
        <f>SUM(D283+E283)</f>
        <v>1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1</v>
      </c>
      <c r="F283" s="1935">
        <v>0</v>
      </c>
      <c r="G283" s="1186">
        <v>0</v>
      </c>
      <c r="H283" s="1935">
        <v>0</v>
      </c>
      <c r="I283" s="1186">
        <v>0</v>
      </c>
      <c r="J283" s="1935">
        <v>0</v>
      </c>
      <c r="K283" s="1186">
        <v>0</v>
      </c>
      <c r="L283" s="1935">
        <v>0</v>
      </c>
      <c r="M283" s="1186">
        <v>1</v>
      </c>
      <c r="N283" s="1935">
        <v>0</v>
      </c>
      <c r="O283" s="1186">
        <v>0</v>
      </c>
      <c r="P283" s="1935">
        <v>0</v>
      </c>
      <c r="Q283" s="1186">
        <v>0</v>
      </c>
      <c r="R283" s="1935">
        <v>0</v>
      </c>
      <c r="S283" s="1186">
        <v>0</v>
      </c>
      <c r="T283" s="1935">
        <v>0</v>
      </c>
      <c r="U283" s="1186">
        <v>0</v>
      </c>
      <c r="V283" s="1935">
        <v>0</v>
      </c>
      <c r="W283" s="1186">
        <v>0</v>
      </c>
      <c r="X283" s="1935">
        <v>0</v>
      </c>
      <c r="Y283" s="1186">
        <v>0</v>
      </c>
      <c r="Z283" s="1935">
        <v>0</v>
      </c>
      <c r="AA283" s="1186">
        <v>0</v>
      </c>
      <c r="AB283" s="1935">
        <v>0</v>
      </c>
      <c r="AC283" s="1186">
        <v>0</v>
      </c>
      <c r="AD283" s="1935">
        <v>0</v>
      </c>
      <c r="AE283" s="1186">
        <v>0</v>
      </c>
      <c r="AF283" s="1935">
        <v>0</v>
      </c>
      <c r="AG283" s="1186">
        <v>0</v>
      </c>
      <c r="AH283" s="1935">
        <v>0</v>
      </c>
      <c r="AI283" s="1186">
        <v>0</v>
      </c>
      <c r="AJ283" s="1935">
        <v>0</v>
      </c>
      <c r="AK283" s="1186">
        <v>0</v>
      </c>
      <c r="AL283" s="1935">
        <v>0</v>
      </c>
      <c r="AM283" s="36">
        <v>0</v>
      </c>
      <c r="AN283" s="1966">
        <v>0</v>
      </c>
      <c r="AO283" s="1432">
        <v>0</v>
      </c>
      <c r="AP283" s="1297">
        <v>3</v>
      </c>
      <c r="AQ283" s="36">
        <v>0</v>
      </c>
      <c r="AR283" s="1964">
        <v>0</v>
      </c>
      <c r="AS283" s="5222">
        <v>0</v>
      </c>
      <c r="AT283" s="1186">
        <v>0</v>
      </c>
      <c r="AU283" s="1432">
        <v>0</v>
      </c>
      <c r="AV283" s="1186">
        <v>0</v>
      </c>
      <c r="AW283" s="1432">
        <v>0</v>
      </c>
      <c r="AX283" s="1186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53" t="s">
        <v>904</v>
      </c>
      <c r="B284" s="7754"/>
      <c r="C284" s="1283">
        <f t="shared" si="222"/>
        <v>1</v>
      </c>
      <c r="D284" s="2197">
        <f t="shared" si="239"/>
        <v>0</v>
      </c>
      <c r="E284" s="1975">
        <f t="shared" si="239"/>
        <v>1</v>
      </c>
      <c r="F284" s="1172">
        <v>0</v>
      </c>
      <c r="G284" s="1173">
        <v>0</v>
      </c>
      <c r="H284" s="1172">
        <v>0</v>
      </c>
      <c r="I284" s="1173">
        <v>0</v>
      </c>
      <c r="J284" s="1172">
        <v>0</v>
      </c>
      <c r="K284" s="1173">
        <v>0</v>
      </c>
      <c r="L284" s="1172">
        <v>0</v>
      </c>
      <c r="M284" s="1173">
        <v>1</v>
      </c>
      <c r="N284" s="1172">
        <v>0</v>
      </c>
      <c r="O284" s="1173">
        <v>0</v>
      </c>
      <c r="P284" s="1172">
        <v>0</v>
      </c>
      <c r="Q284" s="1173">
        <v>0</v>
      </c>
      <c r="R284" s="1172">
        <v>0</v>
      </c>
      <c r="S284" s="1173">
        <v>0</v>
      </c>
      <c r="T284" s="1172">
        <v>0</v>
      </c>
      <c r="U284" s="1173">
        <v>0</v>
      </c>
      <c r="V284" s="1172">
        <v>0</v>
      </c>
      <c r="W284" s="1173">
        <v>0</v>
      </c>
      <c r="X284" s="1172">
        <v>0</v>
      </c>
      <c r="Y284" s="1173">
        <v>0</v>
      </c>
      <c r="Z284" s="1172">
        <v>0</v>
      </c>
      <c r="AA284" s="1173">
        <v>0</v>
      </c>
      <c r="AB284" s="1172">
        <v>0</v>
      </c>
      <c r="AC284" s="1173">
        <v>0</v>
      </c>
      <c r="AD284" s="1172">
        <v>0</v>
      </c>
      <c r="AE284" s="1173">
        <v>0</v>
      </c>
      <c r="AF284" s="1172">
        <v>0</v>
      </c>
      <c r="AG284" s="1173">
        <v>0</v>
      </c>
      <c r="AH284" s="1172">
        <v>0</v>
      </c>
      <c r="AI284" s="1173">
        <v>0</v>
      </c>
      <c r="AJ284" s="1172">
        <v>0</v>
      </c>
      <c r="AK284" s="1173">
        <v>0</v>
      </c>
      <c r="AL284" s="1172">
        <v>0</v>
      </c>
      <c r="AM284" s="1222">
        <v>0</v>
      </c>
      <c r="AN284" s="1966">
        <v>0</v>
      </c>
      <c r="AO284" s="1432">
        <v>0</v>
      </c>
      <c r="AP284" s="1297">
        <v>1</v>
      </c>
      <c r="AQ284" s="3895">
        <v>0</v>
      </c>
      <c r="AR284" s="3892">
        <v>0</v>
      </c>
      <c r="AS284" s="3789">
        <v>0</v>
      </c>
      <c r="AT284" s="1173">
        <v>1</v>
      </c>
      <c r="AU284" s="1174">
        <v>0</v>
      </c>
      <c r="AV284" s="1173">
        <v>0</v>
      </c>
      <c r="AW284" s="1174">
        <v>0</v>
      </c>
      <c r="AX284" s="1173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53" t="s">
        <v>905</v>
      </c>
      <c r="B285" s="7754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>
        <v>0</v>
      </c>
      <c r="G285" s="1173">
        <v>0</v>
      </c>
      <c r="H285" s="1172">
        <v>0</v>
      </c>
      <c r="I285" s="1173">
        <v>0</v>
      </c>
      <c r="J285" s="1172">
        <v>0</v>
      </c>
      <c r="K285" s="1173">
        <v>0</v>
      </c>
      <c r="L285" s="1172">
        <v>0</v>
      </c>
      <c r="M285" s="1173">
        <v>0</v>
      </c>
      <c r="N285" s="1172">
        <v>0</v>
      </c>
      <c r="O285" s="1173">
        <v>0</v>
      </c>
      <c r="P285" s="1172">
        <v>0</v>
      </c>
      <c r="Q285" s="1173">
        <v>0</v>
      </c>
      <c r="R285" s="1172">
        <v>0</v>
      </c>
      <c r="S285" s="1173">
        <v>0</v>
      </c>
      <c r="T285" s="1172">
        <v>0</v>
      </c>
      <c r="U285" s="1173">
        <v>0</v>
      </c>
      <c r="V285" s="1172">
        <v>0</v>
      </c>
      <c r="W285" s="1173">
        <v>0</v>
      </c>
      <c r="X285" s="1172">
        <v>0</v>
      </c>
      <c r="Y285" s="1173">
        <v>0</v>
      </c>
      <c r="Z285" s="1172">
        <v>0</v>
      </c>
      <c r="AA285" s="1173">
        <v>0</v>
      </c>
      <c r="AB285" s="1172">
        <v>0</v>
      </c>
      <c r="AC285" s="1173">
        <v>0</v>
      </c>
      <c r="AD285" s="1172">
        <v>0</v>
      </c>
      <c r="AE285" s="1173">
        <v>0</v>
      </c>
      <c r="AF285" s="1172">
        <v>0</v>
      </c>
      <c r="AG285" s="1173">
        <v>0</v>
      </c>
      <c r="AH285" s="1172">
        <v>0</v>
      </c>
      <c r="AI285" s="1173">
        <v>0</v>
      </c>
      <c r="AJ285" s="1172">
        <v>0</v>
      </c>
      <c r="AK285" s="1173">
        <v>0</v>
      </c>
      <c r="AL285" s="1172">
        <v>0</v>
      </c>
      <c r="AM285" s="1222">
        <v>0</v>
      </c>
      <c r="AN285" s="1966">
        <v>0</v>
      </c>
      <c r="AO285" s="1432">
        <v>0</v>
      </c>
      <c r="AP285" s="1297">
        <v>0</v>
      </c>
      <c r="AQ285" s="3895">
        <v>0</v>
      </c>
      <c r="AR285" s="3892">
        <v>0</v>
      </c>
      <c r="AS285" s="3789">
        <v>0</v>
      </c>
      <c r="AT285" s="1173">
        <v>0</v>
      </c>
      <c r="AU285" s="1174">
        <v>0</v>
      </c>
      <c r="AV285" s="1173">
        <v>0</v>
      </c>
      <c r="AW285" s="1174">
        <v>0</v>
      </c>
      <c r="AX285" s="1173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57" t="s">
        <v>906</v>
      </c>
      <c r="B286" s="7758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>
        <v>0</v>
      </c>
      <c r="G286" s="1173">
        <v>0</v>
      </c>
      <c r="H286" s="1172">
        <v>0</v>
      </c>
      <c r="I286" s="1173">
        <v>0</v>
      </c>
      <c r="J286" s="1172">
        <v>0</v>
      </c>
      <c r="K286" s="1173">
        <v>0</v>
      </c>
      <c r="L286" s="1172">
        <v>0</v>
      </c>
      <c r="M286" s="1173">
        <v>0</v>
      </c>
      <c r="N286" s="1172">
        <v>0</v>
      </c>
      <c r="O286" s="1173">
        <v>0</v>
      </c>
      <c r="P286" s="1172">
        <v>0</v>
      </c>
      <c r="Q286" s="1173">
        <v>0</v>
      </c>
      <c r="R286" s="1172">
        <v>0</v>
      </c>
      <c r="S286" s="1173">
        <v>0</v>
      </c>
      <c r="T286" s="1172">
        <v>0</v>
      </c>
      <c r="U286" s="1173">
        <v>0</v>
      </c>
      <c r="V286" s="1172">
        <v>0</v>
      </c>
      <c r="W286" s="1173">
        <v>0</v>
      </c>
      <c r="X286" s="1172">
        <v>0</v>
      </c>
      <c r="Y286" s="1173">
        <v>0</v>
      </c>
      <c r="Z286" s="1172">
        <v>0</v>
      </c>
      <c r="AA286" s="1173">
        <v>0</v>
      </c>
      <c r="AB286" s="1172">
        <v>0</v>
      </c>
      <c r="AC286" s="1173">
        <v>0</v>
      </c>
      <c r="AD286" s="1172">
        <v>0</v>
      </c>
      <c r="AE286" s="1173">
        <v>0</v>
      </c>
      <c r="AF286" s="1172">
        <v>0</v>
      </c>
      <c r="AG286" s="1173">
        <v>0</v>
      </c>
      <c r="AH286" s="1172">
        <v>0</v>
      </c>
      <c r="AI286" s="1173">
        <v>0</v>
      </c>
      <c r="AJ286" s="1172">
        <v>0</v>
      </c>
      <c r="AK286" s="1173">
        <v>0</v>
      </c>
      <c r="AL286" s="1172">
        <v>0</v>
      </c>
      <c r="AM286" s="1222">
        <v>0</v>
      </c>
      <c r="AN286" s="1966">
        <v>0</v>
      </c>
      <c r="AO286" s="1432">
        <v>0</v>
      </c>
      <c r="AP286" s="1297">
        <v>3</v>
      </c>
      <c r="AQ286" s="3895">
        <v>0</v>
      </c>
      <c r="AR286" s="3892">
        <v>0</v>
      </c>
      <c r="AS286" s="3789">
        <v>0</v>
      </c>
      <c r="AT286" s="1173">
        <v>0</v>
      </c>
      <c r="AU286" s="1174">
        <v>0</v>
      </c>
      <c r="AV286" s="1173">
        <v>0</v>
      </c>
      <c r="AW286" s="1174">
        <v>0</v>
      </c>
      <c r="AX286" s="1173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09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>
        <v>0</v>
      </c>
      <c r="G287" s="1180">
        <v>0</v>
      </c>
      <c r="H287" s="1179">
        <v>0</v>
      </c>
      <c r="I287" s="1180">
        <v>0</v>
      </c>
      <c r="J287" s="1179">
        <v>0</v>
      </c>
      <c r="K287" s="1180">
        <v>0</v>
      </c>
      <c r="L287" s="1179">
        <v>0</v>
      </c>
      <c r="M287" s="1180">
        <v>0</v>
      </c>
      <c r="N287" s="1179">
        <v>0</v>
      </c>
      <c r="O287" s="1180">
        <v>0</v>
      </c>
      <c r="P287" s="1179">
        <v>0</v>
      </c>
      <c r="Q287" s="1180">
        <v>0</v>
      </c>
      <c r="R287" s="1179">
        <v>0</v>
      </c>
      <c r="S287" s="1180">
        <v>0</v>
      </c>
      <c r="T287" s="1179">
        <v>0</v>
      </c>
      <c r="U287" s="1180">
        <v>0</v>
      </c>
      <c r="V287" s="1179">
        <v>0</v>
      </c>
      <c r="W287" s="1180">
        <v>0</v>
      </c>
      <c r="X287" s="1179">
        <v>0</v>
      </c>
      <c r="Y287" s="1180">
        <v>0</v>
      </c>
      <c r="Z287" s="1179">
        <v>0</v>
      </c>
      <c r="AA287" s="1180">
        <v>0</v>
      </c>
      <c r="AB287" s="1179">
        <v>0</v>
      </c>
      <c r="AC287" s="1180">
        <v>0</v>
      </c>
      <c r="AD287" s="1179">
        <v>0</v>
      </c>
      <c r="AE287" s="1180">
        <v>0</v>
      </c>
      <c r="AF287" s="1179">
        <v>0</v>
      </c>
      <c r="AG287" s="1180">
        <v>0</v>
      </c>
      <c r="AH287" s="1179">
        <v>0</v>
      </c>
      <c r="AI287" s="1180">
        <v>0</v>
      </c>
      <c r="AJ287" s="1179">
        <v>0</v>
      </c>
      <c r="AK287" s="1180">
        <v>0</v>
      </c>
      <c r="AL287" s="1179">
        <v>0</v>
      </c>
      <c r="AM287" s="35">
        <v>0</v>
      </c>
      <c r="AN287" s="1966">
        <v>0</v>
      </c>
      <c r="AO287" s="1432">
        <v>0</v>
      </c>
      <c r="AP287" s="1297">
        <v>2</v>
      </c>
      <c r="AQ287" s="35">
        <v>0</v>
      </c>
      <c r="AR287" s="1229">
        <v>0</v>
      </c>
      <c r="AS287" s="1181">
        <v>0</v>
      </c>
      <c r="AT287" s="1180">
        <v>0</v>
      </c>
      <c r="AU287" s="1181">
        <v>0</v>
      </c>
      <c r="AV287" s="1180">
        <v>0</v>
      </c>
      <c r="AW287" s="1181">
        <v>0</v>
      </c>
      <c r="AX287" s="1180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70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>
        <v>0</v>
      </c>
      <c r="G288" s="1180">
        <v>0</v>
      </c>
      <c r="H288" s="1179">
        <v>0</v>
      </c>
      <c r="I288" s="1180">
        <v>0</v>
      </c>
      <c r="J288" s="1179">
        <v>0</v>
      </c>
      <c r="K288" s="1180">
        <v>0</v>
      </c>
      <c r="L288" s="1179">
        <v>0</v>
      </c>
      <c r="M288" s="1180">
        <v>0</v>
      </c>
      <c r="N288" s="1179">
        <v>0</v>
      </c>
      <c r="O288" s="1180">
        <v>0</v>
      </c>
      <c r="P288" s="1179">
        <v>0</v>
      </c>
      <c r="Q288" s="1180">
        <v>0</v>
      </c>
      <c r="R288" s="1179">
        <v>0</v>
      </c>
      <c r="S288" s="1180">
        <v>0</v>
      </c>
      <c r="T288" s="1179">
        <v>0</v>
      </c>
      <c r="U288" s="1180">
        <v>0</v>
      </c>
      <c r="V288" s="1179">
        <v>0</v>
      </c>
      <c r="W288" s="1180">
        <v>0</v>
      </c>
      <c r="X288" s="1179">
        <v>0</v>
      </c>
      <c r="Y288" s="1180">
        <v>0</v>
      </c>
      <c r="Z288" s="1179">
        <v>0</v>
      </c>
      <c r="AA288" s="1180">
        <v>0</v>
      </c>
      <c r="AB288" s="1179">
        <v>0</v>
      </c>
      <c r="AC288" s="1180">
        <v>0</v>
      </c>
      <c r="AD288" s="1179">
        <v>0</v>
      </c>
      <c r="AE288" s="1180">
        <v>0</v>
      </c>
      <c r="AF288" s="1179">
        <v>0</v>
      </c>
      <c r="AG288" s="1180">
        <v>0</v>
      </c>
      <c r="AH288" s="1179">
        <v>0</v>
      </c>
      <c r="AI288" s="1180">
        <v>0</v>
      </c>
      <c r="AJ288" s="1179">
        <v>0</v>
      </c>
      <c r="AK288" s="1180">
        <v>0</v>
      </c>
      <c r="AL288" s="1179">
        <v>0</v>
      </c>
      <c r="AM288" s="35">
        <v>0</v>
      </c>
      <c r="AN288" s="1966">
        <v>0</v>
      </c>
      <c r="AO288" s="1432">
        <v>0</v>
      </c>
      <c r="AP288" s="1297">
        <v>0</v>
      </c>
      <c r="AQ288" s="35">
        <v>0</v>
      </c>
      <c r="AR288" s="1229">
        <v>0</v>
      </c>
      <c r="AS288" s="1181">
        <v>0</v>
      </c>
      <c r="AT288" s="1180">
        <v>0</v>
      </c>
      <c r="AU288" s="1181">
        <v>0</v>
      </c>
      <c r="AV288" s="1180">
        <v>0</v>
      </c>
      <c r="AW288" s="1181">
        <v>0</v>
      </c>
      <c r="AX288" s="1180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70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>
        <v>0</v>
      </c>
      <c r="G289" s="1180">
        <v>0</v>
      </c>
      <c r="H289" s="1179">
        <v>0</v>
      </c>
      <c r="I289" s="1180">
        <v>0</v>
      </c>
      <c r="J289" s="1179">
        <v>0</v>
      </c>
      <c r="K289" s="1180">
        <v>0</v>
      </c>
      <c r="L289" s="1179">
        <v>0</v>
      </c>
      <c r="M289" s="1180">
        <v>0</v>
      </c>
      <c r="N289" s="1179">
        <v>0</v>
      </c>
      <c r="O289" s="1180">
        <v>0</v>
      </c>
      <c r="P289" s="1179">
        <v>0</v>
      </c>
      <c r="Q289" s="1180">
        <v>0</v>
      </c>
      <c r="R289" s="1179">
        <v>0</v>
      </c>
      <c r="S289" s="1180">
        <v>0</v>
      </c>
      <c r="T289" s="1179">
        <v>0</v>
      </c>
      <c r="U289" s="1180">
        <v>0</v>
      </c>
      <c r="V289" s="1179">
        <v>0</v>
      </c>
      <c r="W289" s="1180">
        <v>0</v>
      </c>
      <c r="X289" s="1179">
        <v>0</v>
      </c>
      <c r="Y289" s="1180">
        <v>0</v>
      </c>
      <c r="Z289" s="1179">
        <v>0</v>
      </c>
      <c r="AA289" s="1180">
        <v>0</v>
      </c>
      <c r="AB289" s="1179">
        <v>0</v>
      </c>
      <c r="AC289" s="1180">
        <v>0</v>
      </c>
      <c r="AD289" s="1179">
        <v>0</v>
      </c>
      <c r="AE289" s="1180">
        <v>0</v>
      </c>
      <c r="AF289" s="1179">
        <v>0</v>
      </c>
      <c r="AG289" s="1180">
        <v>0</v>
      </c>
      <c r="AH289" s="1179">
        <v>0</v>
      </c>
      <c r="AI289" s="1180">
        <v>0</v>
      </c>
      <c r="AJ289" s="1179">
        <v>0</v>
      </c>
      <c r="AK289" s="1180">
        <v>0</v>
      </c>
      <c r="AL289" s="1179">
        <v>0</v>
      </c>
      <c r="AM289" s="35">
        <v>0</v>
      </c>
      <c r="AN289" s="1966">
        <v>0</v>
      </c>
      <c r="AO289" s="1432">
        <v>0</v>
      </c>
      <c r="AP289" s="1297">
        <v>0</v>
      </c>
      <c r="AQ289" s="35">
        <v>0</v>
      </c>
      <c r="AR289" s="1229">
        <v>0</v>
      </c>
      <c r="AS289" s="1181">
        <v>0</v>
      </c>
      <c r="AT289" s="1180">
        <v>0</v>
      </c>
      <c r="AU289" s="1181">
        <v>0</v>
      </c>
      <c r="AV289" s="1180">
        <v>0</v>
      </c>
      <c r="AW289" s="1181">
        <v>0</v>
      </c>
      <c r="AX289" s="1180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70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>
        <v>0</v>
      </c>
      <c r="G290" s="1180">
        <v>0</v>
      </c>
      <c r="H290" s="1179">
        <v>0</v>
      </c>
      <c r="I290" s="1180">
        <v>0</v>
      </c>
      <c r="J290" s="1179">
        <v>0</v>
      </c>
      <c r="K290" s="1180">
        <v>0</v>
      </c>
      <c r="L290" s="1179">
        <v>0</v>
      </c>
      <c r="M290" s="1180">
        <v>0</v>
      </c>
      <c r="N290" s="1179">
        <v>0</v>
      </c>
      <c r="O290" s="1180">
        <v>0</v>
      </c>
      <c r="P290" s="1179">
        <v>0</v>
      </c>
      <c r="Q290" s="1180">
        <v>0</v>
      </c>
      <c r="R290" s="1179">
        <v>0</v>
      </c>
      <c r="S290" s="1180">
        <v>0</v>
      </c>
      <c r="T290" s="1179">
        <v>0</v>
      </c>
      <c r="U290" s="1180">
        <v>0</v>
      </c>
      <c r="V290" s="1179">
        <v>0</v>
      </c>
      <c r="W290" s="1180">
        <v>0</v>
      </c>
      <c r="X290" s="1179">
        <v>0</v>
      </c>
      <c r="Y290" s="1180">
        <v>0</v>
      </c>
      <c r="Z290" s="1179">
        <v>0</v>
      </c>
      <c r="AA290" s="1180">
        <v>0</v>
      </c>
      <c r="AB290" s="1179">
        <v>0</v>
      </c>
      <c r="AC290" s="1180">
        <v>0</v>
      </c>
      <c r="AD290" s="1179">
        <v>0</v>
      </c>
      <c r="AE290" s="1180">
        <v>0</v>
      </c>
      <c r="AF290" s="1179">
        <v>0</v>
      </c>
      <c r="AG290" s="1180">
        <v>0</v>
      </c>
      <c r="AH290" s="1179">
        <v>0</v>
      </c>
      <c r="AI290" s="1180">
        <v>0</v>
      </c>
      <c r="AJ290" s="1179">
        <v>0</v>
      </c>
      <c r="AK290" s="1180">
        <v>0</v>
      </c>
      <c r="AL290" s="1179">
        <v>0</v>
      </c>
      <c r="AM290" s="35">
        <v>0</v>
      </c>
      <c r="AN290" s="1966">
        <v>0</v>
      </c>
      <c r="AO290" s="1432">
        <v>0</v>
      </c>
      <c r="AP290" s="1297">
        <v>0</v>
      </c>
      <c r="AQ290" s="35">
        <v>0</v>
      </c>
      <c r="AR290" s="1229">
        <v>0</v>
      </c>
      <c r="AS290" s="1181">
        <v>0</v>
      </c>
      <c r="AT290" s="1180">
        <v>0</v>
      </c>
      <c r="AU290" s="1181">
        <v>0</v>
      </c>
      <c r="AV290" s="1180">
        <v>0</v>
      </c>
      <c r="AW290" s="1181">
        <v>0</v>
      </c>
      <c r="AX290" s="1180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710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>
        <v>0</v>
      </c>
      <c r="G291" s="1192">
        <v>0</v>
      </c>
      <c r="H291" s="1188">
        <v>0</v>
      </c>
      <c r="I291" s="1192">
        <v>0</v>
      </c>
      <c r="J291" s="1188">
        <v>0</v>
      </c>
      <c r="K291" s="1192">
        <v>0</v>
      </c>
      <c r="L291" s="1188">
        <v>0</v>
      </c>
      <c r="M291" s="1192">
        <v>0</v>
      </c>
      <c r="N291" s="1188">
        <v>0</v>
      </c>
      <c r="O291" s="1192">
        <v>0</v>
      </c>
      <c r="P291" s="1188">
        <v>0</v>
      </c>
      <c r="Q291" s="1192">
        <v>0</v>
      </c>
      <c r="R291" s="1188">
        <v>0</v>
      </c>
      <c r="S291" s="1192">
        <v>0</v>
      </c>
      <c r="T291" s="1188">
        <v>0</v>
      </c>
      <c r="U291" s="1192">
        <v>0</v>
      </c>
      <c r="V291" s="1188">
        <v>0</v>
      </c>
      <c r="W291" s="1192">
        <v>0</v>
      </c>
      <c r="X291" s="1188">
        <v>0</v>
      </c>
      <c r="Y291" s="1192">
        <v>0</v>
      </c>
      <c r="Z291" s="1188">
        <v>0</v>
      </c>
      <c r="AA291" s="1192">
        <v>0</v>
      </c>
      <c r="AB291" s="1188">
        <v>0</v>
      </c>
      <c r="AC291" s="1192">
        <v>0</v>
      </c>
      <c r="AD291" s="1188">
        <v>0</v>
      </c>
      <c r="AE291" s="1192">
        <v>0</v>
      </c>
      <c r="AF291" s="1188">
        <v>0</v>
      </c>
      <c r="AG291" s="1192">
        <v>0</v>
      </c>
      <c r="AH291" s="1188">
        <v>0</v>
      </c>
      <c r="AI291" s="1192">
        <v>0</v>
      </c>
      <c r="AJ291" s="1188">
        <v>0</v>
      </c>
      <c r="AK291" s="1192">
        <v>0</v>
      </c>
      <c r="AL291" s="1188">
        <v>0</v>
      </c>
      <c r="AM291" s="1227">
        <v>0</v>
      </c>
      <c r="AN291" s="1225">
        <v>0</v>
      </c>
      <c r="AO291" s="1193">
        <v>0</v>
      </c>
      <c r="AP291" s="1226">
        <v>0</v>
      </c>
      <c r="AQ291" s="1227">
        <v>0</v>
      </c>
      <c r="AR291" s="1223">
        <v>0</v>
      </c>
      <c r="AS291" s="1193">
        <v>0</v>
      </c>
      <c r="AT291" s="1192">
        <v>0</v>
      </c>
      <c r="AU291" s="1193">
        <v>0</v>
      </c>
      <c r="AV291" s="1192">
        <v>0</v>
      </c>
      <c r="AW291" s="1193">
        <v>0</v>
      </c>
      <c r="AX291" s="1192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832" t="s">
        <v>913</v>
      </c>
      <c r="B292" s="7833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>
        <v>0</v>
      </c>
      <c r="G292" s="2057">
        <v>0</v>
      </c>
      <c r="H292" s="645">
        <v>0</v>
      </c>
      <c r="I292" s="2057">
        <v>0</v>
      </c>
      <c r="J292" s="645">
        <v>0</v>
      </c>
      <c r="K292" s="2057">
        <v>0</v>
      </c>
      <c r="L292" s="645">
        <v>0</v>
      </c>
      <c r="M292" s="2057">
        <v>0</v>
      </c>
      <c r="N292" s="645">
        <v>0</v>
      </c>
      <c r="O292" s="2057">
        <v>0</v>
      </c>
      <c r="P292" s="645">
        <v>0</v>
      </c>
      <c r="Q292" s="2057">
        <v>0</v>
      </c>
      <c r="R292" s="645">
        <v>0</v>
      </c>
      <c r="S292" s="2057">
        <v>0</v>
      </c>
      <c r="T292" s="645">
        <v>0</v>
      </c>
      <c r="U292" s="2057">
        <v>0</v>
      </c>
      <c r="V292" s="645">
        <v>0</v>
      </c>
      <c r="W292" s="2057">
        <v>0</v>
      </c>
      <c r="X292" s="645">
        <v>0</v>
      </c>
      <c r="Y292" s="2057">
        <v>0</v>
      </c>
      <c r="Z292" s="645">
        <v>0</v>
      </c>
      <c r="AA292" s="2057">
        <v>0</v>
      </c>
      <c r="AB292" s="645">
        <v>0</v>
      </c>
      <c r="AC292" s="2057">
        <v>0</v>
      </c>
      <c r="AD292" s="645">
        <v>0</v>
      </c>
      <c r="AE292" s="2057">
        <v>0</v>
      </c>
      <c r="AF292" s="645">
        <v>0</v>
      </c>
      <c r="AG292" s="2057">
        <v>0</v>
      </c>
      <c r="AH292" s="645">
        <v>0</v>
      </c>
      <c r="AI292" s="2057">
        <v>0</v>
      </c>
      <c r="AJ292" s="645">
        <v>0</v>
      </c>
      <c r="AK292" s="2057">
        <v>0</v>
      </c>
      <c r="AL292" s="645">
        <v>0</v>
      </c>
      <c r="AM292" s="37">
        <v>0</v>
      </c>
      <c r="AN292" s="1966">
        <v>0</v>
      </c>
      <c r="AO292" s="1432">
        <v>0</v>
      </c>
      <c r="AP292" s="1297">
        <v>0</v>
      </c>
      <c r="AQ292" s="37">
        <v>0</v>
      </c>
      <c r="AR292" s="670">
        <v>0</v>
      </c>
      <c r="AS292" s="204">
        <v>0</v>
      </c>
      <c r="AT292" s="2057">
        <v>0</v>
      </c>
      <c r="AU292" s="204">
        <v>0</v>
      </c>
      <c r="AV292" s="2057">
        <v>0</v>
      </c>
      <c r="AW292" s="204">
        <v>0</v>
      </c>
      <c r="AX292" s="2057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51" t="s">
        <v>914</v>
      </c>
      <c r="B293" s="7752"/>
      <c r="C293" s="1352">
        <f>SUM(D293+E293)</f>
        <v>0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0</v>
      </c>
      <c r="F293" s="1188">
        <v>0</v>
      </c>
      <c r="G293" s="1192">
        <v>0</v>
      </c>
      <c r="H293" s="1188">
        <v>0</v>
      </c>
      <c r="I293" s="1192">
        <v>0</v>
      </c>
      <c r="J293" s="1188">
        <v>0</v>
      </c>
      <c r="K293" s="1192">
        <v>0</v>
      </c>
      <c r="L293" s="1188">
        <v>0</v>
      </c>
      <c r="M293" s="1192">
        <v>0</v>
      </c>
      <c r="N293" s="1188">
        <v>0</v>
      </c>
      <c r="O293" s="1192">
        <v>0</v>
      </c>
      <c r="P293" s="1188">
        <v>0</v>
      </c>
      <c r="Q293" s="1192">
        <v>0</v>
      </c>
      <c r="R293" s="1188">
        <v>0</v>
      </c>
      <c r="S293" s="1192">
        <v>0</v>
      </c>
      <c r="T293" s="1188">
        <v>0</v>
      </c>
      <c r="U293" s="1192">
        <v>0</v>
      </c>
      <c r="V293" s="1188">
        <v>0</v>
      </c>
      <c r="W293" s="1192">
        <v>0</v>
      </c>
      <c r="X293" s="1188">
        <v>0</v>
      </c>
      <c r="Y293" s="1192">
        <v>0</v>
      </c>
      <c r="Z293" s="1188">
        <v>0</v>
      </c>
      <c r="AA293" s="1192">
        <v>0</v>
      </c>
      <c r="AB293" s="1188">
        <v>0</v>
      </c>
      <c r="AC293" s="1192">
        <v>0</v>
      </c>
      <c r="AD293" s="1188">
        <v>0</v>
      </c>
      <c r="AE293" s="1192">
        <v>0</v>
      </c>
      <c r="AF293" s="1188">
        <v>0</v>
      </c>
      <c r="AG293" s="1192">
        <v>0</v>
      </c>
      <c r="AH293" s="1188">
        <v>0</v>
      </c>
      <c r="AI293" s="1192">
        <v>0</v>
      </c>
      <c r="AJ293" s="1188">
        <v>0</v>
      </c>
      <c r="AK293" s="1192">
        <v>0</v>
      </c>
      <c r="AL293" s="1188">
        <v>0</v>
      </c>
      <c r="AM293" s="1227">
        <v>0</v>
      </c>
      <c r="AN293" s="159">
        <v>0</v>
      </c>
      <c r="AO293" s="1434">
        <v>0</v>
      </c>
      <c r="AP293" s="1954">
        <v>0</v>
      </c>
      <c r="AQ293" s="5392">
        <v>0</v>
      </c>
      <c r="AR293" s="5225">
        <v>0</v>
      </c>
      <c r="AS293" s="1193">
        <v>0</v>
      </c>
      <c r="AT293" s="1192">
        <v>0</v>
      </c>
      <c r="AU293" s="1193">
        <v>0</v>
      </c>
      <c r="AV293" s="1192">
        <v>0</v>
      </c>
      <c r="AW293" s="1193">
        <v>0</v>
      </c>
      <c r="AX293" s="1192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836" t="s">
        <v>925</v>
      </c>
      <c r="B295" s="7839" t="s">
        <v>926</v>
      </c>
      <c r="C295" s="7711" t="s">
        <v>28</v>
      </c>
      <c r="D295" s="7670"/>
      <c r="E295" s="7694"/>
      <c r="F295" s="7842" t="s">
        <v>101</v>
      </c>
      <c r="G295" s="7843"/>
      <c r="H295" s="7843"/>
      <c r="I295" s="7843"/>
      <c r="J295" s="7843"/>
      <c r="K295" s="7843"/>
      <c r="L295" s="7843"/>
      <c r="M295" s="7843"/>
      <c r="N295" s="7843"/>
      <c r="O295" s="7843"/>
      <c r="P295" s="7843"/>
      <c r="Q295" s="7843"/>
      <c r="R295" s="7843"/>
      <c r="S295" s="7843"/>
      <c r="T295" s="7843"/>
      <c r="U295" s="7843"/>
      <c r="V295" s="7843"/>
      <c r="W295" s="7843"/>
      <c r="X295" s="7843"/>
      <c r="Y295" s="7843"/>
      <c r="Z295" s="7843"/>
      <c r="AA295" s="7843"/>
      <c r="AB295" s="7843"/>
      <c r="AC295" s="7843"/>
      <c r="AD295" s="7843"/>
      <c r="AE295" s="7843"/>
      <c r="AF295" s="7843"/>
      <c r="AG295" s="7843"/>
      <c r="AH295" s="7843"/>
      <c r="AI295" s="7843"/>
      <c r="AJ295" s="7843"/>
      <c r="AK295" s="7844"/>
      <c r="AL295" s="7716" t="s">
        <v>36</v>
      </c>
      <c r="AM295" s="7674" t="s">
        <v>37</v>
      </c>
      <c r="AN295" s="7745" t="s">
        <v>34</v>
      </c>
      <c r="AO295" s="7674" t="s">
        <v>35</v>
      </c>
    </row>
    <row r="296" spans="1:101" x14ac:dyDescent="0.25">
      <c r="A296" s="7837"/>
      <c r="B296" s="7840"/>
      <c r="C296" s="7767"/>
      <c r="D296" s="7787"/>
      <c r="E296" s="7666"/>
      <c r="F296" s="7812" t="s">
        <v>331</v>
      </c>
      <c r="G296" s="7812"/>
      <c r="H296" s="7812" t="s">
        <v>94</v>
      </c>
      <c r="I296" s="7812"/>
      <c r="J296" s="7812" t="s">
        <v>44</v>
      </c>
      <c r="K296" s="7812"/>
      <c r="L296" s="7713" t="s">
        <v>45</v>
      </c>
      <c r="M296" s="7775"/>
      <c r="N296" s="7776" t="s">
        <v>46</v>
      </c>
      <c r="O296" s="7776"/>
      <c r="P296" s="7776" t="s">
        <v>47</v>
      </c>
      <c r="Q296" s="7776"/>
      <c r="R296" s="7776" t="s">
        <v>48</v>
      </c>
      <c r="S296" s="7776"/>
      <c r="T296" s="7776" t="s">
        <v>49</v>
      </c>
      <c r="U296" s="7776"/>
      <c r="V296" s="7776" t="s">
        <v>50</v>
      </c>
      <c r="W296" s="7776"/>
      <c r="X296" s="7776" t="s">
        <v>51</v>
      </c>
      <c r="Y296" s="7776"/>
      <c r="Z296" s="7776" t="s">
        <v>52</v>
      </c>
      <c r="AA296" s="7776"/>
      <c r="AB296" s="7776" t="s">
        <v>53</v>
      </c>
      <c r="AC296" s="7776"/>
      <c r="AD296" s="7776" t="s">
        <v>54</v>
      </c>
      <c r="AE296" s="7776"/>
      <c r="AF296" s="7776" t="s">
        <v>55</v>
      </c>
      <c r="AG296" s="7776"/>
      <c r="AH296" s="7776" t="s">
        <v>56</v>
      </c>
      <c r="AI296" s="7776"/>
      <c r="AJ296" s="7776" t="s">
        <v>57</v>
      </c>
      <c r="AK296" s="7784"/>
      <c r="AL296" s="7730"/>
      <c r="AM296" s="7675"/>
      <c r="AN296" s="7672"/>
      <c r="AO296" s="7675"/>
    </row>
    <row r="297" spans="1:101" ht="35.25" customHeight="1" x14ac:dyDescent="0.25">
      <c r="A297" s="7838"/>
      <c r="B297" s="7841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17"/>
      <c r="AM297" s="7676"/>
      <c r="AN297" s="7746"/>
      <c r="AO297" s="7676"/>
    </row>
    <row r="298" spans="1:101" ht="15" customHeight="1" x14ac:dyDescent="0.25">
      <c r="A298" s="7845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846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845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846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711" t="s">
        <v>930</v>
      </c>
      <c r="B303" s="7694"/>
      <c r="C303" s="7812" t="s">
        <v>193</v>
      </c>
      <c r="D303" s="7812"/>
      <c r="E303" s="7812"/>
      <c r="F303" s="7713" t="s">
        <v>101</v>
      </c>
      <c r="G303" s="7714"/>
      <c r="H303" s="7714"/>
      <c r="I303" s="7714"/>
      <c r="J303" s="7714"/>
      <c r="K303" s="7714"/>
      <c r="L303" s="7714"/>
      <c r="M303" s="7714"/>
      <c r="N303" s="7714"/>
      <c r="O303" s="7714"/>
      <c r="P303" s="7714"/>
      <c r="Q303" s="7714"/>
      <c r="R303" s="7714"/>
      <c r="S303" s="7714"/>
      <c r="T303" s="7714"/>
      <c r="U303" s="7714"/>
      <c r="V303" s="7714"/>
      <c r="W303" s="7714"/>
      <c r="X303" s="7714"/>
      <c r="Y303" s="7714"/>
      <c r="Z303" s="7714"/>
      <c r="AA303" s="7714"/>
      <c r="AB303" s="7714"/>
      <c r="AC303" s="7714"/>
      <c r="AD303" s="7714"/>
      <c r="AE303" s="7714"/>
      <c r="AF303" s="7714"/>
      <c r="AG303" s="7714"/>
      <c r="AH303" s="7714"/>
      <c r="AI303" s="7714"/>
      <c r="AJ303" s="7714"/>
      <c r="AK303" s="7714"/>
      <c r="AL303" s="7714"/>
      <c r="AM303" s="7715"/>
      <c r="AN303" s="7683" t="s">
        <v>917</v>
      </c>
      <c r="AO303" s="7683"/>
      <c r="AP303" s="7729"/>
      <c r="AQ303" s="7711" t="s">
        <v>462</v>
      </c>
      <c r="AR303" s="7694"/>
      <c r="AS303" s="7674" t="s">
        <v>36</v>
      </c>
      <c r="AT303" s="7777" t="s">
        <v>37</v>
      </c>
      <c r="AU303" s="7669" t="s">
        <v>34</v>
      </c>
      <c r="AV303" s="7694" t="s">
        <v>35</v>
      </c>
    </row>
    <row r="304" spans="1:101" x14ac:dyDescent="0.25">
      <c r="A304" s="7712"/>
      <c r="B304" s="7665"/>
      <c r="C304" s="7812"/>
      <c r="D304" s="7812"/>
      <c r="E304" s="7812"/>
      <c r="F304" s="7812" t="s">
        <v>348</v>
      </c>
      <c r="G304" s="7812"/>
      <c r="H304" s="7812" t="s">
        <v>331</v>
      </c>
      <c r="I304" s="7812"/>
      <c r="J304" s="7812" t="s">
        <v>94</v>
      </c>
      <c r="K304" s="7812"/>
      <c r="L304" s="7812" t="s">
        <v>44</v>
      </c>
      <c r="M304" s="7812"/>
      <c r="N304" s="7713" t="s">
        <v>45</v>
      </c>
      <c r="O304" s="7775"/>
      <c r="P304" s="7776" t="s">
        <v>46</v>
      </c>
      <c r="Q304" s="7776"/>
      <c r="R304" s="7776" t="s">
        <v>47</v>
      </c>
      <c r="S304" s="7776"/>
      <c r="T304" s="7776" t="s">
        <v>48</v>
      </c>
      <c r="U304" s="7776"/>
      <c r="V304" s="7776" t="s">
        <v>49</v>
      </c>
      <c r="W304" s="7776"/>
      <c r="X304" s="7776" t="s">
        <v>50</v>
      </c>
      <c r="Y304" s="7776"/>
      <c r="Z304" s="7776" t="s">
        <v>51</v>
      </c>
      <c r="AA304" s="7776"/>
      <c r="AB304" s="7776" t="s">
        <v>52</v>
      </c>
      <c r="AC304" s="7776"/>
      <c r="AD304" s="7776" t="s">
        <v>53</v>
      </c>
      <c r="AE304" s="7776"/>
      <c r="AF304" s="7776" t="s">
        <v>54</v>
      </c>
      <c r="AG304" s="7776"/>
      <c r="AH304" s="7776" t="s">
        <v>55</v>
      </c>
      <c r="AI304" s="7776"/>
      <c r="AJ304" s="7776" t="s">
        <v>56</v>
      </c>
      <c r="AK304" s="7776"/>
      <c r="AL304" s="7776" t="s">
        <v>57</v>
      </c>
      <c r="AM304" s="7784"/>
      <c r="AN304" s="7669" t="s">
        <v>931</v>
      </c>
      <c r="AO304" s="7669" t="s">
        <v>932</v>
      </c>
      <c r="AP304" s="7694" t="s">
        <v>933</v>
      </c>
      <c r="AQ304" s="7767"/>
      <c r="AR304" s="7666"/>
      <c r="AS304" s="7675"/>
      <c r="AT304" s="7778"/>
      <c r="AU304" s="7663"/>
      <c r="AV304" s="7665"/>
    </row>
    <row r="305" spans="1:99" ht="39.75" customHeight="1" x14ac:dyDescent="0.25">
      <c r="A305" s="7767"/>
      <c r="B305" s="7666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664"/>
      <c r="AO305" s="7664"/>
      <c r="AP305" s="7666"/>
      <c r="AQ305" s="2010" t="s">
        <v>467</v>
      </c>
      <c r="AR305" s="1921" t="s">
        <v>468</v>
      </c>
      <c r="AS305" s="7676"/>
      <c r="AT305" s="7779"/>
      <c r="AU305" s="7664"/>
      <c r="AV305" s="7666"/>
    </row>
    <row r="306" spans="1:99" s="5" customFormat="1" ht="18" customHeight="1" x14ac:dyDescent="0.2">
      <c r="A306" s="7682" t="s">
        <v>934</v>
      </c>
      <c r="B306" s="7729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847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847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847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847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847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847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847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847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848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849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847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847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847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847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847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847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847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848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711" t="s">
        <v>289</v>
      </c>
      <c r="B326" s="7694"/>
      <c r="C326" s="7771" t="s">
        <v>193</v>
      </c>
      <c r="D326" s="7853"/>
      <c r="E326" s="7772"/>
      <c r="F326" s="7713" t="s">
        <v>101</v>
      </c>
      <c r="G326" s="7714"/>
      <c r="H326" s="7714"/>
      <c r="I326" s="7714"/>
      <c r="J326" s="7714"/>
      <c r="K326" s="7714"/>
      <c r="L326" s="7714"/>
      <c r="M326" s="7714"/>
      <c r="N326" s="7714"/>
      <c r="O326" s="7714"/>
      <c r="P326" s="7714"/>
      <c r="Q326" s="7714"/>
      <c r="R326" s="7714"/>
      <c r="S326" s="7714"/>
      <c r="T326" s="7714"/>
      <c r="U326" s="7714"/>
      <c r="V326" s="7714"/>
      <c r="W326" s="7714"/>
      <c r="X326" s="7714"/>
      <c r="Y326" s="7714"/>
      <c r="Z326" s="7714"/>
      <c r="AA326" s="7714"/>
      <c r="AB326" s="7714"/>
      <c r="AC326" s="7714"/>
      <c r="AD326" s="7714"/>
      <c r="AE326" s="7714"/>
      <c r="AF326" s="7714"/>
      <c r="AG326" s="7714"/>
      <c r="AH326" s="7714"/>
      <c r="AI326" s="7714"/>
      <c r="AJ326" s="7714"/>
      <c r="AK326" s="7714"/>
      <c r="AL326" s="7714"/>
      <c r="AM326" s="7714"/>
      <c r="AN326" s="7714"/>
      <c r="AO326" s="7714"/>
      <c r="AP326" s="7714"/>
      <c r="AQ326" s="7715"/>
      <c r="AR326" s="7670" t="s">
        <v>462</v>
      </c>
      <c r="AS326" s="7694"/>
      <c r="AT326" s="7674" t="s">
        <v>36</v>
      </c>
      <c r="AU326" s="7777" t="s">
        <v>37</v>
      </c>
      <c r="AV326" s="7669" t="s">
        <v>34</v>
      </c>
      <c r="AW326" s="7694" t="s">
        <v>35</v>
      </c>
    </row>
    <row r="327" spans="1:99" x14ac:dyDescent="0.25">
      <c r="A327" s="7712"/>
      <c r="B327" s="7665"/>
      <c r="C327" s="7773"/>
      <c r="D327" s="7854"/>
      <c r="E327" s="7774"/>
      <c r="F327" s="7682" t="s">
        <v>946</v>
      </c>
      <c r="G327" s="7683"/>
      <c r="H327" s="7682" t="s">
        <v>947</v>
      </c>
      <c r="I327" s="7683"/>
      <c r="J327" s="7682" t="s">
        <v>948</v>
      </c>
      <c r="K327" s="7683"/>
      <c r="L327" s="7682" t="s">
        <v>949</v>
      </c>
      <c r="M327" s="7683"/>
      <c r="N327" s="7682" t="s">
        <v>331</v>
      </c>
      <c r="O327" s="7683"/>
      <c r="P327" s="7682" t="s">
        <v>94</v>
      </c>
      <c r="Q327" s="7683"/>
      <c r="R327" s="7682" t="s">
        <v>44</v>
      </c>
      <c r="S327" s="7683"/>
      <c r="T327" s="7682" t="s">
        <v>45</v>
      </c>
      <c r="U327" s="7683"/>
      <c r="V327" s="7682" t="s">
        <v>46</v>
      </c>
      <c r="W327" s="7729"/>
      <c r="X327" s="7682" t="s">
        <v>47</v>
      </c>
      <c r="Y327" s="7729"/>
      <c r="Z327" s="7682" t="s">
        <v>48</v>
      </c>
      <c r="AA327" s="7729"/>
      <c r="AB327" s="7682" t="s">
        <v>49</v>
      </c>
      <c r="AC327" s="7729"/>
      <c r="AD327" s="7682" t="s">
        <v>50</v>
      </c>
      <c r="AE327" s="7729"/>
      <c r="AF327" s="7682" t="s">
        <v>51</v>
      </c>
      <c r="AG327" s="7729"/>
      <c r="AH327" s="7682" t="s">
        <v>52</v>
      </c>
      <c r="AI327" s="7729"/>
      <c r="AJ327" s="7682" t="s">
        <v>53</v>
      </c>
      <c r="AK327" s="7729"/>
      <c r="AL327" s="7682" t="s">
        <v>54</v>
      </c>
      <c r="AM327" s="7729"/>
      <c r="AN327" s="7682" t="s">
        <v>55</v>
      </c>
      <c r="AO327" s="7729"/>
      <c r="AP327" s="7682" t="s">
        <v>950</v>
      </c>
      <c r="AQ327" s="7684"/>
      <c r="AR327" s="7787"/>
      <c r="AS327" s="7666"/>
      <c r="AT327" s="7675"/>
      <c r="AU327" s="7778"/>
      <c r="AV327" s="7663"/>
      <c r="AW327" s="7665"/>
    </row>
    <row r="328" spans="1:99" ht="39" customHeight="1" x14ac:dyDescent="0.25">
      <c r="A328" s="7767"/>
      <c r="B328" s="7666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676"/>
      <c r="AU328" s="7779"/>
      <c r="AV328" s="7664"/>
      <c r="AW328" s="7666"/>
    </row>
    <row r="329" spans="1:99" x14ac:dyDescent="0.25">
      <c r="A329" s="7709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710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850" t="s">
        <v>952</v>
      </c>
      <c r="B331" s="7851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852" t="s">
        <v>953</v>
      </c>
      <c r="B332" s="7852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832" t="s">
        <v>954</v>
      </c>
      <c r="B333" s="7833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855" t="s">
        <v>955</v>
      </c>
      <c r="B334" s="7856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70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70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70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70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710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11" t="s">
        <v>289</v>
      </c>
      <c r="B341" s="7694"/>
      <c r="C341" s="7812" t="s">
        <v>193</v>
      </c>
      <c r="D341" s="7812"/>
      <c r="E341" s="7812"/>
      <c r="F341" s="7713" t="s">
        <v>101</v>
      </c>
      <c r="G341" s="7714"/>
      <c r="H341" s="7714"/>
      <c r="I341" s="7714"/>
      <c r="J341" s="7714"/>
      <c r="K341" s="7714"/>
      <c r="L341" s="7714"/>
      <c r="M341" s="7714"/>
      <c r="N341" s="7714"/>
      <c r="O341" s="7714"/>
      <c r="P341" s="7714"/>
      <c r="Q341" s="7714"/>
      <c r="R341" s="7714"/>
      <c r="S341" s="7714"/>
      <c r="T341" s="7714"/>
      <c r="U341" s="7714"/>
      <c r="V341" s="7714"/>
      <c r="W341" s="7714"/>
      <c r="X341" s="7714"/>
      <c r="Y341" s="7714"/>
      <c r="Z341" s="7714"/>
      <c r="AA341" s="7714"/>
      <c r="AB341" s="7714"/>
      <c r="AC341" s="7714"/>
      <c r="AD341" s="7714"/>
      <c r="AE341" s="7714"/>
      <c r="AF341" s="7714"/>
      <c r="AG341" s="7715"/>
      <c r="AH341" s="7670" t="s">
        <v>462</v>
      </c>
      <c r="AI341" s="7694"/>
      <c r="AJ341" s="7857" t="s">
        <v>36</v>
      </c>
      <c r="AK341" s="7674" t="s">
        <v>37</v>
      </c>
    </row>
    <row r="342" spans="1:99" x14ac:dyDescent="0.25">
      <c r="A342" s="7712"/>
      <c r="B342" s="7665"/>
      <c r="C342" s="7812"/>
      <c r="D342" s="7812"/>
      <c r="E342" s="7812"/>
      <c r="F342" s="7812" t="s">
        <v>44</v>
      </c>
      <c r="G342" s="7812"/>
      <c r="H342" s="7713" t="s">
        <v>45</v>
      </c>
      <c r="I342" s="7775"/>
      <c r="J342" s="7776" t="s">
        <v>46</v>
      </c>
      <c r="K342" s="7776"/>
      <c r="L342" s="7776" t="s">
        <v>47</v>
      </c>
      <c r="M342" s="7776"/>
      <c r="N342" s="7776" t="s">
        <v>48</v>
      </c>
      <c r="O342" s="7776"/>
      <c r="P342" s="7776" t="s">
        <v>49</v>
      </c>
      <c r="Q342" s="7776"/>
      <c r="R342" s="7776" t="s">
        <v>50</v>
      </c>
      <c r="S342" s="7776"/>
      <c r="T342" s="7776" t="s">
        <v>51</v>
      </c>
      <c r="U342" s="7776"/>
      <c r="V342" s="7776" t="s">
        <v>52</v>
      </c>
      <c r="W342" s="7776"/>
      <c r="X342" s="7776" t="s">
        <v>53</v>
      </c>
      <c r="Y342" s="7776"/>
      <c r="Z342" s="7776" t="s">
        <v>54</v>
      </c>
      <c r="AA342" s="7776"/>
      <c r="AB342" s="7776" t="s">
        <v>55</v>
      </c>
      <c r="AC342" s="7776"/>
      <c r="AD342" s="7776" t="s">
        <v>56</v>
      </c>
      <c r="AE342" s="7776"/>
      <c r="AF342" s="7776" t="s">
        <v>57</v>
      </c>
      <c r="AG342" s="7784"/>
      <c r="AH342" s="7787"/>
      <c r="AI342" s="7666"/>
      <c r="AJ342" s="7719"/>
      <c r="AK342" s="7675"/>
    </row>
    <row r="343" spans="1:99" x14ac:dyDescent="0.25">
      <c r="A343" s="7767"/>
      <c r="B343" s="7666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858"/>
      <c r="AK343" s="7676"/>
    </row>
    <row r="344" spans="1:99" x14ac:dyDescent="0.25">
      <c r="A344" s="7725" t="s">
        <v>951</v>
      </c>
      <c r="B344" s="772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25" t="s">
        <v>953</v>
      </c>
      <c r="B345" s="772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25" t="s">
        <v>962</v>
      </c>
      <c r="B346" s="772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680" t="s">
        <v>220</v>
      </c>
      <c r="B348" s="7865" t="s">
        <v>459</v>
      </c>
      <c r="C348" s="7866"/>
      <c r="D348" s="7867"/>
      <c r="E348" s="7868" t="s">
        <v>101</v>
      </c>
      <c r="F348" s="7869"/>
      <c r="G348" s="7869"/>
      <c r="H348" s="7869"/>
      <c r="I348" s="7869"/>
      <c r="J348" s="7869"/>
      <c r="K348" s="7869"/>
      <c r="L348" s="7869"/>
      <c r="M348" s="7869"/>
      <c r="N348" s="108"/>
      <c r="O348" s="7873" t="s">
        <v>964</v>
      </c>
      <c r="P348" s="7862" t="s">
        <v>965</v>
      </c>
      <c r="Q348" s="7870" t="s">
        <v>966</v>
      </c>
      <c r="R348" s="7873" t="s">
        <v>36</v>
      </c>
      <c r="S348" s="7694" t="s">
        <v>37</v>
      </c>
      <c r="T348" s="7771" t="s">
        <v>462</v>
      </c>
      <c r="U348" s="7772"/>
    </row>
    <row r="349" spans="1:99" x14ac:dyDescent="0.25">
      <c r="A349" s="7675"/>
      <c r="B349" s="7767"/>
      <c r="C349" s="7787"/>
      <c r="D349" s="7666"/>
      <c r="E349" s="7682" t="s">
        <v>348</v>
      </c>
      <c r="F349" s="7729"/>
      <c r="G349" s="7682" t="s">
        <v>331</v>
      </c>
      <c r="H349" s="7729"/>
      <c r="I349" s="7682" t="s">
        <v>94</v>
      </c>
      <c r="J349" s="7729"/>
      <c r="K349" s="7682" t="s">
        <v>44</v>
      </c>
      <c r="L349" s="7729"/>
      <c r="M349" s="7682" t="s">
        <v>45</v>
      </c>
      <c r="N349" s="7683"/>
      <c r="O349" s="7874"/>
      <c r="P349" s="7863"/>
      <c r="Q349" s="7871"/>
      <c r="R349" s="7874"/>
      <c r="S349" s="7665"/>
      <c r="T349" s="7773"/>
      <c r="U349" s="7774"/>
    </row>
    <row r="350" spans="1:99" ht="28.5" customHeight="1" x14ac:dyDescent="0.25">
      <c r="A350" s="7681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875"/>
      <c r="P350" s="7864"/>
      <c r="Q350" s="7872"/>
      <c r="R350" s="7875"/>
      <c r="S350" s="7666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>
        <v>0</v>
      </c>
      <c r="F351" s="2029">
        <v>0</v>
      </c>
      <c r="G351" s="2022">
        <v>0</v>
      </c>
      <c r="H351" s="2029">
        <v>0</v>
      </c>
      <c r="I351" s="2022">
        <v>0</v>
      </c>
      <c r="J351" s="2124">
        <v>0</v>
      </c>
      <c r="K351" s="2022">
        <v>0</v>
      </c>
      <c r="L351" s="2124">
        <v>0</v>
      </c>
      <c r="M351" s="2276">
        <v>0</v>
      </c>
      <c r="N351" s="835">
        <v>0</v>
      </c>
      <c r="O351" s="2277"/>
      <c r="P351" s="2278"/>
      <c r="Q351" s="2279"/>
      <c r="R351" s="2280">
        <v>0</v>
      </c>
      <c r="S351" s="2029">
        <v>0</v>
      </c>
      <c r="T351" s="2023">
        <v>0</v>
      </c>
      <c r="U351" s="2029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45</v>
      </c>
      <c r="C352" s="1939">
        <f>SUM(E352+G352+I352+K352+M352)</f>
        <v>14</v>
      </c>
      <c r="D352" s="2161">
        <f>SUM(F352+H352+J352+L352+N352)</f>
        <v>31</v>
      </c>
      <c r="E352" s="872">
        <v>0</v>
      </c>
      <c r="F352" s="1953">
        <v>1</v>
      </c>
      <c r="G352" s="872">
        <v>4</v>
      </c>
      <c r="H352" s="183">
        <v>3</v>
      </c>
      <c r="I352" s="872">
        <v>4</v>
      </c>
      <c r="J352" s="1953">
        <v>9</v>
      </c>
      <c r="K352" s="872">
        <v>5</v>
      </c>
      <c r="L352" s="1953">
        <v>12</v>
      </c>
      <c r="M352" s="2183">
        <v>1</v>
      </c>
      <c r="N352" s="185">
        <v>6</v>
      </c>
      <c r="O352" s="2281">
        <v>0</v>
      </c>
      <c r="P352" s="155">
        <v>0</v>
      </c>
      <c r="Q352" s="1953">
        <v>0</v>
      </c>
      <c r="R352" s="2281">
        <v>7</v>
      </c>
      <c r="S352" s="1953">
        <v>3</v>
      </c>
      <c r="T352" s="1434">
        <v>0</v>
      </c>
      <c r="U352" s="1953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680" t="s">
        <v>220</v>
      </c>
      <c r="B354" s="7680" t="s">
        <v>458</v>
      </c>
      <c r="C354" s="7776" t="s">
        <v>459</v>
      </c>
      <c r="D354" s="7776"/>
      <c r="E354" s="7776"/>
      <c r="F354" s="7682" t="s">
        <v>101</v>
      </c>
      <c r="G354" s="7683"/>
      <c r="H354" s="7683"/>
      <c r="I354" s="7683"/>
      <c r="J354" s="7683"/>
      <c r="K354" s="7683"/>
      <c r="L354" s="7683"/>
      <c r="M354" s="7683"/>
      <c r="N354" s="7683"/>
      <c r="O354" s="7683"/>
      <c r="P354" s="7683"/>
      <c r="Q354" s="7683"/>
      <c r="R354" s="7683"/>
      <c r="S354" s="7683"/>
      <c r="T354" s="7683"/>
      <c r="U354" s="7683"/>
      <c r="V354" s="7683"/>
      <c r="W354" s="7683"/>
      <c r="X354" s="7683"/>
      <c r="Y354" s="7683"/>
      <c r="Z354" s="7683"/>
      <c r="AA354" s="7683"/>
      <c r="AB354" s="7683"/>
      <c r="AC354" s="7683"/>
      <c r="AD354" s="7683"/>
      <c r="AE354" s="7683"/>
      <c r="AF354" s="7683"/>
      <c r="AG354" s="7684"/>
      <c r="AH354" s="7716" t="s">
        <v>36</v>
      </c>
      <c r="AI354" s="7741" t="s">
        <v>37</v>
      </c>
      <c r="AJ354" s="7683" t="s">
        <v>968</v>
      </c>
      <c r="AK354" s="7683"/>
      <c r="AL354" s="7729"/>
      <c r="AM354" s="7680" t="s">
        <v>969</v>
      </c>
    </row>
    <row r="355" spans="1:94" x14ac:dyDescent="0.25">
      <c r="A355" s="7675"/>
      <c r="B355" s="7675"/>
      <c r="C355" s="7776"/>
      <c r="D355" s="7776"/>
      <c r="E355" s="7776"/>
      <c r="F355" s="7682" t="s">
        <v>44</v>
      </c>
      <c r="G355" s="7729"/>
      <c r="H355" s="7682" t="s">
        <v>45</v>
      </c>
      <c r="I355" s="7729"/>
      <c r="J355" s="7682" t="s">
        <v>46</v>
      </c>
      <c r="K355" s="7729"/>
      <c r="L355" s="7682" t="s">
        <v>47</v>
      </c>
      <c r="M355" s="7729"/>
      <c r="N355" s="7682" t="s">
        <v>48</v>
      </c>
      <c r="O355" s="7729"/>
      <c r="P355" s="7682" t="s">
        <v>49</v>
      </c>
      <c r="Q355" s="7729"/>
      <c r="R355" s="7682" t="s">
        <v>50</v>
      </c>
      <c r="S355" s="7729"/>
      <c r="T355" s="7682" t="s">
        <v>51</v>
      </c>
      <c r="U355" s="7729"/>
      <c r="V355" s="7682" t="s">
        <v>52</v>
      </c>
      <c r="W355" s="7729"/>
      <c r="X355" s="7682" t="s">
        <v>53</v>
      </c>
      <c r="Y355" s="7729"/>
      <c r="Z355" s="7682" t="s">
        <v>54</v>
      </c>
      <c r="AA355" s="7729"/>
      <c r="AB355" s="7682" t="s">
        <v>55</v>
      </c>
      <c r="AC355" s="7729"/>
      <c r="AD355" s="7682" t="s">
        <v>56</v>
      </c>
      <c r="AE355" s="7729"/>
      <c r="AF355" s="7682" t="s">
        <v>57</v>
      </c>
      <c r="AG355" s="7684"/>
      <c r="AH355" s="7730"/>
      <c r="AI355" s="7698"/>
      <c r="AJ355" s="7669" t="s">
        <v>970</v>
      </c>
      <c r="AK355" s="7739" t="s">
        <v>971</v>
      </c>
      <c r="AL355" s="7708" t="s">
        <v>972</v>
      </c>
      <c r="AM355" s="7675"/>
    </row>
    <row r="356" spans="1:94" ht="27" customHeight="1" x14ac:dyDescent="0.25">
      <c r="A356" s="7681"/>
      <c r="B356" s="7681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17"/>
      <c r="AI356" s="7742"/>
      <c r="AJ356" s="7664"/>
      <c r="AK356" s="7740"/>
      <c r="AL356" s="7659"/>
      <c r="AM356" s="7681"/>
    </row>
    <row r="357" spans="1:94" x14ac:dyDescent="0.25">
      <c r="A357" s="7709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>
        <v>0</v>
      </c>
      <c r="G357" s="2029">
        <v>0</v>
      </c>
      <c r="H357" s="2022">
        <v>0</v>
      </c>
      <c r="I357" s="2029">
        <v>0</v>
      </c>
      <c r="J357" s="2022">
        <v>0</v>
      </c>
      <c r="K357" s="2029">
        <v>0</v>
      </c>
      <c r="L357" s="2022">
        <v>0</v>
      </c>
      <c r="M357" s="2029">
        <v>0</v>
      </c>
      <c r="N357" s="2022">
        <v>0</v>
      </c>
      <c r="O357" s="2029">
        <v>0</v>
      </c>
      <c r="P357" s="2022">
        <v>0</v>
      </c>
      <c r="Q357" s="2029">
        <v>0</v>
      </c>
      <c r="R357" s="2022">
        <v>0</v>
      </c>
      <c r="S357" s="2029">
        <v>0</v>
      </c>
      <c r="T357" s="2022">
        <v>0</v>
      </c>
      <c r="U357" s="2029">
        <v>0</v>
      </c>
      <c r="V357" s="2022">
        <v>0</v>
      </c>
      <c r="W357" s="2029">
        <v>0</v>
      </c>
      <c r="X357" s="2022">
        <v>0</v>
      </c>
      <c r="Y357" s="2029">
        <v>0</v>
      </c>
      <c r="Z357" s="2022">
        <v>0</v>
      </c>
      <c r="AA357" s="2029">
        <v>0</v>
      </c>
      <c r="AB357" s="2022">
        <v>0</v>
      </c>
      <c r="AC357" s="2029">
        <v>0</v>
      </c>
      <c r="AD357" s="2022">
        <v>0</v>
      </c>
      <c r="AE357" s="2029">
        <v>0</v>
      </c>
      <c r="AF357" s="2022">
        <v>0</v>
      </c>
      <c r="AG357" s="1983">
        <v>0</v>
      </c>
      <c r="AH357" s="5213">
        <v>0</v>
      </c>
      <c r="AI357" s="3996">
        <v>0</v>
      </c>
      <c r="AJ357" s="2023">
        <v>0</v>
      </c>
      <c r="AK357" s="835">
        <v>0</v>
      </c>
      <c r="AL357" s="2124">
        <v>0</v>
      </c>
      <c r="AM357" s="2124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70"/>
      <c r="B358" s="1946" t="s">
        <v>975</v>
      </c>
      <c r="C358" s="1254">
        <f t="shared" ref="C358:C366" si="288">SUM(D358+E358)</f>
        <v>3</v>
      </c>
      <c r="D358" s="2284">
        <f t="shared" ref="D358:E366" si="289">SUM(F358+H358+J358+L358+N358+P358+R358+T358+V358+X358+Z358+AB358+AD358+AF358)</f>
        <v>0</v>
      </c>
      <c r="E358" s="2285">
        <f t="shared" si="289"/>
        <v>3</v>
      </c>
      <c r="F358" s="1172">
        <v>0</v>
      </c>
      <c r="G358" s="1173">
        <v>0</v>
      </c>
      <c r="H358" s="1172">
        <v>0</v>
      </c>
      <c r="I358" s="1173">
        <v>0</v>
      </c>
      <c r="J358" s="1172">
        <v>0</v>
      </c>
      <c r="K358" s="1173">
        <v>0</v>
      </c>
      <c r="L358" s="1172">
        <v>0</v>
      </c>
      <c r="M358" s="1173">
        <v>0</v>
      </c>
      <c r="N358" s="1172">
        <v>0</v>
      </c>
      <c r="O358" s="1173">
        <v>0</v>
      </c>
      <c r="P358" s="1172">
        <v>0</v>
      </c>
      <c r="Q358" s="1173">
        <v>0</v>
      </c>
      <c r="R358" s="1172">
        <v>0</v>
      </c>
      <c r="S358" s="1173">
        <v>0</v>
      </c>
      <c r="T358" s="1172">
        <v>0</v>
      </c>
      <c r="U358" s="1173">
        <v>0</v>
      </c>
      <c r="V358" s="1172">
        <v>0</v>
      </c>
      <c r="W358" s="1173">
        <v>0</v>
      </c>
      <c r="X358" s="1172">
        <v>0</v>
      </c>
      <c r="Y358" s="1173">
        <v>3</v>
      </c>
      <c r="Z358" s="1172">
        <v>0</v>
      </c>
      <c r="AA358" s="1173">
        <v>0</v>
      </c>
      <c r="AB358" s="1172">
        <v>0</v>
      </c>
      <c r="AC358" s="1173">
        <v>0</v>
      </c>
      <c r="AD358" s="1172">
        <v>0</v>
      </c>
      <c r="AE358" s="1173">
        <v>0</v>
      </c>
      <c r="AF358" s="1172">
        <v>0</v>
      </c>
      <c r="AG358" s="1221">
        <v>0</v>
      </c>
      <c r="AH358" s="5215">
        <v>0</v>
      </c>
      <c r="AI358" s="3926">
        <v>0</v>
      </c>
      <c r="AJ358" s="1174">
        <v>0</v>
      </c>
      <c r="AK358" s="2001">
        <v>3</v>
      </c>
      <c r="AL358" s="886">
        <v>0</v>
      </c>
      <c r="AM358" s="886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710"/>
      <c r="B359" s="2060" t="s">
        <v>976</v>
      </c>
      <c r="C359" s="2286">
        <f t="shared" si="288"/>
        <v>16</v>
      </c>
      <c r="D359" s="2287">
        <f t="shared" si="289"/>
        <v>3</v>
      </c>
      <c r="E359" s="2288">
        <f t="shared" si="289"/>
        <v>13</v>
      </c>
      <c r="F359" s="1188">
        <v>0</v>
      </c>
      <c r="G359" s="1192">
        <v>0</v>
      </c>
      <c r="H359" s="1188">
        <v>0</v>
      </c>
      <c r="I359" s="1192">
        <v>0</v>
      </c>
      <c r="J359" s="1188">
        <v>0</v>
      </c>
      <c r="K359" s="1192">
        <v>0</v>
      </c>
      <c r="L359" s="1188">
        <v>0</v>
      </c>
      <c r="M359" s="1192">
        <v>0</v>
      </c>
      <c r="N359" s="1188">
        <v>0</v>
      </c>
      <c r="O359" s="1192">
        <v>0</v>
      </c>
      <c r="P359" s="1188">
        <v>0</v>
      </c>
      <c r="Q359" s="1192">
        <v>0</v>
      </c>
      <c r="R359" s="1188">
        <v>0</v>
      </c>
      <c r="S359" s="1192">
        <v>0</v>
      </c>
      <c r="T359" s="1188">
        <v>0</v>
      </c>
      <c r="U359" s="1192">
        <v>1</v>
      </c>
      <c r="V359" s="1188">
        <v>0</v>
      </c>
      <c r="W359" s="1192">
        <v>2</v>
      </c>
      <c r="X359" s="1188">
        <v>0</v>
      </c>
      <c r="Y359" s="1192">
        <v>3</v>
      </c>
      <c r="Z359" s="1188">
        <v>1</v>
      </c>
      <c r="AA359" s="1192">
        <v>2</v>
      </c>
      <c r="AB359" s="1188">
        <v>1</v>
      </c>
      <c r="AC359" s="1192">
        <v>0</v>
      </c>
      <c r="AD359" s="1188">
        <v>0</v>
      </c>
      <c r="AE359" s="1192">
        <v>2</v>
      </c>
      <c r="AF359" s="1188">
        <v>1</v>
      </c>
      <c r="AG359" s="1226">
        <v>3</v>
      </c>
      <c r="AH359" s="5249">
        <v>0</v>
      </c>
      <c r="AI359" s="3994">
        <v>0</v>
      </c>
      <c r="AJ359" s="1193">
        <v>10</v>
      </c>
      <c r="AK359" s="1118">
        <v>3</v>
      </c>
      <c r="AL359" s="1119">
        <v>3</v>
      </c>
      <c r="AM359" s="1119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09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>
        <v>0</v>
      </c>
      <c r="G360" s="1186">
        <v>0</v>
      </c>
      <c r="H360" s="1935">
        <v>0</v>
      </c>
      <c r="I360" s="1186">
        <v>0</v>
      </c>
      <c r="J360" s="1935">
        <v>0</v>
      </c>
      <c r="K360" s="1186">
        <v>0</v>
      </c>
      <c r="L360" s="1935">
        <v>0</v>
      </c>
      <c r="M360" s="1186">
        <v>0</v>
      </c>
      <c r="N360" s="1935">
        <v>0</v>
      </c>
      <c r="O360" s="1186">
        <v>0</v>
      </c>
      <c r="P360" s="1935">
        <v>0</v>
      </c>
      <c r="Q360" s="1186">
        <v>0</v>
      </c>
      <c r="R360" s="1935">
        <v>0</v>
      </c>
      <c r="S360" s="1186">
        <v>0</v>
      </c>
      <c r="T360" s="1935">
        <v>0</v>
      </c>
      <c r="U360" s="1186">
        <v>0</v>
      </c>
      <c r="V360" s="1935">
        <v>0</v>
      </c>
      <c r="W360" s="1186">
        <v>0</v>
      </c>
      <c r="X360" s="1935">
        <v>0</v>
      </c>
      <c r="Y360" s="1186">
        <v>0</v>
      </c>
      <c r="Z360" s="1935">
        <v>0</v>
      </c>
      <c r="AA360" s="1186">
        <v>0</v>
      </c>
      <c r="AB360" s="1935">
        <v>0</v>
      </c>
      <c r="AC360" s="1186">
        <v>0</v>
      </c>
      <c r="AD360" s="1935">
        <v>0</v>
      </c>
      <c r="AE360" s="1186">
        <v>0</v>
      </c>
      <c r="AF360" s="1935">
        <v>0</v>
      </c>
      <c r="AG360" s="1297">
        <v>0</v>
      </c>
      <c r="AH360" s="5214">
        <v>0</v>
      </c>
      <c r="AI360" s="1965">
        <v>0</v>
      </c>
      <c r="AJ360" s="1432">
        <v>0</v>
      </c>
      <c r="AK360" s="793">
        <v>0</v>
      </c>
      <c r="AL360" s="755">
        <v>0</v>
      </c>
      <c r="AM360" s="755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70"/>
      <c r="B361" s="1946" t="s">
        <v>975</v>
      </c>
      <c r="C361" s="1254">
        <f t="shared" si="288"/>
        <v>3</v>
      </c>
      <c r="D361" s="2284">
        <f t="shared" si="289"/>
        <v>0</v>
      </c>
      <c r="E361" s="2285">
        <f t="shared" si="289"/>
        <v>3</v>
      </c>
      <c r="F361" s="1172">
        <v>0</v>
      </c>
      <c r="G361" s="1173">
        <v>0</v>
      </c>
      <c r="H361" s="1172">
        <v>0</v>
      </c>
      <c r="I361" s="1173">
        <v>0</v>
      </c>
      <c r="J361" s="1172">
        <v>0</v>
      </c>
      <c r="K361" s="1173">
        <v>0</v>
      </c>
      <c r="L361" s="1172">
        <v>0</v>
      </c>
      <c r="M361" s="1173">
        <v>0</v>
      </c>
      <c r="N361" s="1172">
        <v>0</v>
      </c>
      <c r="O361" s="1173">
        <v>0</v>
      </c>
      <c r="P361" s="1172">
        <v>0</v>
      </c>
      <c r="Q361" s="1173">
        <v>0</v>
      </c>
      <c r="R361" s="1172">
        <v>0</v>
      </c>
      <c r="S361" s="1173">
        <v>0</v>
      </c>
      <c r="T361" s="1172">
        <v>0</v>
      </c>
      <c r="U361" s="1173">
        <v>0</v>
      </c>
      <c r="V361" s="1172">
        <v>0</v>
      </c>
      <c r="W361" s="1173">
        <v>0</v>
      </c>
      <c r="X361" s="1172">
        <v>0</v>
      </c>
      <c r="Y361" s="1173">
        <v>3</v>
      </c>
      <c r="Z361" s="1172">
        <v>0</v>
      </c>
      <c r="AA361" s="1173">
        <v>0</v>
      </c>
      <c r="AB361" s="1172">
        <v>0</v>
      </c>
      <c r="AC361" s="1173">
        <v>0</v>
      </c>
      <c r="AD361" s="1172">
        <v>0</v>
      </c>
      <c r="AE361" s="1173">
        <v>0</v>
      </c>
      <c r="AF361" s="1172">
        <v>0</v>
      </c>
      <c r="AG361" s="1221">
        <v>0</v>
      </c>
      <c r="AH361" s="5215">
        <v>0</v>
      </c>
      <c r="AI361" s="3926">
        <v>0</v>
      </c>
      <c r="AJ361" s="3893">
        <v>0</v>
      </c>
      <c r="AK361" s="3789">
        <v>3</v>
      </c>
      <c r="AL361" s="886">
        <v>0</v>
      </c>
      <c r="AM361" s="886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710"/>
      <c r="B362" s="2060" t="s">
        <v>976</v>
      </c>
      <c r="C362" s="1252">
        <f t="shared" si="288"/>
        <v>16</v>
      </c>
      <c r="D362" s="2289">
        <f t="shared" si="289"/>
        <v>3</v>
      </c>
      <c r="E362" s="2290">
        <f t="shared" si="289"/>
        <v>13</v>
      </c>
      <c r="F362" s="872">
        <v>0</v>
      </c>
      <c r="G362" s="1953">
        <v>0</v>
      </c>
      <c r="H362" s="872">
        <v>0</v>
      </c>
      <c r="I362" s="1953">
        <v>0</v>
      </c>
      <c r="J362" s="872">
        <v>0</v>
      </c>
      <c r="K362" s="1953">
        <v>0</v>
      </c>
      <c r="L362" s="872">
        <v>0</v>
      </c>
      <c r="M362" s="1953">
        <v>0</v>
      </c>
      <c r="N362" s="872">
        <v>0</v>
      </c>
      <c r="O362" s="1953">
        <v>0</v>
      </c>
      <c r="P362" s="872">
        <v>0</v>
      </c>
      <c r="Q362" s="1953">
        <v>0</v>
      </c>
      <c r="R362" s="872">
        <v>0</v>
      </c>
      <c r="S362" s="1953">
        <v>0</v>
      </c>
      <c r="T362" s="872">
        <v>0</v>
      </c>
      <c r="U362" s="1953">
        <v>1</v>
      </c>
      <c r="V362" s="872">
        <v>0</v>
      </c>
      <c r="W362" s="1953">
        <v>2</v>
      </c>
      <c r="X362" s="872">
        <v>0</v>
      </c>
      <c r="Y362" s="1953">
        <v>3</v>
      </c>
      <c r="Z362" s="872">
        <v>1</v>
      </c>
      <c r="AA362" s="1953">
        <v>2</v>
      </c>
      <c r="AB362" s="872">
        <v>1</v>
      </c>
      <c r="AC362" s="1953">
        <v>0</v>
      </c>
      <c r="AD362" s="872">
        <v>0</v>
      </c>
      <c r="AE362" s="1953">
        <v>2</v>
      </c>
      <c r="AF362" s="872">
        <v>1</v>
      </c>
      <c r="AG362" s="1954">
        <v>3</v>
      </c>
      <c r="AH362" s="5249">
        <v>0</v>
      </c>
      <c r="AI362" s="3994">
        <v>0</v>
      </c>
      <c r="AJ362" s="1193">
        <v>10</v>
      </c>
      <c r="AK362" s="1118">
        <v>3</v>
      </c>
      <c r="AL362" s="1119">
        <v>3</v>
      </c>
      <c r="AM362" s="1119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859" t="s">
        <v>978</v>
      </c>
      <c r="B363" s="2020" t="s">
        <v>979</v>
      </c>
      <c r="C363" s="1931">
        <f t="shared" si="288"/>
        <v>2</v>
      </c>
      <c r="D363" s="1932">
        <f t="shared" si="289"/>
        <v>1</v>
      </c>
      <c r="E363" s="2291">
        <f t="shared" si="289"/>
        <v>1</v>
      </c>
      <c r="F363" s="1935">
        <v>0</v>
      </c>
      <c r="G363" s="1186">
        <v>0</v>
      </c>
      <c r="H363" s="1935">
        <v>0</v>
      </c>
      <c r="I363" s="1186">
        <v>0</v>
      </c>
      <c r="J363" s="1935">
        <v>0</v>
      </c>
      <c r="K363" s="1186">
        <v>0</v>
      </c>
      <c r="L363" s="1935">
        <v>0</v>
      </c>
      <c r="M363" s="1186">
        <v>0</v>
      </c>
      <c r="N363" s="1935">
        <v>0</v>
      </c>
      <c r="O363" s="1186">
        <v>0</v>
      </c>
      <c r="P363" s="1935">
        <v>0</v>
      </c>
      <c r="Q363" s="1186">
        <v>0</v>
      </c>
      <c r="R363" s="1935">
        <v>1</v>
      </c>
      <c r="S363" s="1186">
        <v>0</v>
      </c>
      <c r="T363" s="1935">
        <v>0</v>
      </c>
      <c r="U363" s="1186">
        <v>0</v>
      </c>
      <c r="V363" s="1935">
        <v>0</v>
      </c>
      <c r="W363" s="1186">
        <v>0</v>
      </c>
      <c r="X363" s="1935">
        <v>0</v>
      </c>
      <c r="Y363" s="1186">
        <v>0</v>
      </c>
      <c r="Z363" s="1935">
        <v>0</v>
      </c>
      <c r="AA363" s="1186">
        <v>0</v>
      </c>
      <c r="AB363" s="1935">
        <v>0</v>
      </c>
      <c r="AC363" s="1186">
        <v>0</v>
      </c>
      <c r="AD363" s="1935">
        <v>0</v>
      </c>
      <c r="AE363" s="1186">
        <v>1</v>
      </c>
      <c r="AF363" s="1935">
        <v>0</v>
      </c>
      <c r="AG363" s="1297">
        <v>0</v>
      </c>
      <c r="AH363" s="5214">
        <v>0</v>
      </c>
      <c r="AI363" s="1965">
        <v>0</v>
      </c>
      <c r="AJ363" s="1432">
        <v>0</v>
      </c>
      <c r="AK363" s="793">
        <v>0</v>
      </c>
      <c r="AL363" s="755">
        <v>2</v>
      </c>
      <c r="AM363" s="755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860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>
        <v>0</v>
      </c>
      <c r="G364" s="1173">
        <v>0</v>
      </c>
      <c r="H364" s="1172">
        <v>0</v>
      </c>
      <c r="I364" s="1173">
        <v>0</v>
      </c>
      <c r="J364" s="1172">
        <v>0</v>
      </c>
      <c r="K364" s="1173">
        <v>0</v>
      </c>
      <c r="L364" s="1172">
        <v>0</v>
      </c>
      <c r="M364" s="1173">
        <v>0</v>
      </c>
      <c r="N364" s="1172">
        <v>0</v>
      </c>
      <c r="O364" s="1173">
        <v>0</v>
      </c>
      <c r="P364" s="1172">
        <v>0</v>
      </c>
      <c r="Q364" s="1173">
        <v>0</v>
      </c>
      <c r="R364" s="1172">
        <v>0</v>
      </c>
      <c r="S364" s="1173">
        <v>0</v>
      </c>
      <c r="T364" s="1172">
        <v>0</v>
      </c>
      <c r="U364" s="1173">
        <v>0</v>
      </c>
      <c r="V364" s="1172">
        <v>0</v>
      </c>
      <c r="W364" s="1173">
        <v>0</v>
      </c>
      <c r="X364" s="1172">
        <v>0</v>
      </c>
      <c r="Y364" s="1173">
        <v>0</v>
      </c>
      <c r="Z364" s="1172">
        <v>0</v>
      </c>
      <c r="AA364" s="1173">
        <v>0</v>
      </c>
      <c r="AB364" s="1172">
        <v>0</v>
      </c>
      <c r="AC364" s="1173">
        <v>0</v>
      </c>
      <c r="AD364" s="1172">
        <v>0</v>
      </c>
      <c r="AE364" s="1173">
        <v>0</v>
      </c>
      <c r="AF364" s="1172">
        <v>0</v>
      </c>
      <c r="AG364" s="1221">
        <v>0</v>
      </c>
      <c r="AH364" s="5215">
        <v>0</v>
      </c>
      <c r="AI364" s="3926">
        <v>0</v>
      </c>
      <c r="AJ364" s="1174">
        <v>0</v>
      </c>
      <c r="AK364" s="2001">
        <v>0</v>
      </c>
      <c r="AL364" s="886">
        <v>0</v>
      </c>
      <c r="AM364" s="886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860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>
        <v>0</v>
      </c>
      <c r="G365" s="1173">
        <v>0</v>
      </c>
      <c r="H365" s="1172">
        <v>0</v>
      </c>
      <c r="I365" s="1173">
        <v>0</v>
      </c>
      <c r="J365" s="1172">
        <v>0</v>
      </c>
      <c r="K365" s="1173">
        <v>0</v>
      </c>
      <c r="L365" s="1172">
        <v>0</v>
      </c>
      <c r="M365" s="1173">
        <v>0</v>
      </c>
      <c r="N365" s="1172">
        <v>0</v>
      </c>
      <c r="O365" s="1173">
        <v>0</v>
      </c>
      <c r="P365" s="1172">
        <v>0</v>
      </c>
      <c r="Q365" s="1173">
        <v>0</v>
      </c>
      <c r="R365" s="1172">
        <v>0</v>
      </c>
      <c r="S365" s="1173">
        <v>0</v>
      </c>
      <c r="T365" s="1172">
        <v>0</v>
      </c>
      <c r="U365" s="1173">
        <v>0</v>
      </c>
      <c r="V365" s="1172">
        <v>0</v>
      </c>
      <c r="W365" s="1173">
        <v>0</v>
      </c>
      <c r="X365" s="1172">
        <v>0</v>
      </c>
      <c r="Y365" s="1173">
        <v>0</v>
      </c>
      <c r="Z365" s="1172">
        <v>0</v>
      </c>
      <c r="AA365" s="1173">
        <v>0</v>
      </c>
      <c r="AB365" s="1172">
        <v>0</v>
      </c>
      <c r="AC365" s="1173">
        <v>0</v>
      </c>
      <c r="AD365" s="1172">
        <v>0</v>
      </c>
      <c r="AE365" s="1173">
        <v>0</v>
      </c>
      <c r="AF365" s="1172">
        <v>0</v>
      </c>
      <c r="AG365" s="1221">
        <v>0</v>
      </c>
      <c r="AH365" s="5215">
        <v>0</v>
      </c>
      <c r="AI365" s="3926">
        <v>0</v>
      </c>
      <c r="AJ365" s="1174">
        <v>0</v>
      </c>
      <c r="AK365" s="2001">
        <v>0</v>
      </c>
      <c r="AL365" s="886">
        <v>0</v>
      </c>
      <c r="AM365" s="886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861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>
        <v>0</v>
      </c>
      <c r="G366" s="1953">
        <v>0</v>
      </c>
      <c r="H366" s="872">
        <v>0</v>
      </c>
      <c r="I366" s="1953">
        <v>0</v>
      </c>
      <c r="J366" s="872">
        <v>0</v>
      </c>
      <c r="K366" s="1953">
        <v>0</v>
      </c>
      <c r="L366" s="872">
        <v>0</v>
      </c>
      <c r="M366" s="1953">
        <v>0</v>
      </c>
      <c r="N366" s="872">
        <v>0</v>
      </c>
      <c r="O366" s="1953">
        <v>0</v>
      </c>
      <c r="P366" s="872">
        <v>0</v>
      </c>
      <c r="Q366" s="1953">
        <v>0</v>
      </c>
      <c r="R366" s="872">
        <v>0</v>
      </c>
      <c r="S366" s="1953">
        <v>0</v>
      </c>
      <c r="T366" s="872">
        <v>0</v>
      </c>
      <c r="U366" s="1953">
        <v>0</v>
      </c>
      <c r="V366" s="872">
        <v>0</v>
      </c>
      <c r="W366" s="1953">
        <v>0</v>
      </c>
      <c r="X366" s="872">
        <v>0</v>
      </c>
      <c r="Y366" s="1953">
        <v>0</v>
      </c>
      <c r="Z366" s="872">
        <v>0</v>
      </c>
      <c r="AA366" s="1953">
        <v>0</v>
      </c>
      <c r="AB366" s="872">
        <v>0</v>
      </c>
      <c r="AC366" s="1953">
        <v>0</v>
      </c>
      <c r="AD366" s="872">
        <v>0</v>
      </c>
      <c r="AE366" s="1953">
        <v>0</v>
      </c>
      <c r="AF366" s="872">
        <v>0</v>
      </c>
      <c r="AG366" s="1954">
        <v>0</v>
      </c>
      <c r="AH366" s="5360">
        <v>0</v>
      </c>
      <c r="AI366" s="5400">
        <v>0</v>
      </c>
      <c r="AJ366" s="1434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677" t="s">
        <v>984</v>
      </c>
      <c r="B368" s="7711" t="s">
        <v>77</v>
      </c>
      <c r="C368" s="7670"/>
      <c r="D368" s="7694"/>
      <c r="E368" s="7713" t="s">
        <v>101</v>
      </c>
      <c r="F368" s="7714"/>
      <c r="G368" s="7714"/>
      <c r="H368" s="7714"/>
      <c r="I368" s="7714"/>
      <c r="J368" s="7714"/>
      <c r="K368" s="7714"/>
      <c r="L368" s="7714"/>
      <c r="M368" s="7714"/>
      <c r="N368" s="7714"/>
      <c r="O368" s="7714"/>
      <c r="P368" s="7714"/>
      <c r="Q368" s="7714"/>
      <c r="R368" s="7714"/>
      <c r="S368" s="7714"/>
      <c r="T368" s="7714"/>
      <c r="U368" s="7714"/>
      <c r="V368" s="7714"/>
      <c r="W368" s="7714"/>
      <c r="X368" s="7714"/>
      <c r="Y368" s="7714"/>
      <c r="Z368" s="7714"/>
      <c r="AA368" s="7714"/>
      <c r="AB368" s="7714"/>
      <c r="AC368" s="7714"/>
      <c r="AD368" s="7714"/>
      <c r="AE368" s="7714"/>
      <c r="AF368" s="7714"/>
      <c r="AG368" s="7714"/>
      <c r="AH368" s="7714"/>
      <c r="AI368" s="7714"/>
      <c r="AJ368" s="7714"/>
      <c r="AK368" s="7714"/>
      <c r="AL368" s="7715"/>
      <c r="AM368" s="7695" t="s">
        <v>985</v>
      </c>
      <c r="AN368" s="7695"/>
      <c r="AO368" s="7695"/>
      <c r="AP368" s="7696"/>
      <c r="AQ368" s="7697" t="s">
        <v>986</v>
      </c>
      <c r="AR368" s="7687" t="s">
        <v>36</v>
      </c>
      <c r="AS368" s="7694" t="s">
        <v>37</v>
      </c>
    </row>
    <row r="369" spans="1:94" x14ac:dyDescent="0.25">
      <c r="A369" s="7678"/>
      <c r="B369" s="7712"/>
      <c r="C369" s="7672"/>
      <c r="D369" s="7665"/>
      <c r="E369" s="7682" t="s">
        <v>348</v>
      </c>
      <c r="F369" s="7686"/>
      <c r="G369" s="7682" t="s">
        <v>331</v>
      </c>
      <c r="H369" s="7686"/>
      <c r="I369" s="7682" t="s">
        <v>94</v>
      </c>
      <c r="J369" s="7686"/>
      <c r="K369" s="7682" t="s">
        <v>44</v>
      </c>
      <c r="L369" s="7686"/>
      <c r="M369" s="7682" t="s">
        <v>45</v>
      </c>
      <c r="N369" s="7686"/>
      <c r="O369" s="7682" t="s">
        <v>987</v>
      </c>
      <c r="P369" s="7686"/>
      <c r="Q369" s="7682" t="s">
        <v>640</v>
      </c>
      <c r="R369" s="7686"/>
      <c r="S369" s="7682" t="s">
        <v>48</v>
      </c>
      <c r="T369" s="7686"/>
      <c r="U369" s="7682" t="s">
        <v>49</v>
      </c>
      <c r="V369" s="7686"/>
      <c r="W369" s="7682" t="s">
        <v>988</v>
      </c>
      <c r="X369" s="7686"/>
      <c r="Y369" s="7682" t="s">
        <v>51</v>
      </c>
      <c r="Z369" s="7686"/>
      <c r="AA369" s="7682" t="s">
        <v>52</v>
      </c>
      <c r="AB369" s="7686"/>
      <c r="AC369" s="7682" t="s">
        <v>53</v>
      </c>
      <c r="AD369" s="7686"/>
      <c r="AE369" s="7682" t="s">
        <v>54</v>
      </c>
      <c r="AF369" s="7686"/>
      <c r="AG369" s="7682" t="s">
        <v>55</v>
      </c>
      <c r="AH369" s="7686"/>
      <c r="AI369" s="7682" t="s">
        <v>56</v>
      </c>
      <c r="AJ369" s="7686"/>
      <c r="AK369" s="7713" t="s">
        <v>481</v>
      </c>
      <c r="AL369" s="7715"/>
      <c r="AM369" s="7700" t="s">
        <v>989</v>
      </c>
      <c r="AN369" s="7702" t="s">
        <v>990</v>
      </c>
      <c r="AO369" s="7704" t="s">
        <v>991</v>
      </c>
      <c r="AP369" s="7705" t="s">
        <v>992</v>
      </c>
      <c r="AQ369" s="7698"/>
      <c r="AR369" s="7693"/>
      <c r="AS369" s="7665"/>
    </row>
    <row r="370" spans="1:94" x14ac:dyDescent="0.25">
      <c r="A370" s="7679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701"/>
      <c r="AN370" s="7703"/>
      <c r="AO370" s="7703"/>
      <c r="AP370" s="7706"/>
      <c r="AQ370" s="7699"/>
      <c r="AR370" s="7688"/>
      <c r="AS370" s="7666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2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2</v>
      </c>
      <c r="E372" s="2022">
        <v>0</v>
      </c>
      <c r="F372" s="2029">
        <v>0</v>
      </c>
      <c r="G372" s="2022">
        <v>0</v>
      </c>
      <c r="H372" s="2029">
        <v>0</v>
      </c>
      <c r="I372" s="2022">
        <v>0</v>
      </c>
      <c r="J372" s="2029">
        <v>0</v>
      </c>
      <c r="K372" s="2022">
        <v>0</v>
      </c>
      <c r="L372" s="2029">
        <v>0</v>
      </c>
      <c r="M372" s="2022">
        <v>0</v>
      </c>
      <c r="N372" s="2029">
        <v>0</v>
      </c>
      <c r="O372" s="2022">
        <v>0</v>
      </c>
      <c r="P372" s="2029">
        <v>0</v>
      </c>
      <c r="Q372" s="2022">
        <v>0</v>
      </c>
      <c r="R372" s="2029">
        <v>0</v>
      </c>
      <c r="S372" s="2022">
        <v>0</v>
      </c>
      <c r="T372" s="2029">
        <v>0</v>
      </c>
      <c r="U372" s="2022">
        <v>0</v>
      </c>
      <c r="V372" s="2029">
        <v>0</v>
      </c>
      <c r="W372" s="2022">
        <v>0</v>
      </c>
      <c r="X372" s="2029">
        <v>0</v>
      </c>
      <c r="Y372" s="2022">
        <v>0</v>
      </c>
      <c r="Z372" s="2029">
        <v>0</v>
      </c>
      <c r="AA372" s="2022">
        <v>0</v>
      </c>
      <c r="AB372" s="2029">
        <v>0</v>
      </c>
      <c r="AC372" s="2022">
        <v>0</v>
      </c>
      <c r="AD372" s="2029">
        <v>1</v>
      </c>
      <c r="AE372" s="2022">
        <v>0</v>
      </c>
      <c r="AF372" s="2029">
        <v>0</v>
      </c>
      <c r="AG372" s="2022">
        <v>0</v>
      </c>
      <c r="AH372" s="2029">
        <v>0</v>
      </c>
      <c r="AI372" s="2022">
        <v>0</v>
      </c>
      <c r="AJ372" s="2029">
        <v>0</v>
      </c>
      <c r="AK372" s="2022">
        <v>0</v>
      </c>
      <c r="AL372" s="1983">
        <v>1</v>
      </c>
      <c r="AM372" s="2228"/>
      <c r="AN372" s="847"/>
      <c r="AO372" s="847"/>
      <c r="AP372" s="2193"/>
      <c r="AQ372" s="2298">
        <v>2</v>
      </c>
      <c r="AR372" s="2025">
        <v>0</v>
      </c>
      <c r="AS372" s="2029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1</v>
      </c>
      <c r="C373" s="2297">
        <f>SUM(E373,G373,I373,K373,M373,O373,Q373,S373,U373,W373,Y373,AA373,AC373,AE373,AG373,AI373,AK373)</f>
        <v>1</v>
      </c>
      <c r="D373" s="1993">
        <f>SUM(F373,H373,J373,L373,N373,P373,R373,T373,V373,X373,Z373,AB373,AD373,AF373,AH373,AJ373,AL373)</f>
        <v>0</v>
      </c>
      <c r="E373" s="1188">
        <v>0</v>
      </c>
      <c r="F373" s="1192">
        <v>0</v>
      </c>
      <c r="G373" s="1188">
        <v>0</v>
      </c>
      <c r="H373" s="1192">
        <v>0</v>
      </c>
      <c r="I373" s="1188">
        <v>0</v>
      </c>
      <c r="J373" s="1192">
        <v>0</v>
      </c>
      <c r="K373" s="1188">
        <v>0</v>
      </c>
      <c r="L373" s="1192">
        <v>0</v>
      </c>
      <c r="M373" s="1188">
        <v>0</v>
      </c>
      <c r="N373" s="1192">
        <v>0</v>
      </c>
      <c r="O373" s="1188">
        <v>0</v>
      </c>
      <c r="P373" s="1192">
        <v>0</v>
      </c>
      <c r="Q373" s="1188">
        <v>0</v>
      </c>
      <c r="R373" s="1192">
        <v>0</v>
      </c>
      <c r="S373" s="1188">
        <v>0</v>
      </c>
      <c r="T373" s="1192">
        <v>0</v>
      </c>
      <c r="U373" s="1188">
        <v>0</v>
      </c>
      <c r="V373" s="1192">
        <v>0</v>
      </c>
      <c r="W373" s="1188">
        <v>0</v>
      </c>
      <c r="X373" s="1192">
        <v>0</v>
      </c>
      <c r="Y373" s="1188">
        <v>0</v>
      </c>
      <c r="Z373" s="1192">
        <v>0</v>
      </c>
      <c r="AA373" s="1188">
        <v>0</v>
      </c>
      <c r="AB373" s="1192">
        <v>0</v>
      </c>
      <c r="AC373" s="1188">
        <v>0</v>
      </c>
      <c r="AD373" s="1192">
        <v>0</v>
      </c>
      <c r="AE373" s="1188">
        <v>0</v>
      </c>
      <c r="AF373" s="1192">
        <v>0</v>
      </c>
      <c r="AG373" s="1188">
        <v>0</v>
      </c>
      <c r="AH373" s="1192">
        <v>0</v>
      </c>
      <c r="AI373" s="1188">
        <v>0</v>
      </c>
      <c r="AJ373" s="1192">
        <v>0</v>
      </c>
      <c r="AK373" s="1188">
        <v>1</v>
      </c>
      <c r="AL373" s="1226">
        <v>0</v>
      </c>
      <c r="AM373" s="1370"/>
      <c r="AN373" s="1237"/>
      <c r="AO373" s="1237"/>
      <c r="AP373" s="1233"/>
      <c r="AQ373" s="1292">
        <v>0</v>
      </c>
      <c r="AR373" s="1225">
        <v>0</v>
      </c>
      <c r="AS373" s="1192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1</v>
      </c>
      <c r="C375" s="265">
        <f t="shared" si="292"/>
        <v>1</v>
      </c>
      <c r="D375" s="752">
        <f t="shared" si="292"/>
        <v>0</v>
      </c>
      <c r="E375" s="1935">
        <v>0</v>
      </c>
      <c r="F375" s="1186">
        <v>0</v>
      </c>
      <c r="G375" s="1935">
        <v>0</v>
      </c>
      <c r="H375" s="1186">
        <v>0</v>
      </c>
      <c r="I375" s="1935">
        <v>0</v>
      </c>
      <c r="J375" s="1186">
        <v>0</v>
      </c>
      <c r="K375" s="1935">
        <v>0</v>
      </c>
      <c r="L375" s="1186">
        <v>0</v>
      </c>
      <c r="M375" s="1935">
        <v>0</v>
      </c>
      <c r="N375" s="1186">
        <v>0</v>
      </c>
      <c r="O375" s="1935">
        <v>0</v>
      </c>
      <c r="P375" s="1186">
        <v>0</v>
      </c>
      <c r="Q375" s="1935">
        <v>0</v>
      </c>
      <c r="R375" s="1186">
        <v>0</v>
      </c>
      <c r="S375" s="1935">
        <v>0</v>
      </c>
      <c r="T375" s="1186">
        <v>0</v>
      </c>
      <c r="U375" s="1935">
        <v>0</v>
      </c>
      <c r="V375" s="1186">
        <v>0</v>
      </c>
      <c r="W375" s="1935">
        <v>0</v>
      </c>
      <c r="X375" s="1186">
        <v>0</v>
      </c>
      <c r="Y375" s="1935">
        <v>0</v>
      </c>
      <c r="Z375" s="1186">
        <v>0</v>
      </c>
      <c r="AA375" s="1935">
        <v>0</v>
      </c>
      <c r="AB375" s="1186">
        <v>0</v>
      </c>
      <c r="AC375" s="1935">
        <v>0</v>
      </c>
      <c r="AD375" s="1186">
        <v>0</v>
      </c>
      <c r="AE375" s="1935">
        <v>0</v>
      </c>
      <c r="AF375" s="1186">
        <v>0</v>
      </c>
      <c r="AG375" s="1935">
        <v>0</v>
      </c>
      <c r="AH375" s="1186">
        <v>0</v>
      </c>
      <c r="AI375" s="1935">
        <v>0</v>
      </c>
      <c r="AJ375" s="1186">
        <v>0</v>
      </c>
      <c r="AK375" s="1935">
        <v>1</v>
      </c>
      <c r="AL375" s="1297">
        <v>0</v>
      </c>
      <c r="AM375" s="2303"/>
      <c r="AN375" s="794"/>
      <c r="AO375" s="794"/>
      <c r="AP375" s="1234"/>
      <c r="AQ375" s="1965">
        <v>1</v>
      </c>
      <c r="AR375" s="1966">
        <v>0</v>
      </c>
      <c r="AS375" s="1186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2</v>
      </c>
      <c r="C376" s="1343">
        <f t="shared" si="292"/>
        <v>0</v>
      </c>
      <c r="D376" s="1382">
        <f t="shared" si="292"/>
        <v>2</v>
      </c>
      <c r="E376" s="645">
        <v>0</v>
      </c>
      <c r="F376" s="1180">
        <v>0</v>
      </c>
      <c r="G376" s="1179">
        <v>0</v>
      </c>
      <c r="H376" s="1180">
        <v>0</v>
      </c>
      <c r="I376" s="1179">
        <v>0</v>
      </c>
      <c r="J376" s="1180">
        <v>0</v>
      </c>
      <c r="K376" s="1179">
        <v>0</v>
      </c>
      <c r="L376" s="1180">
        <v>0</v>
      </c>
      <c r="M376" s="1179">
        <v>0</v>
      </c>
      <c r="N376" s="1180">
        <v>0</v>
      </c>
      <c r="O376" s="1179">
        <v>0</v>
      </c>
      <c r="P376" s="1180">
        <v>0</v>
      </c>
      <c r="Q376" s="1179">
        <v>0</v>
      </c>
      <c r="R376" s="1180">
        <v>0</v>
      </c>
      <c r="S376" s="1179">
        <v>0</v>
      </c>
      <c r="T376" s="1180">
        <v>0</v>
      </c>
      <c r="U376" s="1179">
        <v>0</v>
      </c>
      <c r="V376" s="1180">
        <v>1</v>
      </c>
      <c r="W376" s="1179">
        <v>0</v>
      </c>
      <c r="X376" s="1180">
        <v>0</v>
      </c>
      <c r="Y376" s="1179">
        <v>0</v>
      </c>
      <c r="Z376" s="1180">
        <v>0</v>
      </c>
      <c r="AA376" s="1179">
        <v>0</v>
      </c>
      <c r="AB376" s="1180">
        <v>0</v>
      </c>
      <c r="AC376" s="1179">
        <v>0</v>
      </c>
      <c r="AD376" s="1180">
        <v>0</v>
      </c>
      <c r="AE376" s="1179">
        <v>0</v>
      </c>
      <c r="AF376" s="1180">
        <v>0</v>
      </c>
      <c r="AG376" s="1179">
        <v>0</v>
      </c>
      <c r="AH376" s="1180">
        <v>0</v>
      </c>
      <c r="AI376" s="1179">
        <v>0</v>
      </c>
      <c r="AJ376" s="1180">
        <v>1</v>
      </c>
      <c r="AK376" s="1179">
        <v>0</v>
      </c>
      <c r="AL376" s="1231">
        <v>0</v>
      </c>
      <c r="AM376" s="1393"/>
      <c r="AN376" s="2305"/>
      <c r="AO376" s="2305"/>
      <c r="AP376" s="1371"/>
      <c r="AQ376" s="2306">
        <v>2</v>
      </c>
      <c r="AR376" s="1230">
        <v>0</v>
      </c>
      <c r="AS376" s="1180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>
        <v>0</v>
      </c>
      <c r="F378" s="2057">
        <v>0</v>
      </c>
      <c r="G378" s="645">
        <v>0</v>
      </c>
      <c r="H378" s="2057">
        <v>0</v>
      </c>
      <c r="I378" s="645">
        <v>0</v>
      </c>
      <c r="J378" s="2057">
        <v>0</v>
      </c>
      <c r="K378" s="645">
        <v>0</v>
      </c>
      <c r="L378" s="2057">
        <v>0</v>
      </c>
      <c r="M378" s="645">
        <v>0</v>
      </c>
      <c r="N378" s="2057">
        <v>0</v>
      </c>
      <c r="O378" s="645">
        <v>0</v>
      </c>
      <c r="P378" s="2057">
        <v>0</v>
      </c>
      <c r="Q378" s="645">
        <v>0</v>
      </c>
      <c r="R378" s="2057">
        <v>0</v>
      </c>
      <c r="S378" s="645">
        <v>0</v>
      </c>
      <c r="T378" s="2057">
        <v>0</v>
      </c>
      <c r="U378" s="645">
        <v>0</v>
      </c>
      <c r="V378" s="2057">
        <v>0</v>
      </c>
      <c r="W378" s="645">
        <v>0</v>
      </c>
      <c r="X378" s="2057">
        <v>0</v>
      </c>
      <c r="Y378" s="645">
        <v>0</v>
      </c>
      <c r="Z378" s="2057">
        <v>0</v>
      </c>
      <c r="AA378" s="645">
        <v>0</v>
      </c>
      <c r="AB378" s="2057">
        <v>0</v>
      </c>
      <c r="AC378" s="645">
        <v>0</v>
      </c>
      <c r="AD378" s="2057">
        <v>0</v>
      </c>
      <c r="AE378" s="645">
        <v>0</v>
      </c>
      <c r="AF378" s="2057">
        <v>0</v>
      </c>
      <c r="AG378" s="645">
        <v>0</v>
      </c>
      <c r="AH378" s="2057">
        <v>0</v>
      </c>
      <c r="AI378" s="645">
        <v>0</v>
      </c>
      <c r="AJ378" s="2057">
        <v>0</v>
      </c>
      <c r="AK378" s="645">
        <v>0</v>
      </c>
      <c r="AL378" s="43">
        <v>0</v>
      </c>
      <c r="AM378" s="621"/>
      <c r="AN378" s="146"/>
      <c r="AO378" s="146"/>
      <c r="AP378" s="2194"/>
      <c r="AQ378" s="655">
        <v>0</v>
      </c>
      <c r="AR378" s="42">
        <v>0</v>
      </c>
      <c r="AS378" s="2057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>
        <v>0</v>
      </c>
      <c r="F379" s="1180">
        <v>0</v>
      </c>
      <c r="G379" s="1179">
        <v>0</v>
      </c>
      <c r="H379" s="1180">
        <v>0</v>
      </c>
      <c r="I379" s="1179">
        <v>0</v>
      </c>
      <c r="J379" s="1180">
        <v>0</v>
      </c>
      <c r="K379" s="1179">
        <v>0</v>
      </c>
      <c r="L379" s="1180">
        <v>0</v>
      </c>
      <c r="M379" s="1179">
        <v>0</v>
      </c>
      <c r="N379" s="1180">
        <v>0</v>
      </c>
      <c r="O379" s="1179">
        <v>0</v>
      </c>
      <c r="P379" s="1180">
        <v>0</v>
      </c>
      <c r="Q379" s="1179">
        <v>0</v>
      </c>
      <c r="R379" s="1180">
        <v>0</v>
      </c>
      <c r="S379" s="1179">
        <v>0</v>
      </c>
      <c r="T379" s="1180">
        <v>0</v>
      </c>
      <c r="U379" s="1179">
        <v>0</v>
      </c>
      <c r="V379" s="1180">
        <v>0</v>
      </c>
      <c r="W379" s="1179">
        <v>0</v>
      </c>
      <c r="X379" s="1180">
        <v>0</v>
      </c>
      <c r="Y379" s="1179">
        <v>0</v>
      </c>
      <c r="Z379" s="1180">
        <v>0</v>
      </c>
      <c r="AA379" s="1179">
        <v>0</v>
      </c>
      <c r="AB379" s="1180">
        <v>0</v>
      </c>
      <c r="AC379" s="1179">
        <v>0</v>
      </c>
      <c r="AD379" s="1180">
        <v>0</v>
      </c>
      <c r="AE379" s="1179">
        <v>0</v>
      </c>
      <c r="AF379" s="1180">
        <v>0</v>
      </c>
      <c r="AG379" s="1179">
        <v>0</v>
      </c>
      <c r="AH379" s="1180">
        <v>0</v>
      </c>
      <c r="AI379" s="1179">
        <v>0</v>
      </c>
      <c r="AJ379" s="1180">
        <v>0</v>
      </c>
      <c r="AK379" s="1179">
        <v>0</v>
      </c>
      <c r="AL379" s="1231">
        <v>0</v>
      </c>
      <c r="AM379" s="1393"/>
      <c r="AN379" s="2305"/>
      <c r="AO379" s="2305"/>
      <c r="AP379" s="1371"/>
      <c r="AQ379" s="2306">
        <v>0</v>
      </c>
      <c r="AR379" s="1230">
        <v>0</v>
      </c>
      <c r="AS379" s="1180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1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1</v>
      </c>
      <c r="E380" s="1172">
        <v>0</v>
      </c>
      <c r="F380" s="1173">
        <v>0</v>
      </c>
      <c r="G380" s="1172">
        <v>0</v>
      </c>
      <c r="H380" s="1173">
        <v>0</v>
      </c>
      <c r="I380" s="1172">
        <v>0</v>
      </c>
      <c r="J380" s="1173">
        <v>0</v>
      </c>
      <c r="K380" s="1172">
        <v>0</v>
      </c>
      <c r="L380" s="1173">
        <v>0</v>
      </c>
      <c r="M380" s="1172">
        <v>0</v>
      </c>
      <c r="N380" s="1173">
        <v>0</v>
      </c>
      <c r="O380" s="1172">
        <v>0</v>
      </c>
      <c r="P380" s="1173">
        <v>0</v>
      </c>
      <c r="Q380" s="1172">
        <v>0</v>
      </c>
      <c r="R380" s="1173">
        <v>0</v>
      </c>
      <c r="S380" s="1172">
        <v>0</v>
      </c>
      <c r="T380" s="1173">
        <v>0</v>
      </c>
      <c r="U380" s="1172">
        <v>0</v>
      </c>
      <c r="V380" s="1173">
        <v>0</v>
      </c>
      <c r="W380" s="1172">
        <v>0</v>
      </c>
      <c r="X380" s="1173">
        <v>0</v>
      </c>
      <c r="Y380" s="1172">
        <v>0</v>
      </c>
      <c r="Z380" s="1173">
        <v>0</v>
      </c>
      <c r="AA380" s="1172">
        <v>0</v>
      </c>
      <c r="AB380" s="1173">
        <v>0</v>
      </c>
      <c r="AC380" s="1172">
        <v>0</v>
      </c>
      <c r="AD380" s="1173">
        <v>0</v>
      </c>
      <c r="AE380" s="1172">
        <v>0</v>
      </c>
      <c r="AF380" s="1173">
        <v>1</v>
      </c>
      <c r="AG380" s="1172">
        <v>0</v>
      </c>
      <c r="AH380" s="1173">
        <v>0</v>
      </c>
      <c r="AI380" s="1172">
        <v>0</v>
      </c>
      <c r="AJ380" s="1173">
        <v>0</v>
      </c>
      <c r="AK380" s="1172">
        <v>0</v>
      </c>
      <c r="AL380" s="1221">
        <v>0</v>
      </c>
      <c r="AM380" s="896"/>
      <c r="AN380" s="2054"/>
      <c r="AO380" s="2054"/>
      <c r="AP380" s="1948"/>
      <c r="AQ380" s="1247">
        <v>1</v>
      </c>
      <c r="AR380" s="887">
        <v>0</v>
      </c>
      <c r="AS380" s="1173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2</v>
      </c>
      <c r="C381" s="265">
        <f>SUM(E381,G381,I381,K381,M381,O381,Q381,S381,U381,W381,Y381,AA381,AC381,AE381,AG381,AI381,AK381)</f>
        <v>1</v>
      </c>
      <c r="D381" s="2307">
        <f>SUM(F381,H381,J381,L381,N381,P381,R381,T381,V381,X381,Z381,AB381,AD381,AF381,AH381,AJ381,AL381)</f>
        <v>1</v>
      </c>
      <c r="E381" s="645">
        <v>0</v>
      </c>
      <c r="F381" s="2057">
        <v>0</v>
      </c>
      <c r="G381" s="645">
        <v>0</v>
      </c>
      <c r="H381" s="2057">
        <v>0</v>
      </c>
      <c r="I381" s="645">
        <v>0</v>
      </c>
      <c r="J381" s="2057">
        <v>0</v>
      </c>
      <c r="K381" s="645">
        <v>0</v>
      </c>
      <c r="L381" s="2057">
        <v>0</v>
      </c>
      <c r="M381" s="645">
        <v>0</v>
      </c>
      <c r="N381" s="2057">
        <v>0</v>
      </c>
      <c r="O381" s="645">
        <v>0</v>
      </c>
      <c r="P381" s="2057">
        <v>0</v>
      </c>
      <c r="Q381" s="645">
        <v>0</v>
      </c>
      <c r="R381" s="2057">
        <v>0</v>
      </c>
      <c r="S381" s="645">
        <v>0</v>
      </c>
      <c r="T381" s="2057">
        <v>0</v>
      </c>
      <c r="U381" s="645">
        <v>0</v>
      </c>
      <c r="V381" s="2057">
        <v>0</v>
      </c>
      <c r="W381" s="645">
        <v>0</v>
      </c>
      <c r="X381" s="2057">
        <v>0</v>
      </c>
      <c r="Y381" s="645">
        <v>0</v>
      </c>
      <c r="Z381" s="2057">
        <v>0</v>
      </c>
      <c r="AA381" s="645">
        <v>0</v>
      </c>
      <c r="AB381" s="2057">
        <v>0</v>
      </c>
      <c r="AC381" s="645">
        <v>0</v>
      </c>
      <c r="AD381" s="2057">
        <v>0</v>
      </c>
      <c r="AE381" s="645">
        <v>0</v>
      </c>
      <c r="AF381" s="2057">
        <v>0</v>
      </c>
      <c r="AG381" s="645">
        <v>0</v>
      </c>
      <c r="AH381" s="2057">
        <v>0</v>
      </c>
      <c r="AI381" s="645">
        <v>0</v>
      </c>
      <c r="AJ381" s="2057">
        <v>0</v>
      </c>
      <c r="AK381" s="645">
        <v>1</v>
      </c>
      <c r="AL381" s="43">
        <v>1</v>
      </c>
      <c r="AM381" s="621"/>
      <c r="AN381" s="146"/>
      <c r="AO381" s="146"/>
      <c r="AP381" s="2194"/>
      <c r="AQ381" s="655">
        <v>2</v>
      </c>
      <c r="AR381" s="42">
        <v>0</v>
      </c>
      <c r="AS381" s="2057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>
        <v>0</v>
      </c>
      <c r="F382" s="1180">
        <v>0</v>
      </c>
      <c r="G382" s="1179">
        <v>0</v>
      </c>
      <c r="H382" s="1180">
        <v>0</v>
      </c>
      <c r="I382" s="1179">
        <v>0</v>
      </c>
      <c r="J382" s="1180">
        <v>0</v>
      </c>
      <c r="K382" s="1179">
        <v>0</v>
      </c>
      <c r="L382" s="1180">
        <v>0</v>
      </c>
      <c r="M382" s="1179">
        <v>0</v>
      </c>
      <c r="N382" s="1180">
        <v>0</v>
      </c>
      <c r="O382" s="1179">
        <v>0</v>
      </c>
      <c r="P382" s="1180">
        <v>0</v>
      </c>
      <c r="Q382" s="1179">
        <v>0</v>
      </c>
      <c r="R382" s="1180">
        <v>0</v>
      </c>
      <c r="S382" s="1179">
        <v>0</v>
      </c>
      <c r="T382" s="1180">
        <v>0</v>
      </c>
      <c r="U382" s="1179">
        <v>0</v>
      </c>
      <c r="V382" s="1180">
        <v>0</v>
      </c>
      <c r="W382" s="1179">
        <v>0</v>
      </c>
      <c r="X382" s="1180">
        <v>0</v>
      </c>
      <c r="Y382" s="1179">
        <v>0</v>
      </c>
      <c r="Z382" s="1180">
        <v>0</v>
      </c>
      <c r="AA382" s="1179">
        <v>0</v>
      </c>
      <c r="AB382" s="1180">
        <v>0</v>
      </c>
      <c r="AC382" s="1179">
        <v>0</v>
      </c>
      <c r="AD382" s="1180">
        <v>0</v>
      </c>
      <c r="AE382" s="1179">
        <v>0</v>
      </c>
      <c r="AF382" s="1180">
        <v>0</v>
      </c>
      <c r="AG382" s="1179">
        <v>0</v>
      </c>
      <c r="AH382" s="1180">
        <v>0</v>
      </c>
      <c r="AI382" s="1179">
        <v>0</v>
      </c>
      <c r="AJ382" s="1180">
        <v>0</v>
      </c>
      <c r="AK382" s="1179">
        <v>0</v>
      </c>
      <c r="AL382" s="1231">
        <v>0</v>
      </c>
      <c r="AM382" s="1393"/>
      <c r="AN382" s="2305"/>
      <c r="AO382" s="2305"/>
      <c r="AP382" s="1371"/>
      <c r="AQ382" s="2306">
        <v>0</v>
      </c>
      <c r="AR382" s="1230">
        <v>0</v>
      </c>
      <c r="AS382" s="1180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>
        <v>0</v>
      </c>
      <c r="F384" s="2029">
        <v>0</v>
      </c>
      <c r="G384" s="2022">
        <v>0</v>
      </c>
      <c r="H384" s="2029">
        <v>0</v>
      </c>
      <c r="I384" s="2022">
        <v>0</v>
      </c>
      <c r="J384" s="2029">
        <v>0</v>
      </c>
      <c r="K384" s="2022">
        <v>0</v>
      </c>
      <c r="L384" s="2029">
        <v>0</v>
      </c>
      <c r="M384" s="2022">
        <v>0</v>
      </c>
      <c r="N384" s="2029">
        <v>0</v>
      </c>
      <c r="O384" s="2022">
        <v>0</v>
      </c>
      <c r="P384" s="2029">
        <v>0</v>
      </c>
      <c r="Q384" s="2022">
        <v>0</v>
      </c>
      <c r="R384" s="2029">
        <v>0</v>
      </c>
      <c r="S384" s="2022">
        <v>0</v>
      </c>
      <c r="T384" s="2029">
        <v>0</v>
      </c>
      <c r="U384" s="2022">
        <v>0</v>
      </c>
      <c r="V384" s="2029">
        <v>0</v>
      </c>
      <c r="W384" s="2022">
        <v>0</v>
      </c>
      <c r="X384" s="2029">
        <v>0</v>
      </c>
      <c r="Y384" s="2022">
        <v>0</v>
      </c>
      <c r="Z384" s="2029">
        <v>0</v>
      </c>
      <c r="AA384" s="2022">
        <v>0</v>
      </c>
      <c r="AB384" s="2029">
        <v>0</v>
      </c>
      <c r="AC384" s="2022">
        <v>0</v>
      </c>
      <c r="AD384" s="2029">
        <v>0</v>
      </c>
      <c r="AE384" s="2022">
        <v>0</v>
      </c>
      <c r="AF384" s="2029">
        <v>0</v>
      </c>
      <c r="AG384" s="2022">
        <v>0</v>
      </c>
      <c r="AH384" s="2029">
        <v>0</v>
      </c>
      <c r="AI384" s="2022">
        <v>0</v>
      </c>
      <c r="AJ384" s="2029">
        <v>0</v>
      </c>
      <c r="AK384" s="2022">
        <v>0</v>
      </c>
      <c r="AL384" s="1983">
        <v>0</v>
      </c>
      <c r="AM384" s="2228"/>
      <c r="AN384" s="847"/>
      <c r="AO384" s="847"/>
      <c r="AP384" s="2193"/>
      <c r="AQ384" s="2298">
        <v>0</v>
      </c>
      <c r="AR384" s="2025">
        <v>0</v>
      </c>
      <c r="AS384" s="2029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>
        <v>0</v>
      </c>
      <c r="F385" s="1173">
        <v>0</v>
      </c>
      <c r="G385" s="1172">
        <v>0</v>
      </c>
      <c r="H385" s="1173">
        <v>0</v>
      </c>
      <c r="I385" s="1172">
        <v>0</v>
      </c>
      <c r="J385" s="1173">
        <v>0</v>
      </c>
      <c r="K385" s="1172">
        <v>0</v>
      </c>
      <c r="L385" s="1173">
        <v>0</v>
      </c>
      <c r="M385" s="1172">
        <v>0</v>
      </c>
      <c r="N385" s="1173">
        <v>0</v>
      </c>
      <c r="O385" s="1172">
        <v>0</v>
      </c>
      <c r="P385" s="1173">
        <v>0</v>
      </c>
      <c r="Q385" s="1172">
        <v>0</v>
      </c>
      <c r="R385" s="1173">
        <v>0</v>
      </c>
      <c r="S385" s="1172">
        <v>0</v>
      </c>
      <c r="T385" s="1173">
        <v>0</v>
      </c>
      <c r="U385" s="1172">
        <v>0</v>
      </c>
      <c r="V385" s="1173">
        <v>0</v>
      </c>
      <c r="W385" s="1172">
        <v>0</v>
      </c>
      <c r="X385" s="1173">
        <v>0</v>
      </c>
      <c r="Y385" s="1172">
        <v>0</v>
      </c>
      <c r="Z385" s="1173">
        <v>0</v>
      </c>
      <c r="AA385" s="1172">
        <v>0</v>
      </c>
      <c r="AB385" s="1173">
        <v>0</v>
      </c>
      <c r="AC385" s="1172">
        <v>0</v>
      </c>
      <c r="AD385" s="1173">
        <v>0</v>
      </c>
      <c r="AE385" s="1172">
        <v>0</v>
      </c>
      <c r="AF385" s="1173">
        <v>0</v>
      </c>
      <c r="AG385" s="1172">
        <v>0</v>
      </c>
      <c r="AH385" s="1173">
        <v>0</v>
      </c>
      <c r="AI385" s="1172">
        <v>0</v>
      </c>
      <c r="AJ385" s="1173">
        <v>0</v>
      </c>
      <c r="AK385" s="1172">
        <v>0</v>
      </c>
      <c r="AL385" s="1221">
        <v>0</v>
      </c>
      <c r="AM385" s="896"/>
      <c r="AN385" s="2054"/>
      <c r="AO385" s="2054"/>
      <c r="AP385" s="1948"/>
      <c r="AQ385" s="1247">
        <v>0</v>
      </c>
      <c r="AR385" s="887">
        <v>0</v>
      </c>
      <c r="AS385" s="1173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>
        <v>0</v>
      </c>
      <c r="F386" s="1173">
        <v>0</v>
      </c>
      <c r="G386" s="1172">
        <v>0</v>
      </c>
      <c r="H386" s="1173">
        <v>0</v>
      </c>
      <c r="I386" s="1172">
        <v>0</v>
      </c>
      <c r="J386" s="1173">
        <v>0</v>
      </c>
      <c r="K386" s="1172">
        <v>0</v>
      </c>
      <c r="L386" s="1173">
        <v>0</v>
      </c>
      <c r="M386" s="1172">
        <v>0</v>
      </c>
      <c r="N386" s="1173">
        <v>0</v>
      </c>
      <c r="O386" s="1172">
        <v>0</v>
      </c>
      <c r="P386" s="1173">
        <v>0</v>
      </c>
      <c r="Q386" s="1172">
        <v>0</v>
      </c>
      <c r="R386" s="1173">
        <v>0</v>
      </c>
      <c r="S386" s="1172">
        <v>0</v>
      </c>
      <c r="T386" s="1173">
        <v>0</v>
      </c>
      <c r="U386" s="1172">
        <v>0</v>
      </c>
      <c r="V386" s="1173">
        <v>0</v>
      </c>
      <c r="W386" s="1172">
        <v>0</v>
      </c>
      <c r="X386" s="1173">
        <v>0</v>
      </c>
      <c r="Y386" s="1172">
        <v>0</v>
      </c>
      <c r="Z386" s="1173">
        <v>0</v>
      </c>
      <c r="AA386" s="1172">
        <v>0</v>
      </c>
      <c r="AB386" s="1173">
        <v>0</v>
      </c>
      <c r="AC386" s="1172">
        <v>0</v>
      </c>
      <c r="AD386" s="1173">
        <v>0</v>
      </c>
      <c r="AE386" s="1172">
        <v>0</v>
      </c>
      <c r="AF386" s="1173">
        <v>0</v>
      </c>
      <c r="AG386" s="1172">
        <v>0</v>
      </c>
      <c r="AH386" s="1173">
        <v>0</v>
      </c>
      <c r="AI386" s="1172">
        <v>0</v>
      </c>
      <c r="AJ386" s="1173">
        <v>0</v>
      </c>
      <c r="AK386" s="1172">
        <v>0</v>
      </c>
      <c r="AL386" s="1221">
        <v>0</v>
      </c>
      <c r="AM386" s="896"/>
      <c r="AN386" s="2054"/>
      <c r="AO386" s="2054"/>
      <c r="AP386" s="1948"/>
      <c r="AQ386" s="1247">
        <v>0</v>
      </c>
      <c r="AR386" s="887">
        <v>0</v>
      </c>
      <c r="AS386" s="1173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1</v>
      </c>
      <c r="C387" s="1210">
        <f t="shared" si="300"/>
        <v>0</v>
      </c>
      <c r="D387" s="894">
        <f t="shared" si="301"/>
        <v>1</v>
      </c>
      <c r="E387" s="1172">
        <v>0</v>
      </c>
      <c r="F387" s="1173">
        <v>0</v>
      </c>
      <c r="G387" s="1172">
        <v>0</v>
      </c>
      <c r="H387" s="1173">
        <v>0</v>
      </c>
      <c r="I387" s="1172">
        <v>0</v>
      </c>
      <c r="J387" s="1173">
        <v>0</v>
      </c>
      <c r="K387" s="1172">
        <v>0</v>
      </c>
      <c r="L387" s="1173">
        <v>0</v>
      </c>
      <c r="M387" s="1172">
        <v>0</v>
      </c>
      <c r="N387" s="1173">
        <v>0</v>
      </c>
      <c r="O387" s="1172">
        <v>0</v>
      </c>
      <c r="P387" s="1173">
        <v>0</v>
      </c>
      <c r="Q387" s="1172">
        <v>0</v>
      </c>
      <c r="R387" s="1173">
        <v>1</v>
      </c>
      <c r="S387" s="1172">
        <v>0</v>
      </c>
      <c r="T387" s="1173">
        <v>0</v>
      </c>
      <c r="U387" s="1172">
        <v>0</v>
      </c>
      <c r="V387" s="1173">
        <v>0</v>
      </c>
      <c r="W387" s="1172">
        <v>0</v>
      </c>
      <c r="X387" s="1173">
        <v>0</v>
      </c>
      <c r="Y387" s="1172">
        <v>0</v>
      </c>
      <c r="Z387" s="1173">
        <v>0</v>
      </c>
      <c r="AA387" s="1172">
        <v>0</v>
      </c>
      <c r="AB387" s="1173">
        <v>0</v>
      </c>
      <c r="AC387" s="1172">
        <v>0</v>
      </c>
      <c r="AD387" s="1173">
        <v>0</v>
      </c>
      <c r="AE387" s="1172">
        <v>0</v>
      </c>
      <c r="AF387" s="1173">
        <v>0</v>
      </c>
      <c r="AG387" s="1172">
        <v>0</v>
      </c>
      <c r="AH387" s="1173">
        <v>0</v>
      </c>
      <c r="AI387" s="1172">
        <v>0</v>
      </c>
      <c r="AJ387" s="1173">
        <v>0</v>
      </c>
      <c r="AK387" s="1172">
        <v>0</v>
      </c>
      <c r="AL387" s="1221">
        <v>0</v>
      </c>
      <c r="AM387" s="896"/>
      <c r="AN387" s="2054"/>
      <c r="AO387" s="2054"/>
      <c r="AP387" s="1948"/>
      <c r="AQ387" s="1247">
        <v>1</v>
      </c>
      <c r="AR387" s="887">
        <v>0</v>
      </c>
      <c r="AS387" s="1173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2</v>
      </c>
      <c r="C388" s="1210">
        <f t="shared" si="300"/>
        <v>0</v>
      </c>
      <c r="D388" s="894">
        <f t="shared" si="301"/>
        <v>2</v>
      </c>
      <c r="E388" s="1172">
        <v>0</v>
      </c>
      <c r="F388" s="1173">
        <v>0</v>
      </c>
      <c r="G388" s="1172">
        <v>0</v>
      </c>
      <c r="H388" s="1173">
        <v>0</v>
      </c>
      <c r="I388" s="1172">
        <v>0</v>
      </c>
      <c r="J388" s="1173">
        <v>0</v>
      </c>
      <c r="K388" s="1172">
        <v>0</v>
      </c>
      <c r="L388" s="1173">
        <v>0</v>
      </c>
      <c r="M388" s="1172">
        <v>0</v>
      </c>
      <c r="N388" s="1173">
        <v>0</v>
      </c>
      <c r="O388" s="1172">
        <v>0</v>
      </c>
      <c r="P388" s="1173">
        <v>0</v>
      </c>
      <c r="Q388" s="1172">
        <v>0</v>
      </c>
      <c r="R388" s="1173">
        <v>0</v>
      </c>
      <c r="S388" s="1172">
        <v>0</v>
      </c>
      <c r="T388" s="1173">
        <v>0</v>
      </c>
      <c r="U388" s="1172">
        <v>0</v>
      </c>
      <c r="V388" s="1173">
        <v>0</v>
      </c>
      <c r="W388" s="1172">
        <v>0</v>
      </c>
      <c r="X388" s="1173">
        <v>0</v>
      </c>
      <c r="Y388" s="1172">
        <v>0</v>
      </c>
      <c r="Z388" s="1173">
        <v>1</v>
      </c>
      <c r="AA388" s="1172">
        <v>0</v>
      </c>
      <c r="AB388" s="1173">
        <v>0</v>
      </c>
      <c r="AC388" s="1172">
        <v>0</v>
      </c>
      <c r="AD388" s="1173">
        <v>1</v>
      </c>
      <c r="AE388" s="1172">
        <v>0</v>
      </c>
      <c r="AF388" s="1173">
        <v>0</v>
      </c>
      <c r="AG388" s="1172">
        <v>0</v>
      </c>
      <c r="AH388" s="1173">
        <v>0</v>
      </c>
      <c r="AI388" s="1172">
        <v>0</v>
      </c>
      <c r="AJ388" s="1173">
        <v>0</v>
      </c>
      <c r="AK388" s="1172">
        <v>0</v>
      </c>
      <c r="AL388" s="1221">
        <v>0</v>
      </c>
      <c r="AM388" s="896"/>
      <c r="AN388" s="2054"/>
      <c r="AO388" s="2054"/>
      <c r="AP388" s="1948"/>
      <c r="AQ388" s="1247">
        <v>2</v>
      </c>
      <c r="AR388" s="887">
        <v>0</v>
      </c>
      <c r="AS388" s="1173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>
        <v>0</v>
      </c>
      <c r="F389" s="1192">
        <v>0</v>
      </c>
      <c r="G389" s="1188">
        <v>0</v>
      </c>
      <c r="H389" s="1192">
        <v>0</v>
      </c>
      <c r="I389" s="1188">
        <v>0</v>
      </c>
      <c r="J389" s="1192">
        <v>0</v>
      </c>
      <c r="K389" s="1188">
        <v>0</v>
      </c>
      <c r="L389" s="1192">
        <v>0</v>
      </c>
      <c r="M389" s="1188">
        <v>0</v>
      </c>
      <c r="N389" s="1192">
        <v>0</v>
      </c>
      <c r="O389" s="1188">
        <v>0</v>
      </c>
      <c r="P389" s="1192">
        <v>0</v>
      </c>
      <c r="Q389" s="1188">
        <v>0</v>
      </c>
      <c r="R389" s="1192">
        <v>0</v>
      </c>
      <c r="S389" s="1188">
        <v>0</v>
      </c>
      <c r="T389" s="1192">
        <v>0</v>
      </c>
      <c r="U389" s="1188">
        <v>0</v>
      </c>
      <c r="V389" s="1192">
        <v>0</v>
      </c>
      <c r="W389" s="1188">
        <v>0</v>
      </c>
      <c r="X389" s="1192">
        <v>0</v>
      </c>
      <c r="Y389" s="1188">
        <v>0</v>
      </c>
      <c r="Z389" s="1192">
        <v>0</v>
      </c>
      <c r="AA389" s="1188">
        <v>0</v>
      </c>
      <c r="AB389" s="1192">
        <v>0</v>
      </c>
      <c r="AC389" s="1188">
        <v>0</v>
      </c>
      <c r="AD389" s="1192">
        <v>0</v>
      </c>
      <c r="AE389" s="1188">
        <v>0</v>
      </c>
      <c r="AF389" s="1192">
        <v>0</v>
      </c>
      <c r="AG389" s="1188">
        <v>0</v>
      </c>
      <c r="AH389" s="1192">
        <v>0</v>
      </c>
      <c r="AI389" s="1188">
        <v>0</v>
      </c>
      <c r="AJ389" s="1192">
        <v>0</v>
      </c>
      <c r="AK389" s="1188">
        <v>0</v>
      </c>
      <c r="AL389" s="1226">
        <v>0</v>
      </c>
      <c r="AM389" s="1370"/>
      <c r="AN389" s="1237"/>
      <c r="AO389" s="1237"/>
      <c r="AP389" s="1233"/>
      <c r="AQ389" s="1292">
        <v>0</v>
      </c>
      <c r="AR389" s="1225">
        <v>0</v>
      </c>
      <c r="AS389" s="1192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667" t="s">
        <v>1011</v>
      </c>
      <c r="B390" s="7668"/>
      <c r="C390" s="7668"/>
      <c r="D390" s="7668"/>
      <c r="E390" s="7668"/>
      <c r="F390" s="7668"/>
      <c r="G390" s="7668"/>
      <c r="H390" s="7668"/>
      <c r="I390" s="7668"/>
      <c r="J390" s="7668"/>
      <c r="K390" s="7668"/>
      <c r="L390" s="7668"/>
    </row>
    <row r="391" spans="1:94" x14ac:dyDescent="0.25">
      <c r="A391" s="7677" t="s">
        <v>984</v>
      </c>
      <c r="B391" s="7680" t="s">
        <v>77</v>
      </c>
      <c r="C391" s="7682" t="s">
        <v>29</v>
      </c>
      <c r="D391" s="7683"/>
      <c r="E391" s="7683"/>
      <c r="F391" s="7683"/>
      <c r="G391" s="7683"/>
      <c r="H391" s="7684"/>
      <c r="I391" s="7685" t="s">
        <v>1012</v>
      </c>
      <c r="J391" s="7684"/>
      <c r="K391" s="7669" t="s">
        <v>34</v>
      </c>
      <c r="L391" s="7670" t="s">
        <v>35</v>
      </c>
      <c r="M391" s="7649" t="s">
        <v>1013</v>
      </c>
      <c r="N391" s="7650"/>
      <c r="O391" s="7650"/>
      <c r="P391" s="7650"/>
      <c r="Q391" s="7650"/>
      <c r="R391" s="7651"/>
      <c r="S391" s="7652" t="s">
        <v>1014</v>
      </c>
      <c r="T391" s="7652"/>
      <c r="U391" s="7653"/>
    </row>
    <row r="392" spans="1:94" x14ac:dyDescent="0.25">
      <c r="A392" s="7678"/>
      <c r="B392" s="7675"/>
      <c r="C392" s="7682" t="s">
        <v>1015</v>
      </c>
      <c r="D392" s="7683"/>
      <c r="E392" s="7686"/>
      <c r="F392" s="7682" t="s">
        <v>1016</v>
      </c>
      <c r="G392" s="7683"/>
      <c r="H392" s="7684"/>
      <c r="I392" s="7687" t="s">
        <v>1017</v>
      </c>
      <c r="J392" s="7689" t="s">
        <v>1018</v>
      </c>
      <c r="K392" s="7663"/>
      <c r="L392" s="7665"/>
      <c r="M392" s="7654" t="s">
        <v>1019</v>
      </c>
      <c r="N392" s="7656" t="s">
        <v>1020</v>
      </c>
      <c r="O392" s="7656" t="s">
        <v>1021</v>
      </c>
      <c r="P392" s="7658" t="s">
        <v>1022</v>
      </c>
      <c r="Q392" s="7660" t="s">
        <v>1023</v>
      </c>
      <c r="R392" s="7662" t="s">
        <v>1024</v>
      </c>
      <c r="S392" s="7663" t="s">
        <v>1025</v>
      </c>
      <c r="T392" s="7663" t="s">
        <v>1026</v>
      </c>
      <c r="U392" s="7665" t="s">
        <v>1027</v>
      </c>
    </row>
    <row r="393" spans="1:94" ht="53.25" customHeight="1" x14ac:dyDescent="0.25">
      <c r="A393" s="7679"/>
      <c r="B393" s="7681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688"/>
      <c r="J393" s="7690"/>
      <c r="K393" s="7664"/>
      <c r="L393" s="7666"/>
      <c r="M393" s="7655"/>
      <c r="N393" s="7657"/>
      <c r="O393" s="7657"/>
      <c r="P393" s="7659"/>
      <c r="Q393" s="7661"/>
      <c r="R393" s="7661"/>
      <c r="S393" s="7664"/>
      <c r="T393" s="7664"/>
      <c r="U393" s="7666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677" t="s">
        <v>1039</v>
      </c>
      <c r="B406" s="7680" t="s">
        <v>77</v>
      </c>
      <c r="C406" s="7682" t="s">
        <v>29</v>
      </c>
      <c r="D406" s="7684"/>
      <c r="E406" s="7671" t="s">
        <v>498</v>
      </c>
      <c r="F406" s="7674" t="s">
        <v>35</v>
      </c>
    </row>
    <row r="407" spans="1:96" ht="24.95" customHeight="1" x14ac:dyDescent="0.25">
      <c r="A407" s="7678"/>
      <c r="B407" s="7675"/>
      <c r="C407" s="7691" t="s">
        <v>1015</v>
      </c>
      <c r="D407" s="7689" t="s">
        <v>1016</v>
      </c>
      <c r="E407" s="7672"/>
      <c r="F407" s="7675"/>
    </row>
    <row r="408" spans="1:96" ht="31.5" customHeight="1" x14ac:dyDescent="0.25">
      <c r="A408" s="7678"/>
      <c r="B408" s="7681"/>
      <c r="C408" s="7692"/>
      <c r="D408" s="7690"/>
      <c r="E408" s="7673"/>
      <c r="F408" s="7676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1094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06" zoomScaleNormal="100" workbookViewId="0">
      <selection activeCell="A106" sqref="A1:XFD104857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x14ac:dyDescent="0.25">
      <c r="A4" s="25" t="str">
        <f>CONCATENATE("MES: ",NOMBRE!B6, " (",NOMBRE!C6,NOMBRE!D6,")")</f>
        <v>MES: ENERO (01)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56" t="s">
        <v>1043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21" t="s">
        <v>220</v>
      </c>
      <c r="B9" s="7921" t="s">
        <v>27</v>
      </c>
      <c r="C9" s="7711" t="s">
        <v>459</v>
      </c>
      <c r="D9" s="7670"/>
      <c r="E9" s="7694"/>
      <c r="F9" s="7926" t="s">
        <v>101</v>
      </c>
      <c r="G9" s="7927"/>
      <c r="H9" s="7927"/>
      <c r="I9" s="7927"/>
      <c r="J9" s="7927"/>
      <c r="K9" s="7927"/>
      <c r="L9" s="7927"/>
      <c r="M9" s="7927"/>
      <c r="N9" s="7927"/>
      <c r="O9" s="7927"/>
      <c r="P9" s="7927"/>
      <c r="Q9" s="7927"/>
      <c r="R9" s="7927"/>
      <c r="S9" s="7927"/>
      <c r="T9" s="7927"/>
      <c r="U9" s="7927"/>
      <c r="V9" s="7927"/>
      <c r="W9" s="7927"/>
      <c r="X9" s="7927"/>
      <c r="Y9" s="7927"/>
      <c r="Z9" s="7927"/>
      <c r="AA9" s="7927"/>
      <c r="AB9" s="7927"/>
      <c r="AC9" s="7927"/>
      <c r="AD9" s="7927"/>
      <c r="AE9" s="7927"/>
      <c r="AF9" s="7927"/>
      <c r="AG9" s="7927"/>
      <c r="AH9" s="7927"/>
      <c r="AI9" s="7927"/>
      <c r="AJ9" s="7927"/>
      <c r="AK9" s="7927"/>
      <c r="AL9" s="7927"/>
      <c r="AM9" s="7684"/>
      <c r="AN9" s="7928" t="s">
        <v>609</v>
      </c>
      <c r="AO9" s="7937" t="s">
        <v>34</v>
      </c>
      <c r="AP9" s="7939" t="s">
        <v>35</v>
      </c>
      <c r="AQ9" s="7942" t="s">
        <v>36</v>
      </c>
      <c r="AR9" s="7945" t="s">
        <v>37</v>
      </c>
      <c r="AS9" s="7694" t="s">
        <v>1045</v>
      </c>
      <c r="AT9" s="7771" t="s">
        <v>1046</v>
      </c>
      <c r="AU9" s="7772"/>
      <c r="AV9" s="7680" t="s">
        <v>1047</v>
      </c>
    </row>
    <row r="10" spans="1:97" x14ac:dyDescent="0.25">
      <c r="A10" s="7922"/>
      <c r="B10" s="7922"/>
      <c r="C10" s="7767"/>
      <c r="D10" s="7924"/>
      <c r="E10" s="7925"/>
      <c r="F10" s="7926" t="s">
        <v>348</v>
      </c>
      <c r="G10" s="7729"/>
      <c r="H10" s="7926" t="s">
        <v>331</v>
      </c>
      <c r="I10" s="7729"/>
      <c r="J10" s="7926" t="s">
        <v>94</v>
      </c>
      <c r="K10" s="7729"/>
      <c r="L10" s="7926" t="s">
        <v>44</v>
      </c>
      <c r="M10" s="7729"/>
      <c r="N10" s="7926" t="s">
        <v>45</v>
      </c>
      <c r="O10" s="7729"/>
      <c r="P10" s="7931" t="s">
        <v>46</v>
      </c>
      <c r="Q10" s="7936"/>
      <c r="R10" s="7931" t="s">
        <v>47</v>
      </c>
      <c r="S10" s="7936"/>
      <c r="T10" s="7931" t="s">
        <v>48</v>
      </c>
      <c r="U10" s="7936"/>
      <c r="V10" s="7931" t="s">
        <v>49</v>
      </c>
      <c r="W10" s="7936"/>
      <c r="X10" s="7931" t="s">
        <v>50</v>
      </c>
      <c r="Y10" s="7936"/>
      <c r="Z10" s="7931" t="s">
        <v>51</v>
      </c>
      <c r="AA10" s="7936"/>
      <c r="AB10" s="7931" t="s">
        <v>52</v>
      </c>
      <c r="AC10" s="7936"/>
      <c r="AD10" s="7931" t="s">
        <v>53</v>
      </c>
      <c r="AE10" s="7936"/>
      <c r="AF10" s="7931" t="s">
        <v>54</v>
      </c>
      <c r="AG10" s="7936"/>
      <c r="AH10" s="7931" t="s">
        <v>55</v>
      </c>
      <c r="AI10" s="7936"/>
      <c r="AJ10" s="7931" t="s">
        <v>56</v>
      </c>
      <c r="AK10" s="7936"/>
      <c r="AL10" s="7931" t="s">
        <v>57</v>
      </c>
      <c r="AM10" s="7715"/>
      <c r="AN10" s="7929"/>
      <c r="AO10" s="7938"/>
      <c r="AP10" s="7940"/>
      <c r="AQ10" s="7943"/>
      <c r="AR10" s="7946"/>
      <c r="AS10" s="7665"/>
      <c r="AT10" s="7932" t="s">
        <v>467</v>
      </c>
      <c r="AU10" s="7933" t="s">
        <v>468</v>
      </c>
      <c r="AV10" s="8001"/>
    </row>
    <row r="11" spans="1:97" ht="38.25" customHeight="1" x14ac:dyDescent="0.25">
      <c r="A11" s="7923"/>
      <c r="B11" s="7923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7930"/>
      <c r="AO11" s="7740"/>
      <c r="AP11" s="7941"/>
      <c r="AQ11" s="7944"/>
      <c r="AR11" s="7947"/>
      <c r="AS11" s="7925"/>
      <c r="AT11" s="7932"/>
      <c r="AU11" s="7933"/>
      <c r="AV11" s="7681"/>
    </row>
    <row r="12" spans="1:97" ht="15" customHeight="1" x14ac:dyDescent="0.25">
      <c r="A12" s="7709" t="s">
        <v>1048</v>
      </c>
      <c r="B12" s="2335" t="s">
        <v>64</v>
      </c>
      <c r="C12" s="2282">
        <f>SUM(D12+E12)</f>
        <v>127</v>
      </c>
      <c r="D12" s="834">
        <f>SUM(F12+H12+J12+L12+N12+P12+R12+T12+V12+X12+Z12+AB12+AD12+AF12+AH12+AJ12+AL12)</f>
        <v>34</v>
      </c>
      <c r="E12" s="2152">
        <f>SUM(G12+I12+K12+M12+O12+Q12+S12+U12+W12+Y12+AA12+AC12+AE12+AG12+AI12+AK12+AM12)</f>
        <v>93</v>
      </c>
      <c r="F12" s="2266">
        <v>0</v>
      </c>
      <c r="G12" s="2336">
        <v>1</v>
      </c>
      <c r="H12" s="2266">
        <v>5</v>
      </c>
      <c r="I12" s="2336">
        <v>0</v>
      </c>
      <c r="J12" s="2266">
        <v>4</v>
      </c>
      <c r="K12" s="2337">
        <v>5</v>
      </c>
      <c r="L12" s="2266">
        <v>5</v>
      </c>
      <c r="M12" s="2337">
        <v>13</v>
      </c>
      <c r="N12" s="2266">
        <v>3</v>
      </c>
      <c r="O12" s="2337">
        <v>6</v>
      </c>
      <c r="P12" s="2266">
        <v>2</v>
      </c>
      <c r="Q12" s="2337">
        <v>4</v>
      </c>
      <c r="R12" s="2266">
        <v>3</v>
      </c>
      <c r="S12" s="2337">
        <v>8</v>
      </c>
      <c r="T12" s="2266">
        <v>1</v>
      </c>
      <c r="U12" s="2337">
        <v>9</v>
      </c>
      <c r="V12" s="2266">
        <v>1</v>
      </c>
      <c r="W12" s="2337">
        <v>4</v>
      </c>
      <c r="X12" s="2266">
        <v>1</v>
      </c>
      <c r="Y12" s="2337">
        <v>6</v>
      </c>
      <c r="Z12" s="2266">
        <v>3</v>
      </c>
      <c r="AA12" s="2337">
        <v>14</v>
      </c>
      <c r="AB12" s="2266">
        <v>2</v>
      </c>
      <c r="AC12" s="2337">
        <v>8</v>
      </c>
      <c r="AD12" s="2266">
        <v>2</v>
      </c>
      <c r="AE12" s="2337">
        <v>2</v>
      </c>
      <c r="AF12" s="2266">
        <v>1</v>
      </c>
      <c r="AG12" s="2337">
        <v>5</v>
      </c>
      <c r="AH12" s="2266">
        <v>0</v>
      </c>
      <c r="AI12" s="2337">
        <v>5</v>
      </c>
      <c r="AJ12" s="2266">
        <v>0</v>
      </c>
      <c r="AK12" s="2337">
        <v>1</v>
      </c>
      <c r="AL12" s="2276">
        <v>1</v>
      </c>
      <c r="AM12" s="1940">
        <v>2</v>
      </c>
      <c r="AN12" s="2338">
        <v>127</v>
      </c>
      <c r="AO12" s="835">
        <v>0</v>
      </c>
      <c r="AP12" s="1433">
        <v>5</v>
      </c>
      <c r="AQ12" s="2329">
        <v>19</v>
      </c>
      <c r="AR12" s="2339">
        <v>2</v>
      </c>
      <c r="AS12" s="2336">
        <v>5</v>
      </c>
      <c r="AT12" s="2266">
        <v>0</v>
      </c>
      <c r="AU12" s="2337">
        <v>0</v>
      </c>
      <c r="AV12" s="2336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934"/>
      <c r="B13" s="1130" t="s">
        <v>1049</v>
      </c>
      <c r="C13" s="1254">
        <f t="shared" ref="C13:C26" si="10">SUM(D13+E13)</f>
        <v>236</v>
      </c>
      <c r="D13" s="2340">
        <f t="shared" ref="D13:E26" si="11">SUM(F13+H13+J13+L13+N13+P13+R13+T13+V13+X13+Z13+AB13+AD13+AF13+AH13+AJ13+AL13)</f>
        <v>63</v>
      </c>
      <c r="E13" s="1171">
        <f t="shared" si="11"/>
        <v>173</v>
      </c>
      <c r="F13" s="1172">
        <v>0</v>
      </c>
      <c r="G13" s="1173">
        <v>0</v>
      </c>
      <c r="H13" s="1172">
        <v>9</v>
      </c>
      <c r="I13" s="1173">
        <v>2</v>
      </c>
      <c r="J13" s="1172">
        <v>16</v>
      </c>
      <c r="K13" s="886">
        <v>12</v>
      </c>
      <c r="L13" s="1172">
        <v>8</v>
      </c>
      <c r="M13" s="886">
        <v>22</v>
      </c>
      <c r="N13" s="1172">
        <v>3</v>
      </c>
      <c r="O13" s="886">
        <v>12</v>
      </c>
      <c r="P13" s="1172">
        <v>6</v>
      </c>
      <c r="Q13" s="886">
        <v>10</v>
      </c>
      <c r="R13" s="1172">
        <v>2</v>
      </c>
      <c r="S13" s="886">
        <v>15</v>
      </c>
      <c r="T13" s="1172">
        <v>0</v>
      </c>
      <c r="U13" s="886">
        <v>16</v>
      </c>
      <c r="V13" s="1172">
        <v>3</v>
      </c>
      <c r="W13" s="886">
        <v>10</v>
      </c>
      <c r="X13" s="1172">
        <v>2</v>
      </c>
      <c r="Y13" s="886">
        <v>12</v>
      </c>
      <c r="Z13" s="1172">
        <v>7</v>
      </c>
      <c r="AA13" s="886">
        <v>18</v>
      </c>
      <c r="AB13" s="1172">
        <v>4</v>
      </c>
      <c r="AC13" s="886">
        <v>20</v>
      </c>
      <c r="AD13" s="1172">
        <v>1</v>
      </c>
      <c r="AE13" s="886">
        <v>9</v>
      </c>
      <c r="AF13" s="1172">
        <v>1</v>
      </c>
      <c r="AG13" s="886">
        <v>8</v>
      </c>
      <c r="AH13" s="1172">
        <v>0</v>
      </c>
      <c r="AI13" s="886">
        <v>4</v>
      </c>
      <c r="AJ13" s="1172">
        <v>0</v>
      </c>
      <c r="AK13" s="886">
        <v>2</v>
      </c>
      <c r="AL13" s="1175">
        <v>1</v>
      </c>
      <c r="AM13" s="1929">
        <v>1</v>
      </c>
      <c r="AN13" s="2341">
        <v>235</v>
      </c>
      <c r="AO13" s="2001">
        <v>1</v>
      </c>
      <c r="AP13" s="1100">
        <v>9</v>
      </c>
      <c r="AQ13" s="2331">
        <v>35</v>
      </c>
      <c r="AR13" s="2342">
        <v>5</v>
      </c>
      <c r="AS13" s="1173">
        <v>0</v>
      </c>
      <c r="AT13" s="1172">
        <v>1</v>
      </c>
      <c r="AU13" s="886">
        <v>0</v>
      </c>
      <c r="AV13" s="1173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934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>
        <v>0</v>
      </c>
      <c r="G14" s="1173">
        <v>0</v>
      </c>
      <c r="H14" s="1172">
        <v>0</v>
      </c>
      <c r="I14" s="1173">
        <v>0</v>
      </c>
      <c r="J14" s="1172">
        <v>0</v>
      </c>
      <c r="K14" s="886">
        <v>0</v>
      </c>
      <c r="L14" s="1172">
        <v>0</v>
      </c>
      <c r="M14" s="886">
        <v>0</v>
      </c>
      <c r="N14" s="1172">
        <v>0</v>
      </c>
      <c r="O14" s="886">
        <v>0</v>
      </c>
      <c r="P14" s="1172">
        <v>0</v>
      </c>
      <c r="Q14" s="886">
        <v>0</v>
      </c>
      <c r="R14" s="1172">
        <v>0</v>
      </c>
      <c r="S14" s="886">
        <v>0</v>
      </c>
      <c r="T14" s="1172">
        <v>0</v>
      </c>
      <c r="U14" s="886">
        <v>0</v>
      </c>
      <c r="V14" s="1172">
        <v>0</v>
      </c>
      <c r="W14" s="886">
        <v>0</v>
      </c>
      <c r="X14" s="1172">
        <v>0</v>
      </c>
      <c r="Y14" s="886">
        <v>0</v>
      </c>
      <c r="Z14" s="1172">
        <v>0</v>
      </c>
      <c r="AA14" s="886">
        <v>0</v>
      </c>
      <c r="AB14" s="1172">
        <v>0</v>
      </c>
      <c r="AC14" s="886">
        <v>0</v>
      </c>
      <c r="AD14" s="1172">
        <v>0</v>
      </c>
      <c r="AE14" s="886">
        <v>0</v>
      </c>
      <c r="AF14" s="1172">
        <v>0</v>
      </c>
      <c r="AG14" s="886">
        <v>0</v>
      </c>
      <c r="AH14" s="1172">
        <v>0</v>
      </c>
      <c r="AI14" s="886">
        <v>0</v>
      </c>
      <c r="AJ14" s="1172">
        <v>0</v>
      </c>
      <c r="AK14" s="886">
        <v>0</v>
      </c>
      <c r="AL14" s="1175">
        <v>0</v>
      </c>
      <c r="AM14" s="1929">
        <v>0</v>
      </c>
      <c r="AN14" s="2341">
        <v>0</v>
      </c>
      <c r="AO14" s="2001">
        <v>0</v>
      </c>
      <c r="AP14" s="1100">
        <v>0</v>
      </c>
      <c r="AQ14" s="2331">
        <v>0</v>
      </c>
      <c r="AR14" s="2342">
        <v>0</v>
      </c>
      <c r="AS14" s="1173">
        <v>0</v>
      </c>
      <c r="AT14" s="1172">
        <v>0</v>
      </c>
      <c r="AU14" s="886">
        <v>0</v>
      </c>
      <c r="AV14" s="1173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934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>
        <v>0</v>
      </c>
      <c r="G15" s="1173">
        <v>0</v>
      </c>
      <c r="H15" s="1172">
        <v>0</v>
      </c>
      <c r="I15" s="1173">
        <v>0</v>
      </c>
      <c r="J15" s="1172">
        <v>0</v>
      </c>
      <c r="K15" s="886">
        <v>0</v>
      </c>
      <c r="L15" s="1172">
        <v>0</v>
      </c>
      <c r="M15" s="886">
        <v>0</v>
      </c>
      <c r="N15" s="1172">
        <v>0</v>
      </c>
      <c r="O15" s="886">
        <v>0</v>
      </c>
      <c r="P15" s="1172">
        <v>0</v>
      </c>
      <c r="Q15" s="886">
        <v>0</v>
      </c>
      <c r="R15" s="1172">
        <v>0</v>
      </c>
      <c r="S15" s="886">
        <v>0</v>
      </c>
      <c r="T15" s="1172">
        <v>0</v>
      </c>
      <c r="U15" s="886">
        <v>0</v>
      </c>
      <c r="V15" s="1172">
        <v>0</v>
      </c>
      <c r="W15" s="886">
        <v>0</v>
      </c>
      <c r="X15" s="1172">
        <v>0</v>
      </c>
      <c r="Y15" s="886">
        <v>0</v>
      </c>
      <c r="Z15" s="1172">
        <v>0</v>
      </c>
      <c r="AA15" s="886">
        <v>0</v>
      </c>
      <c r="AB15" s="1172">
        <v>0</v>
      </c>
      <c r="AC15" s="886">
        <v>0</v>
      </c>
      <c r="AD15" s="1172">
        <v>0</v>
      </c>
      <c r="AE15" s="886">
        <v>0</v>
      </c>
      <c r="AF15" s="1172">
        <v>0</v>
      </c>
      <c r="AG15" s="886">
        <v>0</v>
      </c>
      <c r="AH15" s="1172">
        <v>0</v>
      </c>
      <c r="AI15" s="886">
        <v>0</v>
      </c>
      <c r="AJ15" s="1172">
        <v>0</v>
      </c>
      <c r="AK15" s="886">
        <v>0</v>
      </c>
      <c r="AL15" s="1175">
        <v>0</v>
      </c>
      <c r="AM15" s="1929">
        <v>0</v>
      </c>
      <c r="AN15" s="2341">
        <v>0</v>
      </c>
      <c r="AO15" s="2001">
        <v>0</v>
      </c>
      <c r="AP15" s="1100">
        <v>0</v>
      </c>
      <c r="AQ15" s="2331">
        <v>0</v>
      </c>
      <c r="AR15" s="2342">
        <v>0</v>
      </c>
      <c r="AS15" s="1173">
        <v>0</v>
      </c>
      <c r="AT15" s="1172">
        <v>0</v>
      </c>
      <c r="AU15" s="886">
        <v>0</v>
      </c>
      <c r="AV15" s="1173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934"/>
      <c r="B16" s="1130" t="s">
        <v>1050</v>
      </c>
      <c r="C16" s="1254">
        <f t="shared" si="10"/>
        <v>10</v>
      </c>
      <c r="D16" s="2340">
        <f t="shared" si="11"/>
        <v>0</v>
      </c>
      <c r="E16" s="1171">
        <f t="shared" si="11"/>
        <v>10</v>
      </c>
      <c r="F16" s="1172">
        <v>0</v>
      </c>
      <c r="G16" s="1173">
        <v>0</v>
      </c>
      <c r="H16" s="1172">
        <v>0</v>
      </c>
      <c r="I16" s="1173">
        <v>1</v>
      </c>
      <c r="J16" s="1172">
        <v>0</v>
      </c>
      <c r="K16" s="886">
        <v>0</v>
      </c>
      <c r="L16" s="1172">
        <v>0</v>
      </c>
      <c r="M16" s="886">
        <v>1</v>
      </c>
      <c r="N16" s="1172">
        <v>0</v>
      </c>
      <c r="O16" s="886">
        <v>1</v>
      </c>
      <c r="P16" s="1172">
        <v>0</v>
      </c>
      <c r="Q16" s="886">
        <v>1</v>
      </c>
      <c r="R16" s="1172">
        <v>0</v>
      </c>
      <c r="S16" s="886">
        <v>0</v>
      </c>
      <c r="T16" s="1172">
        <v>0</v>
      </c>
      <c r="U16" s="886">
        <v>4</v>
      </c>
      <c r="V16" s="1172">
        <v>0</v>
      </c>
      <c r="W16" s="886">
        <v>0</v>
      </c>
      <c r="X16" s="1172">
        <v>0</v>
      </c>
      <c r="Y16" s="886">
        <v>0</v>
      </c>
      <c r="Z16" s="1172">
        <v>0</v>
      </c>
      <c r="AA16" s="886">
        <v>1</v>
      </c>
      <c r="AB16" s="1172">
        <v>0</v>
      </c>
      <c r="AC16" s="886">
        <v>1</v>
      </c>
      <c r="AD16" s="1172">
        <v>0</v>
      </c>
      <c r="AE16" s="886">
        <v>0</v>
      </c>
      <c r="AF16" s="1172">
        <v>0</v>
      </c>
      <c r="AG16" s="886">
        <v>0</v>
      </c>
      <c r="AH16" s="1172">
        <v>0</v>
      </c>
      <c r="AI16" s="886">
        <v>0</v>
      </c>
      <c r="AJ16" s="1172">
        <v>0</v>
      </c>
      <c r="AK16" s="886">
        <v>0</v>
      </c>
      <c r="AL16" s="1175">
        <v>0</v>
      </c>
      <c r="AM16" s="1929">
        <v>0</v>
      </c>
      <c r="AN16" s="2341">
        <v>10</v>
      </c>
      <c r="AO16" s="2001">
        <v>0</v>
      </c>
      <c r="AP16" s="1100">
        <v>0</v>
      </c>
      <c r="AQ16" s="2331">
        <v>1</v>
      </c>
      <c r="AR16" s="2342">
        <v>1</v>
      </c>
      <c r="AS16" s="1173">
        <v>0</v>
      </c>
      <c r="AT16" s="1172">
        <v>0</v>
      </c>
      <c r="AU16" s="886">
        <v>0</v>
      </c>
      <c r="AV16" s="1173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934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>
        <v>0</v>
      </c>
      <c r="G17" s="1173">
        <v>0</v>
      </c>
      <c r="H17" s="1172">
        <v>0</v>
      </c>
      <c r="I17" s="1173">
        <v>0</v>
      </c>
      <c r="J17" s="1172">
        <v>0</v>
      </c>
      <c r="K17" s="886">
        <v>0</v>
      </c>
      <c r="L17" s="1172">
        <v>0</v>
      </c>
      <c r="M17" s="886">
        <v>0</v>
      </c>
      <c r="N17" s="1172">
        <v>0</v>
      </c>
      <c r="O17" s="886">
        <v>0</v>
      </c>
      <c r="P17" s="1172">
        <v>0</v>
      </c>
      <c r="Q17" s="886">
        <v>0</v>
      </c>
      <c r="R17" s="1172">
        <v>0</v>
      </c>
      <c r="S17" s="886">
        <v>0</v>
      </c>
      <c r="T17" s="1172">
        <v>0</v>
      </c>
      <c r="U17" s="886">
        <v>0</v>
      </c>
      <c r="V17" s="1172">
        <v>0</v>
      </c>
      <c r="W17" s="886">
        <v>0</v>
      </c>
      <c r="X17" s="1172">
        <v>0</v>
      </c>
      <c r="Y17" s="886">
        <v>0</v>
      </c>
      <c r="Z17" s="1172">
        <v>0</v>
      </c>
      <c r="AA17" s="886">
        <v>0</v>
      </c>
      <c r="AB17" s="1172">
        <v>0</v>
      </c>
      <c r="AC17" s="886">
        <v>0</v>
      </c>
      <c r="AD17" s="1172">
        <v>0</v>
      </c>
      <c r="AE17" s="886">
        <v>0</v>
      </c>
      <c r="AF17" s="1172">
        <v>0</v>
      </c>
      <c r="AG17" s="886">
        <v>0</v>
      </c>
      <c r="AH17" s="1172">
        <v>0</v>
      </c>
      <c r="AI17" s="886">
        <v>0</v>
      </c>
      <c r="AJ17" s="1172">
        <v>0</v>
      </c>
      <c r="AK17" s="886">
        <v>0</v>
      </c>
      <c r="AL17" s="1175">
        <v>0</v>
      </c>
      <c r="AM17" s="1929">
        <v>0</v>
      </c>
      <c r="AN17" s="2341">
        <v>0</v>
      </c>
      <c r="AO17" s="2001">
        <v>0</v>
      </c>
      <c r="AP17" s="1100">
        <v>0</v>
      </c>
      <c r="AQ17" s="2331">
        <v>0</v>
      </c>
      <c r="AR17" s="2342">
        <v>0</v>
      </c>
      <c r="AS17" s="1173">
        <v>0</v>
      </c>
      <c r="AT17" s="1172">
        <v>0</v>
      </c>
      <c r="AU17" s="886">
        <v>0</v>
      </c>
      <c r="AV17" s="1173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934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>
        <v>0</v>
      </c>
      <c r="G18" s="1180">
        <v>0</v>
      </c>
      <c r="H18" s="1179">
        <v>0</v>
      </c>
      <c r="I18" s="1180">
        <v>0</v>
      </c>
      <c r="J18" s="1179">
        <v>0</v>
      </c>
      <c r="K18" s="1183">
        <v>0</v>
      </c>
      <c r="L18" s="1179">
        <v>0</v>
      </c>
      <c r="M18" s="1183">
        <v>0</v>
      </c>
      <c r="N18" s="1179">
        <v>0</v>
      </c>
      <c r="O18" s="1183">
        <v>0</v>
      </c>
      <c r="P18" s="1179">
        <v>0</v>
      </c>
      <c r="Q18" s="1183">
        <v>0</v>
      </c>
      <c r="R18" s="1179">
        <v>0</v>
      </c>
      <c r="S18" s="1183">
        <v>0</v>
      </c>
      <c r="T18" s="1179">
        <v>0</v>
      </c>
      <c r="U18" s="1183">
        <v>0</v>
      </c>
      <c r="V18" s="1179">
        <v>0</v>
      </c>
      <c r="W18" s="1183">
        <v>0</v>
      </c>
      <c r="X18" s="1179">
        <v>0</v>
      </c>
      <c r="Y18" s="1183">
        <v>0</v>
      </c>
      <c r="Z18" s="1179">
        <v>0</v>
      </c>
      <c r="AA18" s="1183">
        <v>0</v>
      </c>
      <c r="AB18" s="1179">
        <v>0</v>
      </c>
      <c r="AC18" s="1183">
        <v>0</v>
      </c>
      <c r="AD18" s="1179">
        <v>0</v>
      </c>
      <c r="AE18" s="1183">
        <v>0</v>
      </c>
      <c r="AF18" s="1179">
        <v>0</v>
      </c>
      <c r="AG18" s="1183">
        <v>0</v>
      </c>
      <c r="AH18" s="1179">
        <v>0</v>
      </c>
      <c r="AI18" s="1183">
        <v>0</v>
      </c>
      <c r="AJ18" s="1179">
        <v>0</v>
      </c>
      <c r="AK18" s="1183">
        <v>0</v>
      </c>
      <c r="AL18" s="1184">
        <v>0</v>
      </c>
      <c r="AM18" s="1185">
        <v>0</v>
      </c>
      <c r="AN18" s="716">
        <v>0</v>
      </c>
      <c r="AO18" s="1228">
        <v>0</v>
      </c>
      <c r="AP18" s="717">
        <v>0</v>
      </c>
      <c r="AQ18" s="1311">
        <v>0</v>
      </c>
      <c r="AR18" s="718">
        <v>0</v>
      </c>
      <c r="AS18" s="1180">
        <v>0</v>
      </c>
      <c r="AT18" s="1179">
        <v>0</v>
      </c>
      <c r="AU18" s="1183">
        <v>0</v>
      </c>
      <c r="AV18" s="1180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934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>
        <v>0</v>
      </c>
      <c r="G19" s="1180">
        <v>0</v>
      </c>
      <c r="H19" s="1179">
        <v>0</v>
      </c>
      <c r="I19" s="1180">
        <v>0</v>
      </c>
      <c r="J19" s="1179">
        <v>0</v>
      </c>
      <c r="K19" s="1183">
        <v>0</v>
      </c>
      <c r="L19" s="1179">
        <v>0</v>
      </c>
      <c r="M19" s="1183">
        <v>0</v>
      </c>
      <c r="N19" s="1179">
        <v>0</v>
      </c>
      <c r="O19" s="1183">
        <v>0</v>
      </c>
      <c r="P19" s="1179">
        <v>0</v>
      </c>
      <c r="Q19" s="1183">
        <v>0</v>
      </c>
      <c r="R19" s="1179">
        <v>0</v>
      </c>
      <c r="S19" s="1183">
        <v>0</v>
      </c>
      <c r="T19" s="1179">
        <v>0</v>
      </c>
      <c r="U19" s="1183">
        <v>0</v>
      </c>
      <c r="V19" s="1179">
        <v>0</v>
      </c>
      <c r="W19" s="1183">
        <v>0</v>
      </c>
      <c r="X19" s="1179">
        <v>0</v>
      </c>
      <c r="Y19" s="1183">
        <v>0</v>
      </c>
      <c r="Z19" s="1179">
        <v>0</v>
      </c>
      <c r="AA19" s="1183">
        <v>0</v>
      </c>
      <c r="AB19" s="1179">
        <v>0</v>
      </c>
      <c r="AC19" s="1183">
        <v>0</v>
      </c>
      <c r="AD19" s="1179">
        <v>0</v>
      </c>
      <c r="AE19" s="1183">
        <v>0</v>
      </c>
      <c r="AF19" s="1179">
        <v>0</v>
      </c>
      <c r="AG19" s="1183">
        <v>0</v>
      </c>
      <c r="AH19" s="1179">
        <v>0</v>
      </c>
      <c r="AI19" s="1183">
        <v>0</v>
      </c>
      <c r="AJ19" s="1179">
        <v>0</v>
      </c>
      <c r="AK19" s="1183">
        <v>0</v>
      </c>
      <c r="AL19" s="1184">
        <v>0</v>
      </c>
      <c r="AM19" s="1185">
        <v>0</v>
      </c>
      <c r="AN19" s="716">
        <v>0</v>
      </c>
      <c r="AO19" s="1228">
        <v>0</v>
      </c>
      <c r="AP19" s="717">
        <v>0</v>
      </c>
      <c r="AQ19" s="1311">
        <v>0</v>
      </c>
      <c r="AR19" s="718">
        <v>0</v>
      </c>
      <c r="AS19" s="1180">
        <v>0</v>
      </c>
      <c r="AT19" s="1179">
        <v>0</v>
      </c>
      <c r="AU19" s="1183">
        <v>0</v>
      </c>
      <c r="AV19" s="1180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934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>
        <v>0</v>
      </c>
      <c r="G20" s="1180">
        <v>0</v>
      </c>
      <c r="H20" s="1179">
        <v>0</v>
      </c>
      <c r="I20" s="1180">
        <v>0</v>
      </c>
      <c r="J20" s="1179">
        <v>0</v>
      </c>
      <c r="K20" s="1183">
        <v>0</v>
      </c>
      <c r="L20" s="1179">
        <v>0</v>
      </c>
      <c r="M20" s="1183">
        <v>0</v>
      </c>
      <c r="N20" s="1179">
        <v>0</v>
      </c>
      <c r="O20" s="1183">
        <v>0</v>
      </c>
      <c r="P20" s="1179">
        <v>0</v>
      </c>
      <c r="Q20" s="1183">
        <v>0</v>
      </c>
      <c r="R20" s="1179">
        <v>0</v>
      </c>
      <c r="S20" s="1183">
        <v>0</v>
      </c>
      <c r="T20" s="1179">
        <v>0</v>
      </c>
      <c r="U20" s="1183">
        <v>0</v>
      </c>
      <c r="V20" s="1179">
        <v>0</v>
      </c>
      <c r="W20" s="1183">
        <v>0</v>
      </c>
      <c r="X20" s="1179">
        <v>0</v>
      </c>
      <c r="Y20" s="1183">
        <v>0</v>
      </c>
      <c r="Z20" s="1179">
        <v>0</v>
      </c>
      <c r="AA20" s="1183">
        <v>0</v>
      </c>
      <c r="AB20" s="1179">
        <v>0</v>
      </c>
      <c r="AC20" s="1183">
        <v>0</v>
      </c>
      <c r="AD20" s="1179">
        <v>0</v>
      </c>
      <c r="AE20" s="1183">
        <v>0</v>
      </c>
      <c r="AF20" s="1179">
        <v>0</v>
      </c>
      <c r="AG20" s="1183">
        <v>0</v>
      </c>
      <c r="AH20" s="1179">
        <v>0</v>
      </c>
      <c r="AI20" s="1183">
        <v>0</v>
      </c>
      <c r="AJ20" s="1179">
        <v>0</v>
      </c>
      <c r="AK20" s="1183">
        <v>0</v>
      </c>
      <c r="AL20" s="1184">
        <v>0</v>
      </c>
      <c r="AM20" s="1185">
        <v>0</v>
      </c>
      <c r="AN20" s="716">
        <v>0</v>
      </c>
      <c r="AO20" s="1228">
        <v>0</v>
      </c>
      <c r="AP20" s="717">
        <v>0</v>
      </c>
      <c r="AQ20" s="1311">
        <v>0</v>
      </c>
      <c r="AR20" s="718">
        <v>0</v>
      </c>
      <c r="AS20" s="1180">
        <v>0</v>
      </c>
      <c r="AT20" s="1179">
        <v>0</v>
      </c>
      <c r="AU20" s="1183">
        <v>0</v>
      </c>
      <c r="AV20" s="1180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934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>
        <v>0</v>
      </c>
      <c r="G21" s="1180">
        <v>0</v>
      </c>
      <c r="H21" s="1179">
        <v>0</v>
      </c>
      <c r="I21" s="1180">
        <v>0</v>
      </c>
      <c r="J21" s="1179">
        <v>0</v>
      </c>
      <c r="K21" s="1183">
        <v>0</v>
      </c>
      <c r="L21" s="1179">
        <v>0</v>
      </c>
      <c r="M21" s="1183">
        <v>0</v>
      </c>
      <c r="N21" s="1179">
        <v>0</v>
      </c>
      <c r="O21" s="1183">
        <v>0</v>
      </c>
      <c r="P21" s="1179">
        <v>0</v>
      </c>
      <c r="Q21" s="1183">
        <v>0</v>
      </c>
      <c r="R21" s="1179">
        <v>0</v>
      </c>
      <c r="S21" s="1183">
        <v>0</v>
      </c>
      <c r="T21" s="1179">
        <v>0</v>
      </c>
      <c r="U21" s="1183">
        <v>0</v>
      </c>
      <c r="V21" s="1179">
        <v>0</v>
      </c>
      <c r="W21" s="1183">
        <v>0</v>
      </c>
      <c r="X21" s="1179">
        <v>0</v>
      </c>
      <c r="Y21" s="1183">
        <v>0</v>
      </c>
      <c r="Z21" s="1179">
        <v>0</v>
      </c>
      <c r="AA21" s="1183">
        <v>0</v>
      </c>
      <c r="AB21" s="1179">
        <v>0</v>
      </c>
      <c r="AC21" s="1183">
        <v>0</v>
      </c>
      <c r="AD21" s="1179">
        <v>0</v>
      </c>
      <c r="AE21" s="1183">
        <v>0</v>
      </c>
      <c r="AF21" s="1179">
        <v>0</v>
      </c>
      <c r="AG21" s="1183">
        <v>0</v>
      </c>
      <c r="AH21" s="1179">
        <v>0</v>
      </c>
      <c r="AI21" s="1183">
        <v>0</v>
      </c>
      <c r="AJ21" s="1179">
        <v>0</v>
      </c>
      <c r="AK21" s="1183">
        <v>0</v>
      </c>
      <c r="AL21" s="1184">
        <v>0</v>
      </c>
      <c r="AM21" s="1185">
        <v>0</v>
      </c>
      <c r="AN21" s="716">
        <v>0</v>
      </c>
      <c r="AO21" s="1228">
        <v>0</v>
      </c>
      <c r="AP21" s="717">
        <v>0</v>
      </c>
      <c r="AQ21" s="1311">
        <v>0</v>
      </c>
      <c r="AR21" s="718">
        <v>0</v>
      </c>
      <c r="AS21" s="1180">
        <v>0</v>
      </c>
      <c r="AT21" s="1179">
        <v>0</v>
      </c>
      <c r="AU21" s="1183">
        <v>0</v>
      </c>
      <c r="AV21" s="1180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10"/>
      <c r="B22" s="2140" t="s">
        <v>77</v>
      </c>
      <c r="C22" s="2155">
        <f>SUM(D22+E22)</f>
        <v>373</v>
      </c>
      <c r="D22" s="2156">
        <f t="shared" si="11"/>
        <v>97</v>
      </c>
      <c r="E22" s="2157">
        <f>SUM(G22+I22+K22+M22+O22+Q22+S22+U22+W22+Y22+AA22+AC22+AE22+AG22+AI22+AK22+AM22)</f>
        <v>276</v>
      </c>
      <c r="F22" s="1988">
        <f>SUM(F12:F21)</f>
        <v>0</v>
      </c>
      <c r="G22" s="2147">
        <f t="shared" ref="G22:AS22" si="22">SUM(G12:G21)</f>
        <v>1</v>
      </c>
      <c r="H22" s="1988">
        <f t="shared" si="22"/>
        <v>14</v>
      </c>
      <c r="I22" s="2147">
        <f t="shared" si="22"/>
        <v>3</v>
      </c>
      <c r="J22" s="1988">
        <f t="shared" si="22"/>
        <v>20</v>
      </c>
      <c r="K22" s="2133">
        <f t="shared" si="22"/>
        <v>17</v>
      </c>
      <c r="L22" s="1988">
        <f t="shared" si="22"/>
        <v>13</v>
      </c>
      <c r="M22" s="2133">
        <f t="shared" si="22"/>
        <v>36</v>
      </c>
      <c r="N22" s="1988">
        <f t="shared" si="22"/>
        <v>6</v>
      </c>
      <c r="O22" s="2133">
        <f t="shared" si="22"/>
        <v>19</v>
      </c>
      <c r="P22" s="1988">
        <f t="shared" si="22"/>
        <v>8</v>
      </c>
      <c r="Q22" s="2133">
        <f t="shared" si="22"/>
        <v>15</v>
      </c>
      <c r="R22" s="1988">
        <f t="shared" si="22"/>
        <v>5</v>
      </c>
      <c r="S22" s="2133">
        <f t="shared" si="22"/>
        <v>23</v>
      </c>
      <c r="T22" s="1988">
        <f t="shared" si="22"/>
        <v>1</v>
      </c>
      <c r="U22" s="2133">
        <f t="shared" si="22"/>
        <v>29</v>
      </c>
      <c r="V22" s="1988">
        <f t="shared" si="22"/>
        <v>4</v>
      </c>
      <c r="W22" s="2133">
        <f t="shared" si="22"/>
        <v>14</v>
      </c>
      <c r="X22" s="1988">
        <f t="shared" si="22"/>
        <v>3</v>
      </c>
      <c r="Y22" s="2133">
        <f t="shared" si="22"/>
        <v>18</v>
      </c>
      <c r="Z22" s="1988">
        <f t="shared" si="22"/>
        <v>10</v>
      </c>
      <c r="AA22" s="2133">
        <f t="shared" si="22"/>
        <v>33</v>
      </c>
      <c r="AB22" s="1988">
        <f t="shared" si="22"/>
        <v>6</v>
      </c>
      <c r="AC22" s="2133">
        <f t="shared" si="22"/>
        <v>29</v>
      </c>
      <c r="AD22" s="1988">
        <f t="shared" si="22"/>
        <v>3</v>
      </c>
      <c r="AE22" s="2133">
        <f t="shared" si="22"/>
        <v>11</v>
      </c>
      <c r="AF22" s="1988">
        <f t="shared" si="22"/>
        <v>2</v>
      </c>
      <c r="AG22" s="2133">
        <f t="shared" si="22"/>
        <v>13</v>
      </c>
      <c r="AH22" s="1988">
        <f t="shared" si="22"/>
        <v>0</v>
      </c>
      <c r="AI22" s="2133">
        <f t="shared" si="22"/>
        <v>9</v>
      </c>
      <c r="AJ22" s="1988">
        <f t="shared" si="22"/>
        <v>0</v>
      </c>
      <c r="AK22" s="2133">
        <f t="shared" si="22"/>
        <v>3</v>
      </c>
      <c r="AL22" s="2068">
        <f t="shared" si="22"/>
        <v>2</v>
      </c>
      <c r="AM22" s="2317">
        <f t="shared" si="22"/>
        <v>3</v>
      </c>
      <c r="AN22" s="2344">
        <f t="shared" si="22"/>
        <v>372</v>
      </c>
      <c r="AO22" s="2345">
        <f t="shared" si="22"/>
        <v>1</v>
      </c>
      <c r="AP22" s="2346">
        <f>SUM(AP12:AP21)</f>
        <v>14</v>
      </c>
      <c r="AQ22" s="2347">
        <f t="shared" si="22"/>
        <v>55</v>
      </c>
      <c r="AR22" s="2348">
        <f t="shared" si="22"/>
        <v>8</v>
      </c>
      <c r="AS22" s="2147">
        <f t="shared" si="22"/>
        <v>5</v>
      </c>
      <c r="AT22" s="1988">
        <f>SUM(AT12:AT21)</f>
        <v>1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02" t="s">
        <v>1056</v>
      </c>
      <c r="B23" s="7935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>
        <v>0</v>
      </c>
      <c r="G23" s="2351">
        <v>0</v>
      </c>
      <c r="H23" s="2036">
        <v>0</v>
      </c>
      <c r="I23" s="2351">
        <v>0</v>
      </c>
      <c r="J23" s="2036">
        <v>0</v>
      </c>
      <c r="K23" s="2173">
        <v>0</v>
      </c>
      <c r="L23" s="2036">
        <v>0</v>
      </c>
      <c r="M23" s="2173">
        <v>0</v>
      </c>
      <c r="N23" s="2036">
        <v>0</v>
      </c>
      <c r="O23" s="2173">
        <v>0</v>
      </c>
      <c r="P23" s="2036">
        <v>0</v>
      </c>
      <c r="Q23" s="2173">
        <v>0</v>
      </c>
      <c r="R23" s="2036">
        <v>0</v>
      </c>
      <c r="S23" s="2173">
        <v>0</v>
      </c>
      <c r="T23" s="2036">
        <v>0</v>
      </c>
      <c r="U23" s="2173">
        <v>0</v>
      </c>
      <c r="V23" s="2036">
        <v>0</v>
      </c>
      <c r="W23" s="2173">
        <v>0</v>
      </c>
      <c r="X23" s="2036">
        <v>0</v>
      </c>
      <c r="Y23" s="2173">
        <v>0</v>
      </c>
      <c r="Z23" s="2036">
        <v>0</v>
      </c>
      <c r="AA23" s="2173">
        <v>0</v>
      </c>
      <c r="AB23" s="2036">
        <v>0</v>
      </c>
      <c r="AC23" s="2173">
        <v>0</v>
      </c>
      <c r="AD23" s="2036">
        <v>0</v>
      </c>
      <c r="AE23" s="2173">
        <v>0</v>
      </c>
      <c r="AF23" s="2036">
        <v>0</v>
      </c>
      <c r="AG23" s="2173">
        <v>0</v>
      </c>
      <c r="AH23" s="2036">
        <v>0</v>
      </c>
      <c r="AI23" s="2173">
        <v>0</v>
      </c>
      <c r="AJ23" s="2036">
        <v>0</v>
      </c>
      <c r="AK23" s="2173">
        <v>0</v>
      </c>
      <c r="AL23" s="2352">
        <v>0</v>
      </c>
      <c r="AM23" s="2037">
        <v>0</v>
      </c>
      <c r="AN23" s="2353">
        <v>0</v>
      </c>
      <c r="AO23" s="2354">
        <v>0</v>
      </c>
      <c r="AP23" s="2269">
        <v>0</v>
      </c>
      <c r="AQ23" s="2355">
        <v>0</v>
      </c>
      <c r="AR23" s="2356">
        <v>0</v>
      </c>
      <c r="AS23" s="2351">
        <v>0</v>
      </c>
      <c r="AT23" s="2036">
        <v>0</v>
      </c>
      <c r="AU23" s="2173">
        <v>0</v>
      </c>
      <c r="AV23" s="2351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1</v>
      </c>
      <c r="D24" s="2246">
        <f t="shared" si="11"/>
        <v>0</v>
      </c>
      <c r="E24" s="2358">
        <f t="shared" si="11"/>
        <v>1</v>
      </c>
      <c r="F24" s="2014">
        <v>0</v>
      </c>
      <c r="G24" s="2019">
        <v>0</v>
      </c>
      <c r="H24" s="2014">
        <v>0</v>
      </c>
      <c r="I24" s="2019">
        <v>0</v>
      </c>
      <c r="J24" s="2014">
        <v>0</v>
      </c>
      <c r="K24" s="2204">
        <v>0</v>
      </c>
      <c r="L24" s="2014">
        <v>0</v>
      </c>
      <c r="M24" s="2204">
        <v>0</v>
      </c>
      <c r="N24" s="2014">
        <v>0</v>
      </c>
      <c r="O24" s="2204">
        <v>0</v>
      </c>
      <c r="P24" s="2014">
        <v>0</v>
      </c>
      <c r="Q24" s="2204">
        <v>0</v>
      </c>
      <c r="R24" s="2014">
        <v>0</v>
      </c>
      <c r="S24" s="2204">
        <v>0</v>
      </c>
      <c r="T24" s="2014">
        <v>0</v>
      </c>
      <c r="U24" s="2204">
        <v>0</v>
      </c>
      <c r="V24" s="2014">
        <v>0</v>
      </c>
      <c r="W24" s="2204">
        <v>0</v>
      </c>
      <c r="X24" s="2014">
        <v>0</v>
      </c>
      <c r="Y24" s="2204">
        <v>0</v>
      </c>
      <c r="Z24" s="2014">
        <v>0</v>
      </c>
      <c r="AA24" s="2204">
        <v>1</v>
      </c>
      <c r="AB24" s="2014">
        <v>0</v>
      </c>
      <c r="AC24" s="2204">
        <v>0</v>
      </c>
      <c r="AD24" s="2014">
        <v>0</v>
      </c>
      <c r="AE24" s="2204">
        <v>0</v>
      </c>
      <c r="AF24" s="2014">
        <v>0</v>
      </c>
      <c r="AG24" s="2204">
        <v>0</v>
      </c>
      <c r="AH24" s="2014">
        <v>0</v>
      </c>
      <c r="AI24" s="2204">
        <v>0</v>
      </c>
      <c r="AJ24" s="2014">
        <v>0</v>
      </c>
      <c r="AK24" s="2204">
        <v>0</v>
      </c>
      <c r="AL24" s="2359">
        <v>0</v>
      </c>
      <c r="AM24" s="2018">
        <v>0</v>
      </c>
      <c r="AN24" s="2360">
        <v>1</v>
      </c>
      <c r="AO24" s="2361">
        <v>0</v>
      </c>
      <c r="AP24" s="2362">
        <v>0</v>
      </c>
      <c r="AQ24" s="2363">
        <v>0</v>
      </c>
      <c r="AR24" s="2364">
        <v>0</v>
      </c>
      <c r="AS24" s="2019">
        <v>0</v>
      </c>
      <c r="AT24" s="2014">
        <v>0</v>
      </c>
      <c r="AU24" s="2204">
        <v>0</v>
      </c>
      <c r="AV24" s="2019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09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>
        <v>0</v>
      </c>
      <c r="G25" s="2336">
        <v>0</v>
      </c>
      <c r="H25" s="2266">
        <v>0</v>
      </c>
      <c r="I25" s="2336">
        <v>0</v>
      </c>
      <c r="J25" s="2266">
        <v>0</v>
      </c>
      <c r="K25" s="2337">
        <v>0</v>
      </c>
      <c r="L25" s="2266">
        <v>0</v>
      </c>
      <c r="M25" s="2337">
        <v>0</v>
      </c>
      <c r="N25" s="2266">
        <v>0</v>
      </c>
      <c r="O25" s="2337">
        <v>0</v>
      </c>
      <c r="P25" s="2266">
        <v>0</v>
      </c>
      <c r="Q25" s="2337">
        <v>0</v>
      </c>
      <c r="R25" s="2266">
        <v>0</v>
      </c>
      <c r="S25" s="2337">
        <v>0</v>
      </c>
      <c r="T25" s="2266">
        <v>0</v>
      </c>
      <c r="U25" s="2337">
        <v>0</v>
      </c>
      <c r="V25" s="2266">
        <v>0</v>
      </c>
      <c r="W25" s="2337">
        <v>0</v>
      </c>
      <c r="X25" s="2266">
        <v>0</v>
      </c>
      <c r="Y25" s="2337">
        <v>0</v>
      </c>
      <c r="Z25" s="2266">
        <v>0</v>
      </c>
      <c r="AA25" s="2337">
        <v>0</v>
      </c>
      <c r="AB25" s="2266">
        <v>0</v>
      </c>
      <c r="AC25" s="2337">
        <v>0</v>
      </c>
      <c r="AD25" s="2266">
        <v>0</v>
      </c>
      <c r="AE25" s="2337">
        <v>0</v>
      </c>
      <c r="AF25" s="2266">
        <v>0</v>
      </c>
      <c r="AG25" s="2337">
        <v>0</v>
      </c>
      <c r="AH25" s="2266">
        <v>0</v>
      </c>
      <c r="AI25" s="2337">
        <v>0</v>
      </c>
      <c r="AJ25" s="2266">
        <v>0</v>
      </c>
      <c r="AK25" s="2337">
        <v>0</v>
      </c>
      <c r="AL25" s="2276">
        <v>0</v>
      </c>
      <c r="AM25" s="1940">
        <v>0</v>
      </c>
      <c r="AN25" s="2338">
        <v>0</v>
      </c>
      <c r="AO25" s="835">
        <v>0</v>
      </c>
      <c r="AP25" s="1433">
        <v>0</v>
      </c>
      <c r="AQ25" s="2329">
        <v>0</v>
      </c>
      <c r="AR25" s="2339">
        <v>0</v>
      </c>
      <c r="AS25" s="2336">
        <v>0</v>
      </c>
      <c r="AT25" s="2266">
        <v>0</v>
      </c>
      <c r="AU25" s="2337">
        <v>0</v>
      </c>
      <c r="AV25" s="2336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10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>
        <v>0</v>
      </c>
      <c r="G26" s="2368">
        <v>0</v>
      </c>
      <c r="H26" s="1188">
        <v>0</v>
      </c>
      <c r="I26" s="1119">
        <v>0</v>
      </c>
      <c r="J26" s="1188">
        <v>0</v>
      </c>
      <c r="K26" s="1119">
        <v>0</v>
      </c>
      <c r="L26" s="1188">
        <v>0</v>
      </c>
      <c r="M26" s="1119">
        <v>0</v>
      </c>
      <c r="N26" s="1188">
        <v>0</v>
      </c>
      <c r="O26" s="1192">
        <v>0</v>
      </c>
      <c r="P26" s="1188">
        <v>0</v>
      </c>
      <c r="Q26" s="2368">
        <v>0</v>
      </c>
      <c r="R26" s="2369">
        <v>0</v>
      </c>
      <c r="S26" s="1119">
        <v>0</v>
      </c>
      <c r="T26" s="1188">
        <v>0</v>
      </c>
      <c r="U26" s="1119">
        <v>0</v>
      </c>
      <c r="V26" s="1188">
        <v>0</v>
      </c>
      <c r="W26" s="1119">
        <v>0</v>
      </c>
      <c r="X26" s="1188">
        <v>0</v>
      </c>
      <c r="Y26" s="2368">
        <v>0</v>
      </c>
      <c r="Z26" s="1188">
        <v>0</v>
      </c>
      <c r="AA26" s="2368">
        <v>0</v>
      </c>
      <c r="AB26" s="1188">
        <v>0</v>
      </c>
      <c r="AC26" s="1119">
        <v>0</v>
      </c>
      <c r="AD26" s="1188">
        <v>0</v>
      </c>
      <c r="AE26" s="2368">
        <v>0</v>
      </c>
      <c r="AF26" s="1188">
        <v>0</v>
      </c>
      <c r="AG26" s="2368">
        <v>0</v>
      </c>
      <c r="AH26" s="1188">
        <v>0</v>
      </c>
      <c r="AI26" s="1119">
        <v>0</v>
      </c>
      <c r="AJ26" s="1188">
        <v>0</v>
      </c>
      <c r="AK26" s="1119">
        <v>0</v>
      </c>
      <c r="AL26" s="1195">
        <v>0</v>
      </c>
      <c r="AM26" s="1224">
        <v>0</v>
      </c>
      <c r="AN26" s="2370">
        <v>0</v>
      </c>
      <c r="AO26" s="1118">
        <v>0</v>
      </c>
      <c r="AP26" s="1430">
        <v>0</v>
      </c>
      <c r="AQ26" s="1293">
        <v>0</v>
      </c>
      <c r="AR26" s="2371">
        <v>0</v>
      </c>
      <c r="AS26" s="1192">
        <v>0</v>
      </c>
      <c r="AT26" s="1188">
        <v>0</v>
      </c>
      <c r="AU26" s="1119">
        <v>0</v>
      </c>
      <c r="AV26" s="1192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680" t="s">
        <v>220</v>
      </c>
      <c r="B28" s="7680" t="s">
        <v>1061</v>
      </c>
      <c r="C28" s="7926" t="s">
        <v>1062</v>
      </c>
      <c r="D28" s="7729"/>
      <c r="E28" s="7926" t="s">
        <v>1063</v>
      </c>
      <c r="F28" s="7927"/>
      <c r="G28" s="7729"/>
      <c r="H28" s="7926" t="s">
        <v>348</v>
      </c>
      <c r="I28" s="7729"/>
      <c r="J28" s="7926" t="s">
        <v>331</v>
      </c>
      <c r="K28" s="7729"/>
      <c r="L28" s="7926" t="s">
        <v>94</v>
      </c>
      <c r="M28" s="7729"/>
      <c r="N28" s="7926" t="s">
        <v>44</v>
      </c>
      <c r="O28" s="7729"/>
      <c r="P28" s="7926" t="s">
        <v>45</v>
      </c>
      <c r="Q28" s="7729"/>
      <c r="R28" s="7931" t="s">
        <v>46</v>
      </c>
      <c r="S28" s="7936"/>
      <c r="T28" s="7931" t="s">
        <v>47</v>
      </c>
      <c r="U28" s="7936"/>
      <c r="V28" s="7931" t="s">
        <v>48</v>
      </c>
      <c r="W28" s="7936"/>
      <c r="X28" s="7931" t="s">
        <v>49</v>
      </c>
      <c r="Y28" s="7936"/>
      <c r="Z28" s="7931" t="s">
        <v>50</v>
      </c>
      <c r="AA28" s="7936"/>
      <c r="AB28" s="7931" t="s">
        <v>51</v>
      </c>
      <c r="AC28" s="7936"/>
      <c r="AD28" s="7931" t="s">
        <v>52</v>
      </c>
      <c r="AE28" s="7936"/>
      <c r="AF28" s="7931" t="s">
        <v>53</v>
      </c>
      <c r="AG28" s="7936"/>
      <c r="AH28" s="7931" t="s">
        <v>54</v>
      </c>
      <c r="AI28" s="7936"/>
      <c r="AJ28" s="7931" t="s">
        <v>55</v>
      </c>
      <c r="AK28" s="7936"/>
      <c r="AL28" s="7931" t="s">
        <v>56</v>
      </c>
      <c r="AM28" s="7936"/>
      <c r="AN28" s="7931" t="s">
        <v>57</v>
      </c>
      <c r="AO28" s="7715"/>
      <c r="AP28" s="7687" t="s">
        <v>36</v>
      </c>
      <c r="AQ28" s="7937" t="s">
        <v>37</v>
      </c>
      <c r="AR28" s="7937" t="s">
        <v>498</v>
      </c>
      <c r="AS28" s="7937" t="s">
        <v>35</v>
      </c>
      <c r="AT28" s="7937" t="s">
        <v>1064</v>
      </c>
      <c r="AU28" s="7694" t="s">
        <v>1065</v>
      </c>
    </row>
    <row r="29" spans="1:97" ht="40.5" customHeight="1" x14ac:dyDescent="0.25">
      <c r="A29" s="7681"/>
      <c r="B29" s="7681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688"/>
      <c r="AQ29" s="7740"/>
      <c r="AR29" s="7740"/>
      <c r="AS29" s="7740"/>
      <c r="AT29" s="7740"/>
      <c r="AU29" s="7925"/>
    </row>
    <row r="30" spans="1:97" x14ac:dyDescent="0.25">
      <c r="A30" s="2365" t="s">
        <v>1068</v>
      </c>
      <c r="B30" s="2373">
        <f>SUM(C30:D30)</f>
        <v>0</v>
      </c>
      <c r="C30" s="2336"/>
      <c r="D30" s="2374"/>
      <c r="E30" s="2375">
        <f>SUM(F30+G30)</f>
        <v>0</v>
      </c>
      <c r="F30" s="833">
        <f>SUM(H30+J30+L30+N30+P30+R30+T30+V30+X30+Z30+AB30+AD30+AF30+AH30+AJ30+AL30+AN30)</f>
        <v>0</v>
      </c>
      <c r="G30" s="2141">
        <f>SUM(I30+K30+M30+O30+Q30+S30+U30+W30+Y30+AA30+AC30+AE30+AG30+AI30+AK30+AM30+AO30)</f>
        <v>0</v>
      </c>
      <c r="H30" s="2266"/>
      <c r="I30" s="2336"/>
      <c r="J30" s="2266"/>
      <c r="K30" s="2337"/>
      <c r="L30" s="2266"/>
      <c r="M30" s="2337"/>
      <c r="N30" s="2266"/>
      <c r="O30" s="2337"/>
      <c r="P30" s="2266"/>
      <c r="Q30" s="2336"/>
      <c r="R30" s="2266"/>
      <c r="S30" s="2336"/>
      <c r="T30" s="2276"/>
      <c r="U30" s="2337"/>
      <c r="V30" s="2266"/>
      <c r="W30" s="2337"/>
      <c r="X30" s="2266"/>
      <c r="Y30" s="2337"/>
      <c r="Z30" s="2266"/>
      <c r="AA30" s="2336"/>
      <c r="AB30" s="2266"/>
      <c r="AC30" s="2336"/>
      <c r="AD30" s="2266"/>
      <c r="AE30" s="2337"/>
      <c r="AF30" s="2266"/>
      <c r="AG30" s="2336"/>
      <c r="AH30" s="2266"/>
      <c r="AI30" s="2336"/>
      <c r="AJ30" s="2266"/>
      <c r="AK30" s="2337"/>
      <c r="AL30" s="2266"/>
      <c r="AM30" s="2337"/>
      <c r="AN30" s="2276"/>
      <c r="AO30" s="1940"/>
      <c r="AP30" s="2376"/>
      <c r="AQ30" s="835"/>
      <c r="AR30" s="835"/>
      <c r="AS30" s="835"/>
      <c r="AT30" s="835"/>
      <c r="AU30" s="2336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0</v>
      </c>
      <c r="C32" s="2147">
        <f t="shared" si="24"/>
        <v>0</v>
      </c>
      <c r="D32" s="2045">
        <f t="shared" si="24"/>
        <v>0</v>
      </c>
      <c r="E32" s="2121">
        <f t="shared" si="24"/>
        <v>0</v>
      </c>
      <c r="F32" s="2121">
        <f t="shared" si="24"/>
        <v>0</v>
      </c>
      <c r="G32" s="2121">
        <f t="shared" si="24"/>
        <v>0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680" t="s">
        <v>220</v>
      </c>
      <c r="B34" s="7680" t="s">
        <v>1071</v>
      </c>
      <c r="C34" s="7926" t="s">
        <v>1072</v>
      </c>
      <c r="D34" s="7729"/>
      <c r="E34" s="7926" t="s">
        <v>1063</v>
      </c>
      <c r="F34" s="7927"/>
      <c r="G34" s="7729"/>
      <c r="H34" s="7960" t="s">
        <v>1073</v>
      </c>
      <c r="I34" s="7961"/>
      <c r="J34" s="7961"/>
      <c r="K34" s="7961"/>
      <c r="L34" s="7961"/>
      <c r="M34" s="7962"/>
    </row>
    <row r="35" spans="1:42" ht="42" x14ac:dyDescent="0.25">
      <c r="A35" s="7681"/>
      <c r="B35" s="7681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709" t="s">
        <v>1082</v>
      </c>
      <c r="B41" s="2357" t="s">
        <v>1059</v>
      </c>
      <c r="C41" s="2388"/>
    </row>
    <row r="42" spans="1:42" x14ac:dyDescent="0.25">
      <c r="A42" s="7710"/>
      <c r="B42" s="1157" t="s">
        <v>1049</v>
      </c>
      <c r="C42" s="1220"/>
    </row>
    <row r="43" spans="1:42" x14ac:dyDescent="0.25">
      <c r="A43" s="7709" t="s">
        <v>1083</v>
      </c>
      <c r="B43" s="2357" t="s">
        <v>1059</v>
      </c>
      <c r="C43" s="2388"/>
    </row>
    <row r="44" spans="1:42" x14ac:dyDescent="0.25">
      <c r="A44" s="7710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7948" t="s">
        <v>280</v>
      </c>
      <c r="B46" s="7949"/>
      <c r="C46" s="7954" t="s">
        <v>459</v>
      </c>
      <c r="D46" s="7955"/>
      <c r="E46" s="7956"/>
      <c r="F46" s="7926" t="s">
        <v>101</v>
      </c>
      <c r="G46" s="7927"/>
      <c r="H46" s="7927"/>
      <c r="I46" s="7927"/>
      <c r="J46" s="7927"/>
      <c r="K46" s="7927"/>
      <c r="L46" s="7927"/>
      <c r="M46" s="7927"/>
      <c r="N46" s="7927"/>
      <c r="O46" s="7927"/>
      <c r="P46" s="7927"/>
      <c r="Q46" s="7927"/>
      <c r="R46" s="7927"/>
      <c r="S46" s="7927"/>
      <c r="T46" s="7927"/>
      <c r="U46" s="7927"/>
      <c r="V46" s="7927"/>
      <c r="W46" s="7927"/>
      <c r="X46" s="7927"/>
      <c r="Y46" s="7927"/>
      <c r="Z46" s="7927"/>
      <c r="AA46" s="7927"/>
      <c r="AB46" s="7927"/>
      <c r="AC46" s="7927"/>
      <c r="AD46" s="7927"/>
      <c r="AE46" s="7927"/>
      <c r="AF46" s="7927"/>
      <c r="AG46" s="7927"/>
      <c r="AH46" s="7927"/>
      <c r="AI46" s="7927"/>
      <c r="AJ46" s="7927"/>
      <c r="AK46" s="7684"/>
      <c r="AL46" s="7687" t="s">
        <v>609</v>
      </c>
      <c r="AM46" s="7937" t="s">
        <v>36</v>
      </c>
      <c r="AN46" s="7694" t="s">
        <v>37</v>
      </c>
    </row>
    <row r="47" spans="1:42" x14ac:dyDescent="0.25">
      <c r="A47" s="7950"/>
      <c r="B47" s="7951"/>
      <c r="C47" s="7957"/>
      <c r="D47" s="7958"/>
      <c r="E47" s="7959"/>
      <c r="F47" s="7926" t="s">
        <v>331</v>
      </c>
      <c r="G47" s="7729"/>
      <c r="H47" s="7926" t="s">
        <v>94</v>
      </c>
      <c r="I47" s="7729"/>
      <c r="J47" s="7926" t="s">
        <v>44</v>
      </c>
      <c r="K47" s="7729"/>
      <c r="L47" s="7926" t="s">
        <v>45</v>
      </c>
      <c r="M47" s="7729"/>
      <c r="N47" s="7931" t="s">
        <v>46</v>
      </c>
      <c r="O47" s="7936"/>
      <c r="P47" s="7931" t="s">
        <v>47</v>
      </c>
      <c r="Q47" s="7936"/>
      <c r="R47" s="7931" t="s">
        <v>48</v>
      </c>
      <c r="S47" s="7936"/>
      <c r="T47" s="7931" t="s">
        <v>49</v>
      </c>
      <c r="U47" s="7936"/>
      <c r="V47" s="7931" t="s">
        <v>50</v>
      </c>
      <c r="W47" s="7936"/>
      <c r="X47" s="7931" t="s">
        <v>51</v>
      </c>
      <c r="Y47" s="7936"/>
      <c r="Z47" s="7931" t="s">
        <v>52</v>
      </c>
      <c r="AA47" s="7936"/>
      <c r="AB47" s="7931" t="s">
        <v>53</v>
      </c>
      <c r="AC47" s="7936"/>
      <c r="AD47" s="7931" t="s">
        <v>54</v>
      </c>
      <c r="AE47" s="7936"/>
      <c r="AF47" s="7931" t="s">
        <v>55</v>
      </c>
      <c r="AG47" s="7936"/>
      <c r="AH47" s="7931" t="s">
        <v>56</v>
      </c>
      <c r="AI47" s="7936"/>
      <c r="AJ47" s="7931" t="s">
        <v>57</v>
      </c>
      <c r="AK47" s="7715"/>
      <c r="AL47" s="7693"/>
      <c r="AM47" s="7938"/>
      <c r="AN47" s="7665"/>
    </row>
    <row r="48" spans="1:42" x14ac:dyDescent="0.25">
      <c r="A48" s="7952"/>
      <c r="B48" s="7953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688"/>
      <c r="AM48" s="7740"/>
      <c r="AN48" s="7925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63" t="s">
        <v>1087</v>
      </c>
      <c r="B51" s="7963"/>
      <c r="C51" s="7963"/>
      <c r="D51" s="7963"/>
      <c r="E51" s="7963"/>
      <c r="F51" s="7963"/>
      <c r="G51" s="7963"/>
      <c r="H51" s="7963"/>
      <c r="I51" s="7963"/>
      <c r="J51" s="7963"/>
      <c r="K51" s="7963"/>
      <c r="L51" s="7963"/>
      <c r="M51" s="796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48" t="s">
        <v>220</v>
      </c>
      <c r="B52" s="7949"/>
      <c r="C52" s="7955" t="s">
        <v>459</v>
      </c>
      <c r="D52" s="7955"/>
      <c r="E52" s="7956"/>
      <c r="F52" s="7964" t="s">
        <v>101</v>
      </c>
      <c r="G52" s="7965"/>
      <c r="H52" s="7965"/>
      <c r="I52" s="7965"/>
      <c r="J52" s="7965"/>
      <c r="K52" s="7965"/>
      <c r="L52" s="7965"/>
      <c r="M52" s="7965"/>
      <c r="N52" s="7965"/>
      <c r="O52" s="7965"/>
      <c r="P52" s="7965"/>
      <c r="Q52" s="7965"/>
      <c r="R52" s="7965"/>
      <c r="S52" s="7965"/>
      <c r="T52" s="7965"/>
      <c r="U52" s="7965"/>
      <c r="V52" s="7965"/>
      <c r="W52" s="7965"/>
      <c r="X52" s="7965"/>
      <c r="Y52" s="7965"/>
      <c r="Z52" s="7965"/>
      <c r="AA52" s="7965"/>
      <c r="AB52" s="7965"/>
      <c r="AC52" s="7965"/>
      <c r="AD52" s="7965"/>
      <c r="AE52" s="7965"/>
      <c r="AF52" s="7965"/>
      <c r="AG52" s="7965"/>
      <c r="AH52" s="7965"/>
      <c r="AI52" s="7965"/>
      <c r="AJ52" s="7965"/>
      <c r="AK52" s="7966"/>
      <c r="AL52" s="7687" t="s">
        <v>36</v>
      </c>
      <c r="AM52" s="7694" t="s">
        <v>37</v>
      </c>
    </row>
    <row r="53" spans="1:91" x14ac:dyDescent="0.25">
      <c r="A53" s="7950"/>
      <c r="B53" s="7951"/>
      <c r="C53" s="7958"/>
      <c r="D53" s="7958"/>
      <c r="E53" s="7959"/>
      <c r="F53" s="7926" t="s">
        <v>331</v>
      </c>
      <c r="G53" s="7729"/>
      <c r="H53" s="7926" t="s">
        <v>94</v>
      </c>
      <c r="I53" s="7729"/>
      <c r="J53" s="7926" t="s">
        <v>44</v>
      </c>
      <c r="K53" s="7729"/>
      <c r="L53" s="7926" t="s">
        <v>45</v>
      </c>
      <c r="M53" s="7729"/>
      <c r="N53" s="7931" t="s">
        <v>46</v>
      </c>
      <c r="O53" s="7936"/>
      <c r="P53" s="7931" t="s">
        <v>47</v>
      </c>
      <c r="Q53" s="7936"/>
      <c r="R53" s="7931" t="s">
        <v>48</v>
      </c>
      <c r="S53" s="7936"/>
      <c r="T53" s="7931" t="s">
        <v>49</v>
      </c>
      <c r="U53" s="7936"/>
      <c r="V53" s="7931" t="s">
        <v>50</v>
      </c>
      <c r="W53" s="7936"/>
      <c r="X53" s="7931" t="s">
        <v>51</v>
      </c>
      <c r="Y53" s="7936"/>
      <c r="Z53" s="7931" t="s">
        <v>52</v>
      </c>
      <c r="AA53" s="7936"/>
      <c r="AB53" s="7931" t="s">
        <v>53</v>
      </c>
      <c r="AC53" s="7936"/>
      <c r="AD53" s="7931" t="s">
        <v>54</v>
      </c>
      <c r="AE53" s="7936"/>
      <c r="AF53" s="7931" t="s">
        <v>55</v>
      </c>
      <c r="AG53" s="7936"/>
      <c r="AH53" s="7931" t="s">
        <v>56</v>
      </c>
      <c r="AI53" s="7936"/>
      <c r="AJ53" s="7931" t="s">
        <v>57</v>
      </c>
      <c r="AK53" s="7715"/>
      <c r="AL53" s="7693"/>
      <c r="AM53" s="7665"/>
    </row>
    <row r="54" spans="1:91" x14ac:dyDescent="0.25">
      <c r="A54" s="7952"/>
      <c r="B54" s="7953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688"/>
      <c r="AM54" s="7925"/>
    </row>
    <row r="55" spans="1:91" x14ac:dyDescent="0.25">
      <c r="A55" s="7845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67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67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67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67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846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845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846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845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67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67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846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845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846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845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846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845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67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67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67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67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846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839" t="s">
        <v>1097</v>
      </c>
      <c r="B78" s="7977" t="s">
        <v>1098</v>
      </c>
      <c r="C78" s="7977"/>
      <c r="D78" s="7977" t="s">
        <v>1099</v>
      </c>
      <c r="E78" s="7978"/>
      <c r="F78" s="7972" t="s">
        <v>1100</v>
      </c>
      <c r="G78" s="7977"/>
      <c r="H78" s="7972" t="s">
        <v>1101</v>
      </c>
      <c r="I78" s="7977"/>
    </row>
    <row r="79" spans="1:90" ht="23.25" customHeight="1" x14ac:dyDescent="0.25">
      <c r="A79" s="7841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>
        <v>0</v>
      </c>
      <c r="C86" s="2436">
        <v>0</v>
      </c>
      <c r="D86" s="2437">
        <v>0</v>
      </c>
    </row>
    <row r="87" spans="1:9" x14ac:dyDescent="0.25">
      <c r="A87" s="2431" t="s">
        <v>1113</v>
      </c>
      <c r="B87" s="2438">
        <v>0</v>
      </c>
      <c r="C87" s="1124">
        <v>0</v>
      </c>
      <c r="D87" s="1125">
        <v>0</v>
      </c>
    </row>
    <row r="88" spans="1:9" x14ac:dyDescent="0.25">
      <c r="A88" s="2431" t="s">
        <v>1114</v>
      </c>
      <c r="B88" s="2438">
        <v>0</v>
      </c>
      <c r="C88" s="1124">
        <v>0</v>
      </c>
      <c r="D88" s="1125">
        <v>0</v>
      </c>
    </row>
    <row r="89" spans="1:9" x14ac:dyDescent="0.25">
      <c r="A89" s="2439" t="s">
        <v>1115</v>
      </c>
      <c r="B89" s="2438">
        <v>0</v>
      </c>
      <c r="C89" s="1124">
        <v>0</v>
      </c>
      <c r="D89" s="1125">
        <v>0</v>
      </c>
    </row>
    <row r="90" spans="1:9" ht="22.5" x14ac:dyDescent="0.25">
      <c r="A90" s="1209" t="s">
        <v>1116</v>
      </c>
      <c r="B90" s="2438">
        <v>30</v>
      </c>
      <c r="C90" s="1124">
        <v>11</v>
      </c>
      <c r="D90" s="1125">
        <v>3</v>
      </c>
    </row>
    <row r="91" spans="1:9" ht="22.5" x14ac:dyDescent="0.25">
      <c r="A91" s="1209" t="s">
        <v>1117</v>
      </c>
      <c r="B91" s="2440">
        <v>10</v>
      </c>
      <c r="C91" s="1124">
        <v>1</v>
      </c>
      <c r="D91" s="1125">
        <v>1</v>
      </c>
    </row>
    <row r="92" spans="1:9" ht="22.5" x14ac:dyDescent="0.25">
      <c r="A92" s="1209" t="s">
        <v>1118</v>
      </c>
      <c r="B92" s="2438">
        <v>0</v>
      </c>
      <c r="C92" s="1124">
        <v>0</v>
      </c>
      <c r="D92" s="1125">
        <v>0</v>
      </c>
    </row>
    <row r="93" spans="1:9" x14ac:dyDescent="0.25">
      <c r="A93" s="1240" t="s">
        <v>1119</v>
      </c>
      <c r="B93" s="2441">
        <v>0</v>
      </c>
      <c r="C93" s="1137">
        <v>0</v>
      </c>
      <c r="D93" s="1138">
        <v>0</v>
      </c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680" t="s">
        <v>1121</v>
      </c>
      <c r="B95" s="7968" t="s">
        <v>1122</v>
      </c>
      <c r="C95" s="7970" t="s">
        <v>1123</v>
      </c>
      <c r="D95" s="7956" t="s">
        <v>1124</v>
      </c>
      <c r="E95" s="7964" t="s">
        <v>1125</v>
      </c>
      <c r="F95" s="7972"/>
    </row>
    <row r="96" spans="1:9" x14ac:dyDescent="0.25">
      <c r="A96" s="7681"/>
      <c r="B96" s="7969"/>
      <c r="C96" s="7971"/>
      <c r="D96" s="7959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>
        <v>1</v>
      </c>
      <c r="C97" s="2001">
        <v>0</v>
      </c>
      <c r="D97" s="2336">
        <v>1</v>
      </c>
      <c r="E97" s="2266">
        <v>0</v>
      </c>
      <c r="F97" s="2336">
        <v>0</v>
      </c>
    </row>
    <row r="98" spans="1:16" x14ac:dyDescent="0.25">
      <c r="A98" s="1215" t="s">
        <v>1129</v>
      </c>
      <c r="B98" s="1172">
        <v>0</v>
      </c>
      <c r="C98" s="2001">
        <v>0</v>
      </c>
      <c r="D98" s="1173">
        <v>0</v>
      </c>
      <c r="E98" s="1172">
        <v>0</v>
      </c>
      <c r="F98" s="1173">
        <v>0</v>
      </c>
    </row>
    <row r="99" spans="1:16" x14ac:dyDescent="0.25">
      <c r="A99" s="1215" t="s">
        <v>1130</v>
      </c>
      <c r="B99" s="1172">
        <v>0</v>
      </c>
      <c r="C99" s="2001">
        <v>0</v>
      </c>
      <c r="D99" s="1173">
        <v>0</v>
      </c>
      <c r="E99" s="1172">
        <v>0</v>
      </c>
      <c r="F99" s="1173">
        <v>0</v>
      </c>
    </row>
    <row r="100" spans="1:16" x14ac:dyDescent="0.25">
      <c r="A100" s="1215" t="s">
        <v>1131</v>
      </c>
      <c r="B100" s="1172">
        <v>0</v>
      </c>
      <c r="C100" s="2001">
        <v>0</v>
      </c>
      <c r="D100" s="1173">
        <v>0</v>
      </c>
      <c r="E100" s="1172">
        <v>0</v>
      </c>
      <c r="F100" s="1173">
        <v>0</v>
      </c>
    </row>
    <row r="101" spans="1:16" x14ac:dyDescent="0.25">
      <c r="A101" s="1215" t="s">
        <v>1132</v>
      </c>
      <c r="B101" s="1172">
        <v>0</v>
      </c>
      <c r="C101" s="2001">
        <v>0</v>
      </c>
      <c r="D101" s="1173">
        <v>0</v>
      </c>
      <c r="E101" s="1172">
        <v>0</v>
      </c>
      <c r="F101" s="1173">
        <v>0</v>
      </c>
    </row>
    <row r="102" spans="1:16" x14ac:dyDescent="0.25">
      <c r="A102" s="2406" t="s">
        <v>77</v>
      </c>
      <c r="B102" s="2443">
        <f>SUM(B97:B101)</f>
        <v>1</v>
      </c>
      <c r="C102" s="2444">
        <f>SUM(C97:C101)</f>
        <v>0</v>
      </c>
      <c r="D102" s="2445">
        <f>SUM(D97:D101)</f>
        <v>1</v>
      </c>
      <c r="E102" s="2443">
        <f>SUM(E97:E101)</f>
        <v>0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680" t="s">
        <v>1134</v>
      </c>
      <c r="B104" s="7968" t="s">
        <v>1122</v>
      </c>
      <c r="C104" s="7956" t="s">
        <v>1123</v>
      </c>
      <c r="D104" s="7954" t="s">
        <v>1124</v>
      </c>
      <c r="E104" s="8002" t="s">
        <v>34</v>
      </c>
      <c r="F104" s="8004" t="s">
        <v>35</v>
      </c>
    </row>
    <row r="105" spans="1:16" ht="41.25" customHeight="1" x14ac:dyDescent="0.25">
      <c r="A105" s="7681"/>
      <c r="B105" s="7969"/>
      <c r="C105" s="7959"/>
      <c r="D105" s="7957"/>
      <c r="E105" s="8003"/>
      <c r="F105" s="8005"/>
    </row>
    <row r="106" spans="1:16" x14ac:dyDescent="0.25">
      <c r="A106" s="2442" t="s">
        <v>1135</v>
      </c>
      <c r="B106" s="2266"/>
      <c r="C106" s="1173"/>
      <c r="D106" s="2298"/>
      <c r="E106" s="2376"/>
      <c r="F106" s="2336"/>
    </row>
    <row r="107" spans="1:16" ht="21" x14ac:dyDescent="0.25">
      <c r="A107" s="1215" t="s">
        <v>1136</v>
      </c>
      <c r="B107" s="1172"/>
      <c r="C107" s="1173"/>
      <c r="D107" s="1247"/>
      <c r="E107" s="2447"/>
      <c r="F107" s="1173"/>
    </row>
    <row r="108" spans="1:16" x14ac:dyDescent="0.25">
      <c r="A108" s="1215" t="s">
        <v>1137</v>
      </c>
      <c r="B108" s="1172"/>
      <c r="C108" s="1173"/>
      <c r="D108" s="1247"/>
      <c r="E108" s="1174"/>
      <c r="F108" s="1173"/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7921" t="s">
        <v>220</v>
      </c>
      <c r="B111" s="7711" t="s">
        <v>459</v>
      </c>
      <c r="C111" s="7670"/>
      <c r="D111" s="7694"/>
      <c r="E111" s="7926" t="s">
        <v>101</v>
      </c>
      <c r="F111" s="7927"/>
      <c r="G111" s="7927"/>
      <c r="H111" s="7927"/>
      <c r="I111" s="7927"/>
      <c r="J111" s="7927"/>
      <c r="K111" s="7927"/>
      <c r="L111" s="7927"/>
      <c r="M111" s="7927"/>
      <c r="N111" s="2452"/>
      <c r="O111" s="7942" t="s">
        <v>36</v>
      </c>
      <c r="P111" s="7983" t="s">
        <v>37</v>
      </c>
    </row>
    <row r="112" spans="1:16" x14ac:dyDescent="0.25">
      <c r="A112" s="7922"/>
      <c r="B112" s="7974"/>
      <c r="C112" s="7975"/>
      <c r="D112" s="7976"/>
      <c r="E112" s="7926" t="s">
        <v>348</v>
      </c>
      <c r="F112" s="7729"/>
      <c r="G112" s="7926" t="s">
        <v>331</v>
      </c>
      <c r="H112" s="7729"/>
      <c r="I112" s="7926" t="s">
        <v>94</v>
      </c>
      <c r="J112" s="7729"/>
      <c r="K112" s="7926" t="s">
        <v>44</v>
      </c>
      <c r="L112" s="7729"/>
      <c r="M112" s="7926" t="s">
        <v>45</v>
      </c>
      <c r="N112" s="7684"/>
      <c r="O112" s="7943"/>
      <c r="P112" s="7984"/>
    </row>
    <row r="113" spans="1:90" x14ac:dyDescent="0.25">
      <c r="A113" s="7973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44"/>
      <c r="P113" s="7985"/>
    </row>
    <row r="114" spans="1:90" x14ac:dyDescent="0.25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>
        <v>0</v>
      </c>
      <c r="F114" s="2437">
        <v>0</v>
      </c>
      <c r="G114" s="2436">
        <v>0</v>
      </c>
      <c r="H114" s="2437">
        <v>0</v>
      </c>
      <c r="I114" s="2436">
        <v>0</v>
      </c>
      <c r="J114" s="2455">
        <v>0</v>
      </c>
      <c r="K114" s="2436">
        <v>0</v>
      </c>
      <c r="L114" s="2455">
        <v>0</v>
      </c>
      <c r="M114" s="2456">
        <v>0</v>
      </c>
      <c r="N114" s="1465">
        <v>0</v>
      </c>
      <c r="O114" s="2457">
        <v>0</v>
      </c>
      <c r="P114" s="2458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>
        <v>0</v>
      </c>
      <c r="F115" s="1125">
        <v>0</v>
      </c>
      <c r="G115" s="1124">
        <v>0</v>
      </c>
      <c r="H115" s="1125">
        <v>0</v>
      </c>
      <c r="I115" s="1124">
        <v>0</v>
      </c>
      <c r="J115" s="1125">
        <v>0</v>
      </c>
      <c r="K115" s="1124">
        <v>0</v>
      </c>
      <c r="L115" s="1125">
        <v>0</v>
      </c>
      <c r="M115" s="1128">
        <v>0</v>
      </c>
      <c r="N115" s="880">
        <v>0</v>
      </c>
      <c r="O115" s="2459">
        <v>0</v>
      </c>
      <c r="P115" s="2460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45</v>
      </c>
      <c r="C116" s="2463">
        <f t="shared" si="37"/>
        <v>14</v>
      </c>
      <c r="D116" s="2464">
        <f t="shared" si="37"/>
        <v>31</v>
      </c>
      <c r="E116" s="2465">
        <v>0</v>
      </c>
      <c r="F116" s="2466">
        <v>1</v>
      </c>
      <c r="G116" s="2465">
        <v>4</v>
      </c>
      <c r="H116" s="189">
        <v>3</v>
      </c>
      <c r="I116" s="2465">
        <v>4</v>
      </c>
      <c r="J116" s="2466">
        <v>9</v>
      </c>
      <c r="K116" s="2465">
        <v>5</v>
      </c>
      <c r="L116" s="2466">
        <v>12</v>
      </c>
      <c r="M116" s="2467">
        <v>1</v>
      </c>
      <c r="N116" s="190">
        <v>6</v>
      </c>
      <c r="O116" s="2468">
        <v>0</v>
      </c>
      <c r="P116" s="2469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680" t="s">
        <v>1143</v>
      </c>
      <c r="B118" s="7931" t="s">
        <v>1144</v>
      </c>
      <c r="C118" s="7980"/>
      <c r="D118" s="7715"/>
      <c r="E118" s="7981" t="s">
        <v>1145</v>
      </c>
    </row>
    <row r="119" spans="1:90" x14ac:dyDescent="0.25">
      <c r="A119" s="7979"/>
      <c r="B119" s="2167" t="s">
        <v>1146</v>
      </c>
      <c r="C119" s="2471" t="s">
        <v>1147</v>
      </c>
      <c r="D119" s="2008" t="s">
        <v>1148</v>
      </c>
      <c r="E119" s="7982"/>
    </row>
    <row r="120" spans="1:90" x14ac:dyDescent="0.25">
      <c r="A120" s="2406" t="s">
        <v>77</v>
      </c>
      <c r="B120" s="2472">
        <v>53</v>
      </c>
      <c r="C120" s="2473">
        <v>0</v>
      </c>
      <c r="D120" s="2474">
        <v>0</v>
      </c>
      <c r="E120" s="2475">
        <v>53</v>
      </c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7921" t="s">
        <v>220</v>
      </c>
      <c r="B122" s="7711" t="s">
        <v>459</v>
      </c>
      <c r="C122" s="7670"/>
      <c r="D122" s="7694"/>
      <c r="E122" s="7776" t="s">
        <v>1150</v>
      </c>
      <c r="F122" s="7776"/>
      <c r="G122" s="7776" t="s">
        <v>1151</v>
      </c>
      <c r="H122" s="7776"/>
      <c r="I122" s="7776" t="s">
        <v>1152</v>
      </c>
      <c r="J122" s="7776"/>
    </row>
    <row r="123" spans="1:90" x14ac:dyDescent="0.25">
      <c r="A123" s="7973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694" t="s">
        <v>220</v>
      </c>
      <c r="B128" s="7921" t="s">
        <v>77</v>
      </c>
      <c r="C128" s="7711" t="s">
        <v>1157</v>
      </c>
      <c r="D128" s="7694"/>
      <c r="E128" s="7711" t="s">
        <v>1158</v>
      </c>
      <c r="F128" s="7694"/>
      <c r="G128" s="7926" t="s">
        <v>1159</v>
      </c>
      <c r="H128" s="7927"/>
      <c r="I128" s="7729"/>
    </row>
    <row r="129" spans="1:93" ht="42" x14ac:dyDescent="0.25">
      <c r="A129" s="7976"/>
      <c r="B129" s="7973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21" t="s">
        <v>220</v>
      </c>
      <c r="B132" s="7921" t="s">
        <v>27</v>
      </c>
      <c r="C132" s="7711" t="s">
        <v>459</v>
      </c>
      <c r="D132" s="7670"/>
      <c r="E132" s="7694"/>
      <c r="F132" s="7926" t="s">
        <v>101</v>
      </c>
      <c r="G132" s="7927"/>
      <c r="H132" s="7927"/>
      <c r="I132" s="7927"/>
      <c r="J132" s="7927"/>
      <c r="K132" s="7927"/>
      <c r="L132" s="7927"/>
      <c r="M132" s="7927"/>
      <c r="N132" s="7927"/>
      <c r="O132" s="7927"/>
      <c r="P132" s="7927"/>
      <c r="Q132" s="7927"/>
      <c r="R132" s="7927"/>
      <c r="S132" s="7927"/>
      <c r="T132" s="7927"/>
      <c r="U132" s="7927"/>
      <c r="V132" s="7927"/>
      <c r="W132" s="7927"/>
      <c r="X132" s="7927"/>
      <c r="Y132" s="7927"/>
      <c r="Z132" s="7927"/>
      <c r="AA132" s="7927"/>
      <c r="AB132" s="7927"/>
      <c r="AC132" s="7927"/>
      <c r="AD132" s="7927"/>
      <c r="AE132" s="7927"/>
      <c r="AF132" s="7927"/>
      <c r="AG132" s="7927"/>
      <c r="AH132" s="7927"/>
      <c r="AI132" s="7927"/>
      <c r="AJ132" s="7927"/>
      <c r="AK132" s="7927"/>
      <c r="AL132" s="7927"/>
      <c r="AM132" s="7684"/>
      <c r="AN132" s="7986" t="s">
        <v>609</v>
      </c>
      <c r="AO132" s="7987" t="s">
        <v>34</v>
      </c>
      <c r="AP132" s="7939" t="s">
        <v>35</v>
      </c>
      <c r="AQ132" s="7937" t="s">
        <v>36</v>
      </c>
      <c r="AR132" s="7694" t="s">
        <v>37</v>
      </c>
    </row>
    <row r="133" spans="1:93" x14ac:dyDescent="0.25">
      <c r="A133" s="7922"/>
      <c r="B133" s="7922"/>
      <c r="C133" s="7974"/>
      <c r="D133" s="7975"/>
      <c r="E133" s="7976"/>
      <c r="F133" s="7926" t="s">
        <v>348</v>
      </c>
      <c r="G133" s="7729"/>
      <c r="H133" s="7926" t="s">
        <v>331</v>
      </c>
      <c r="I133" s="7729"/>
      <c r="J133" s="7926" t="s">
        <v>94</v>
      </c>
      <c r="K133" s="7729"/>
      <c r="L133" s="7926" t="s">
        <v>44</v>
      </c>
      <c r="M133" s="7729"/>
      <c r="N133" s="7926" t="s">
        <v>45</v>
      </c>
      <c r="O133" s="7729"/>
      <c r="P133" s="7931" t="s">
        <v>46</v>
      </c>
      <c r="Q133" s="7936"/>
      <c r="R133" s="7931" t="s">
        <v>47</v>
      </c>
      <c r="S133" s="7936"/>
      <c r="T133" s="7931" t="s">
        <v>48</v>
      </c>
      <c r="U133" s="7936"/>
      <c r="V133" s="7931" t="s">
        <v>49</v>
      </c>
      <c r="W133" s="7936"/>
      <c r="X133" s="7931" t="s">
        <v>50</v>
      </c>
      <c r="Y133" s="7936"/>
      <c r="Z133" s="7931" t="s">
        <v>51</v>
      </c>
      <c r="AA133" s="7936"/>
      <c r="AB133" s="7931" t="s">
        <v>52</v>
      </c>
      <c r="AC133" s="7936"/>
      <c r="AD133" s="7931" t="s">
        <v>53</v>
      </c>
      <c r="AE133" s="7936"/>
      <c r="AF133" s="7931" t="s">
        <v>54</v>
      </c>
      <c r="AG133" s="7936"/>
      <c r="AH133" s="7931" t="s">
        <v>55</v>
      </c>
      <c r="AI133" s="7936"/>
      <c r="AJ133" s="7931" t="s">
        <v>56</v>
      </c>
      <c r="AK133" s="7936"/>
      <c r="AL133" s="7931" t="s">
        <v>481</v>
      </c>
      <c r="AM133" s="7715"/>
      <c r="AN133" s="7730"/>
      <c r="AO133" s="7988"/>
      <c r="AP133" s="7940"/>
      <c r="AQ133" s="7938"/>
      <c r="AR133" s="7665"/>
    </row>
    <row r="134" spans="1:93" ht="58.5" customHeight="1" x14ac:dyDescent="0.25">
      <c r="A134" s="7973"/>
      <c r="B134" s="7973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5"/>
      <c r="AO134" s="7989"/>
      <c r="AP134" s="7941"/>
      <c r="AQ134" s="7740"/>
      <c r="AR134" s="7976"/>
    </row>
    <row r="135" spans="1:93" x14ac:dyDescent="0.25">
      <c r="A135" s="7991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92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92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93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7921" t="s">
        <v>29</v>
      </c>
      <c r="B140" s="7931" t="s">
        <v>1172</v>
      </c>
      <c r="C140" s="7980"/>
      <c r="D140" s="7980"/>
      <c r="E140" s="7980"/>
      <c r="F140" s="7936"/>
      <c r="G140" s="7697" t="s">
        <v>1173</v>
      </c>
      <c r="H140" s="7853" t="s">
        <v>1174</v>
      </c>
      <c r="I140" s="7776"/>
    </row>
    <row r="141" spans="1:93" ht="15" customHeight="1" x14ac:dyDescent="0.25">
      <c r="A141" s="7922"/>
      <c r="B141" s="7771" t="s">
        <v>77</v>
      </c>
      <c r="C141" s="7931" t="s">
        <v>1175</v>
      </c>
      <c r="D141" s="7980"/>
      <c r="E141" s="7980"/>
      <c r="F141" s="7936"/>
      <c r="G141" s="7698"/>
      <c r="H141" s="7995"/>
      <c r="I141" s="7776"/>
    </row>
    <row r="142" spans="1:93" ht="31.5" x14ac:dyDescent="0.25">
      <c r="A142" s="7973"/>
      <c r="B142" s="7996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94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 x14ac:dyDescent="0.25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 x14ac:dyDescent="0.25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 x14ac:dyDescent="0.25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 x14ac:dyDescent="0.25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 x14ac:dyDescent="0.25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 x14ac:dyDescent="0.25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7990" t="s">
        <v>1187</v>
      </c>
      <c r="B156" s="7990"/>
      <c r="C156" s="7990"/>
      <c r="D156" s="7990"/>
      <c r="E156" s="799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21" t="s">
        <v>220</v>
      </c>
      <c r="B157" s="7921" t="s">
        <v>27</v>
      </c>
      <c r="C157" s="7711" t="s">
        <v>1188</v>
      </c>
      <c r="D157" s="7670"/>
      <c r="E157" s="7694"/>
      <c r="F157" s="7776" t="s">
        <v>101</v>
      </c>
      <c r="G157" s="7776"/>
      <c r="H157" s="7776"/>
      <c r="I157" s="7776"/>
      <c r="J157" s="7776"/>
      <c r="K157" s="7776"/>
      <c r="L157" s="7776"/>
      <c r="M157" s="7784"/>
      <c r="N157" s="7687" t="s">
        <v>1189</v>
      </c>
      <c r="O157" s="7937" t="s">
        <v>1190</v>
      </c>
      <c r="P157" s="7937" t="s">
        <v>1191</v>
      </c>
      <c r="Q157" s="7689" t="s">
        <v>1192</v>
      </c>
      <c r="R157" s="7986" t="s">
        <v>609</v>
      </c>
      <c r="S157" s="7987" t="s">
        <v>35</v>
      </c>
      <c r="T157" s="7939" t="s">
        <v>34</v>
      </c>
      <c r="U157" s="7669" t="s">
        <v>36</v>
      </c>
      <c r="V157" s="7694" t="s">
        <v>37</v>
      </c>
      <c r="W157" s="7926" t="s">
        <v>462</v>
      </c>
      <c r="X157" s="7729"/>
    </row>
    <row r="158" spans="1:95" x14ac:dyDescent="0.25">
      <c r="A158" s="7922"/>
      <c r="B158" s="7922"/>
      <c r="C158" s="7974"/>
      <c r="D158" s="7975"/>
      <c r="E158" s="7976"/>
      <c r="F158" s="7776" t="s">
        <v>463</v>
      </c>
      <c r="G158" s="7776"/>
      <c r="H158" s="7776" t="s">
        <v>1193</v>
      </c>
      <c r="I158" s="7776"/>
      <c r="J158" s="7776" t="s">
        <v>1194</v>
      </c>
      <c r="K158" s="7776"/>
      <c r="L158" s="7776" t="s">
        <v>1195</v>
      </c>
      <c r="M158" s="7784"/>
      <c r="N158" s="7693"/>
      <c r="O158" s="7938"/>
      <c r="P158" s="7938"/>
      <c r="Q158" s="8007"/>
      <c r="R158" s="7730"/>
      <c r="S158" s="7988"/>
      <c r="T158" s="7940"/>
      <c r="U158" s="7663"/>
      <c r="V158" s="7665"/>
      <c r="W158" s="7691" t="s">
        <v>467</v>
      </c>
      <c r="X158" s="7694" t="s">
        <v>468</v>
      </c>
    </row>
    <row r="159" spans="1:95" ht="53.25" customHeight="1" x14ac:dyDescent="0.25">
      <c r="A159" s="7973"/>
      <c r="B159" s="7973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688"/>
      <c r="O159" s="7740"/>
      <c r="P159" s="7740"/>
      <c r="Q159" s="8008"/>
      <c r="R159" s="7255"/>
      <c r="S159" s="7989"/>
      <c r="T159" s="7941"/>
      <c r="U159" s="8000"/>
      <c r="V159" s="7976"/>
      <c r="W159" s="7997"/>
      <c r="X159" s="7976"/>
    </row>
    <row r="160" spans="1:95" x14ac:dyDescent="0.25">
      <c r="A160" s="7718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718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718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718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718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718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718" t="s">
        <v>1056</v>
      </c>
      <c r="B168" s="7718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680" t="s">
        <v>1108</v>
      </c>
      <c r="B170" s="7680" t="s">
        <v>1109</v>
      </c>
      <c r="C170" s="7998" t="s">
        <v>1199</v>
      </c>
      <c r="D170" s="7708" t="s">
        <v>1200</v>
      </c>
    </row>
    <row r="171" spans="1:95" ht="18.75" customHeight="1" x14ac:dyDescent="0.25">
      <c r="A171" s="7979"/>
      <c r="B171" s="7979"/>
      <c r="C171" s="7999"/>
      <c r="D171" s="7659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7921" t="s">
        <v>1204</v>
      </c>
      <c r="B176" s="7711" t="s">
        <v>1188</v>
      </c>
      <c r="C176" s="7670"/>
      <c r="D176" s="7694"/>
      <c r="E176" s="7926" t="s">
        <v>101</v>
      </c>
      <c r="F176" s="7927"/>
      <c r="G176" s="7927"/>
      <c r="H176" s="7927"/>
      <c r="I176" s="7927"/>
      <c r="J176" s="7927"/>
      <c r="K176" s="7927"/>
      <c r="L176" s="2520"/>
      <c r="M176" s="7669" t="s">
        <v>593</v>
      </c>
      <c r="N176" s="7694" t="s">
        <v>592</v>
      </c>
    </row>
    <row r="177" spans="1:14" x14ac:dyDescent="0.25">
      <c r="A177" s="7922"/>
      <c r="B177" s="7974"/>
      <c r="C177" s="7975"/>
      <c r="D177" s="7976"/>
      <c r="E177" s="7926" t="s">
        <v>1205</v>
      </c>
      <c r="F177" s="7729"/>
      <c r="G177" s="7926" t="s">
        <v>1206</v>
      </c>
      <c r="H177" s="7729"/>
      <c r="I177" s="7926" t="s">
        <v>1207</v>
      </c>
      <c r="J177" s="7729"/>
      <c r="K177" s="7926" t="s">
        <v>1195</v>
      </c>
      <c r="L177" s="8006"/>
      <c r="M177" s="7663"/>
      <c r="N177" s="7665"/>
    </row>
    <row r="178" spans="1:14" x14ac:dyDescent="0.25">
      <c r="A178" s="7973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8000"/>
      <c r="N178" s="7976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583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96" zoomScaleNormal="100" workbookViewId="0">
      <selection activeCell="A96" sqref="A1:XFD1048576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8" x14ac:dyDescent="0.25">
      <c r="A4" s="25" t="str">
        <f>CONCATENATE("MES: ",NOMBRE!B6, " (",NOMBRE!C6,NOMBRE!D6,")")</f>
        <v>MES: ENERO (01)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082" t="s">
        <v>1210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  <c r="R6" s="8082"/>
      <c r="S6" s="8082"/>
      <c r="T6" s="8082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11" t="s">
        <v>1212</v>
      </c>
      <c r="B9" s="7713" t="s">
        <v>1213</v>
      </c>
      <c r="C9" s="7980"/>
      <c r="D9" s="7980"/>
      <c r="E9" s="7980"/>
      <c r="F9" s="7980"/>
      <c r="G9" s="7980"/>
      <c r="H9" s="7980"/>
      <c r="I9" s="7980"/>
      <c r="J9" s="7980"/>
      <c r="K9" s="7980"/>
      <c r="L9" s="7980"/>
      <c r="M9" s="7980"/>
      <c r="N9" s="7980"/>
      <c r="O9" s="7980"/>
      <c r="P9" s="7980"/>
      <c r="Q9" s="7980"/>
      <c r="R9" s="7980"/>
      <c r="S9" s="7980"/>
      <c r="T9" s="7980"/>
      <c r="U9" s="7252" t="s">
        <v>609</v>
      </c>
      <c r="V9" s="7853" t="s">
        <v>1214</v>
      </c>
      <c r="W9" s="8121"/>
      <c r="X9" s="7685" t="s">
        <v>1215</v>
      </c>
      <c r="Y9" s="7927"/>
      <c r="Z9" s="7927"/>
      <c r="AA9" s="7927"/>
      <c r="AB9" s="7927"/>
      <c r="AC9" s="7927"/>
      <c r="AD9" s="7927"/>
      <c r="AE9" s="7684"/>
      <c r="AF9" s="8123" t="s">
        <v>1216</v>
      </c>
      <c r="AG9" s="8124"/>
    </row>
    <row r="10" spans="1:98" ht="15" customHeight="1" x14ac:dyDescent="0.25">
      <c r="A10" s="7712"/>
      <c r="B10" s="8001" t="s">
        <v>459</v>
      </c>
      <c r="C10" s="7682" t="s">
        <v>29</v>
      </c>
      <c r="D10" s="7927"/>
      <c r="E10" s="7927"/>
      <c r="F10" s="7927"/>
      <c r="G10" s="7927"/>
      <c r="H10" s="7927"/>
      <c r="I10" s="7927"/>
      <c r="J10" s="7927"/>
      <c r="K10" s="7927"/>
      <c r="L10" s="7927"/>
      <c r="M10" s="7927"/>
      <c r="N10" s="7927"/>
      <c r="O10" s="7927"/>
      <c r="P10" s="7927"/>
      <c r="Q10" s="7927"/>
      <c r="R10" s="7927"/>
      <c r="S10" s="7927"/>
      <c r="T10" s="7927"/>
      <c r="U10" s="7675"/>
      <c r="V10" s="7995"/>
      <c r="W10" s="8122"/>
      <c r="X10" s="8083" t="s">
        <v>1217</v>
      </c>
      <c r="Y10" s="7980"/>
      <c r="Z10" s="7980"/>
      <c r="AA10" s="8084"/>
      <c r="AB10" s="7980" t="s">
        <v>1218</v>
      </c>
      <c r="AC10" s="7980"/>
      <c r="AD10" s="7980"/>
      <c r="AE10" s="7715"/>
      <c r="AF10" s="8125"/>
      <c r="AG10" s="8126"/>
    </row>
    <row r="11" spans="1:98" ht="24.75" customHeight="1" x14ac:dyDescent="0.25">
      <c r="A11" s="7974"/>
      <c r="B11" s="7979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3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680" t="s">
        <v>1279</v>
      </c>
      <c r="B69" s="8129" t="s">
        <v>1280</v>
      </c>
      <c r="C69" s="8123"/>
      <c r="D69" s="8123"/>
      <c r="E69" s="8124"/>
      <c r="F69" s="8129" t="s">
        <v>1281</v>
      </c>
      <c r="G69" s="8123"/>
      <c r="H69" s="8123"/>
      <c r="I69" s="8124"/>
      <c r="J69" s="8123" t="s">
        <v>1282</v>
      </c>
      <c r="K69" s="8123"/>
      <c r="L69" s="8123"/>
      <c r="M69" s="8124"/>
      <c r="N69" s="8130" t="s">
        <v>1283</v>
      </c>
      <c r="O69" s="8131"/>
      <c r="P69" s="8132"/>
      <c r="Q69" s="7711" t="s">
        <v>1284</v>
      </c>
      <c r="R69" s="7694"/>
      <c r="S69" s="7711" t="s">
        <v>1285</v>
      </c>
      <c r="T69" s="7694"/>
      <c r="U69" s="7711" t="s">
        <v>1286</v>
      </c>
      <c r="V69" s="7694"/>
      <c r="W69" s="7680" t="s">
        <v>1287</v>
      </c>
      <c r="X69" s="7711" t="s">
        <v>1288</v>
      </c>
      <c r="Y69" s="7694"/>
      <c r="Z69" s="7711" t="s">
        <v>1289</v>
      </c>
      <c r="AA69" s="7694"/>
      <c r="AB69" s="7682" t="s">
        <v>1290</v>
      </c>
      <c r="AC69" s="7729"/>
      <c r="AD69" s="7680" t="s">
        <v>1291</v>
      </c>
      <c r="AE69" s="8133" t="s">
        <v>1292</v>
      </c>
      <c r="AF69" s="8134"/>
      <c r="AG69" s="7776" t="s">
        <v>1293</v>
      </c>
      <c r="AH69" s="7776"/>
      <c r="AI69" s="7776"/>
    </row>
    <row r="70" spans="1:98" ht="34.5" customHeight="1" x14ac:dyDescent="0.25">
      <c r="A70" s="7979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79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79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>
        <v>9</v>
      </c>
      <c r="AF71" s="2554"/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>
        <v>13</v>
      </c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>
        <v>2</v>
      </c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/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/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>
        <v>1</v>
      </c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>
        <v>1</v>
      </c>
      <c r="AF98" s="2554">
        <v>3</v>
      </c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>
        <v>1</v>
      </c>
      <c r="AF100" s="2554">
        <v>1</v>
      </c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>
        <v>2</v>
      </c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>
        <v>4</v>
      </c>
      <c r="AF102" s="2554"/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>
        <v>19</v>
      </c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>
        <v>1</v>
      </c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>
        <v>3</v>
      </c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>
        <v>1</v>
      </c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/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>
        <v>15</v>
      </c>
      <c r="AF117" s="2554">
        <v>35</v>
      </c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>
        <v>9</v>
      </c>
      <c r="AF118" s="2554">
        <v>10</v>
      </c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>
        <v>7</v>
      </c>
      <c r="AF119" s="2554">
        <v>11</v>
      </c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>
        <v>11</v>
      </c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>
        <v>1</v>
      </c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46</v>
      </c>
      <c r="AF126" s="2540">
        <f t="shared" si="25"/>
        <v>114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71" t="s">
        <v>27</v>
      </c>
      <c r="B148" s="7772"/>
      <c r="C148" s="7771" t="s">
        <v>193</v>
      </c>
      <c r="D148" s="7853"/>
      <c r="E148" s="7772"/>
      <c r="F148" s="7713" t="s">
        <v>101</v>
      </c>
      <c r="G148" s="7980"/>
      <c r="H148" s="7980"/>
      <c r="I148" s="7980"/>
      <c r="J148" s="7980"/>
      <c r="K148" s="7980"/>
      <c r="L148" s="7980"/>
      <c r="M148" s="7980"/>
      <c r="N148" s="7980"/>
      <c r="O148" s="7980"/>
      <c r="P148" s="7980"/>
      <c r="Q148" s="7980"/>
      <c r="R148" s="7980"/>
      <c r="S148" s="7980"/>
      <c r="T148" s="7980"/>
      <c r="U148" s="7980"/>
      <c r="V148" s="7980"/>
      <c r="W148" s="7980"/>
      <c r="X148" s="7980"/>
      <c r="Y148" s="7980"/>
      <c r="Z148" s="7980"/>
      <c r="AA148" s="7980"/>
      <c r="AB148" s="7980"/>
      <c r="AC148" s="7980"/>
      <c r="AD148" s="7980"/>
      <c r="AE148" s="7980"/>
      <c r="AF148" s="7980"/>
      <c r="AG148" s="7980"/>
      <c r="AH148" s="7980"/>
      <c r="AI148" s="7980"/>
      <c r="AJ148" s="7980"/>
      <c r="AK148" s="7980"/>
      <c r="AL148" s="7980"/>
      <c r="AM148" s="7980"/>
      <c r="AN148" s="7980"/>
      <c r="AO148" s="7715"/>
      <c r="AP148" s="7687" t="s">
        <v>609</v>
      </c>
      <c r="AQ148" s="7937" t="s">
        <v>1337</v>
      </c>
      <c r="AR148" s="7937" t="s">
        <v>36</v>
      </c>
      <c r="AS148" s="7708" t="s">
        <v>37</v>
      </c>
      <c r="AT148" s="8107" t="s">
        <v>1338</v>
      </c>
      <c r="AU148" s="8108"/>
      <c r="AV148" s="7711" t="s">
        <v>1339</v>
      </c>
      <c r="AW148" s="7694"/>
    </row>
    <row r="149" spans="1:98" x14ac:dyDescent="0.25">
      <c r="A149" s="8086"/>
      <c r="B149" s="8087"/>
      <c r="C149" s="7996"/>
      <c r="D149" s="7995"/>
      <c r="E149" s="8088"/>
      <c r="F149" s="7682" t="s">
        <v>348</v>
      </c>
      <c r="G149" s="7729"/>
      <c r="H149" s="7682" t="s">
        <v>331</v>
      </c>
      <c r="I149" s="7729"/>
      <c r="J149" s="7682" t="s">
        <v>94</v>
      </c>
      <c r="K149" s="7729"/>
      <c r="L149" s="7682" t="s">
        <v>1219</v>
      </c>
      <c r="M149" s="7729"/>
      <c r="N149" s="7682" t="s">
        <v>1340</v>
      </c>
      <c r="O149" s="7729"/>
      <c r="P149" s="7682" t="s">
        <v>45</v>
      </c>
      <c r="Q149" s="7729"/>
      <c r="R149" s="7713" t="s">
        <v>46</v>
      </c>
      <c r="S149" s="7936"/>
      <c r="T149" s="7713" t="s">
        <v>47</v>
      </c>
      <c r="U149" s="7936"/>
      <c r="V149" s="7713" t="s">
        <v>48</v>
      </c>
      <c r="W149" s="7936"/>
      <c r="X149" s="7713" t="s">
        <v>49</v>
      </c>
      <c r="Y149" s="7936"/>
      <c r="Z149" s="7713" t="s">
        <v>50</v>
      </c>
      <c r="AA149" s="7936"/>
      <c r="AB149" s="7713" t="s">
        <v>51</v>
      </c>
      <c r="AC149" s="7936"/>
      <c r="AD149" s="7713" t="s">
        <v>52</v>
      </c>
      <c r="AE149" s="7936"/>
      <c r="AF149" s="7713" t="s">
        <v>53</v>
      </c>
      <c r="AG149" s="7936"/>
      <c r="AH149" s="7713" t="s">
        <v>54</v>
      </c>
      <c r="AI149" s="7936"/>
      <c r="AJ149" s="7713" t="s">
        <v>55</v>
      </c>
      <c r="AK149" s="7936"/>
      <c r="AL149" s="7713" t="s">
        <v>56</v>
      </c>
      <c r="AM149" s="7936"/>
      <c r="AN149" s="7713" t="s">
        <v>57</v>
      </c>
      <c r="AO149" s="7715"/>
      <c r="AP149" s="7693"/>
      <c r="AQ149" s="7938"/>
      <c r="AR149" s="7938"/>
      <c r="AS149" s="8095"/>
      <c r="AT149" s="8109"/>
      <c r="AU149" s="8110"/>
      <c r="AV149" s="8093"/>
      <c r="AW149" s="8094"/>
    </row>
    <row r="150" spans="1:98" x14ac:dyDescent="0.25">
      <c r="A150" s="7996"/>
      <c r="B150" s="8088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688"/>
      <c r="AQ150" s="7740"/>
      <c r="AR150" s="7740"/>
      <c r="AS150" s="7659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085" t="s">
        <v>98</v>
      </c>
      <c r="B151" s="7849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680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800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800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79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127" t="s">
        <v>105</v>
      </c>
      <c r="B156" s="8128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91" t="s">
        <v>1348</v>
      </c>
      <c r="B157" s="809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089" t="s">
        <v>510</v>
      </c>
      <c r="B158" s="8090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91" t="s">
        <v>1349</v>
      </c>
      <c r="B159" s="809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91" t="s">
        <v>1050</v>
      </c>
      <c r="B160" s="809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135" t="s">
        <v>1052</v>
      </c>
      <c r="B161" s="8136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682" t="s">
        <v>77</v>
      </c>
      <c r="B162" s="7729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21" t="s">
        <v>220</v>
      </c>
      <c r="B164" s="7680" t="s">
        <v>27</v>
      </c>
      <c r="C164" s="7771" t="s">
        <v>193</v>
      </c>
      <c r="D164" s="7853"/>
      <c r="E164" s="7772"/>
      <c r="F164" s="7713" t="s">
        <v>101</v>
      </c>
      <c r="G164" s="7980"/>
      <c r="H164" s="7980"/>
      <c r="I164" s="7980"/>
      <c r="J164" s="7980"/>
      <c r="K164" s="7980"/>
      <c r="L164" s="7980"/>
      <c r="M164" s="7980"/>
      <c r="N164" s="7980"/>
      <c r="O164" s="7980"/>
      <c r="P164" s="7980"/>
      <c r="Q164" s="7980"/>
      <c r="R164" s="7980"/>
      <c r="S164" s="7980"/>
      <c r="T164" s="7980"/>
      <c r="U164" s="7980"/>
      <c r="V164" s="7980"/>
      <c r="W164" s="7980"/>
      <c r="X164" s="7980"/>
      <c r="Y164" s="7980"/>
      <c r="Z164" s="7980"/>
      <c r="AA164" s="7980"/>
      <c r="AB164" s="7980"/>
      <c r="AC164" s="7980"/>
      <c r="AD164" s="7980"/>
      <c r="AE164" s="7980"/>
      <c r="AF164" s="7980"/>
      <c r="AG164" s="7980"/>
      <c r="AH164" s="7980"/>
      <c r="AI164" s="7980"/>
      <c r="AJ164" s="7980"/>
      <c r="AK164" s="7980"/>
      <c r="AL164" s="7980"/>
      <c r="AM164" s="7980"/>
      <c r="AN164" s="7980"/>
      <c r="AO164" s="7715"/>
      <c r="AP164" s="7694" t="s">
        <v>609</v>
      </c>
      <c r="AQ164" s="7711" t="s">
        <v>462</v>
      </c>
      <c r="AR164" s="7694"/>
      <c r="AS164" s="8137" t="s">
        <v>36</v>
      </c>
      <c r="AT164" s="8104" t="s">
        <v>37</v>
      </c>
      <c r="AU164" s="8034" t="s">
        <v>34</v>
      </c>
      <c r="AV164" s="7983" t="s">
        <v>35</v>
      </c>
    </row>
    <row r="165" spans="1:98" x14ac:dyDescent="0.25">
      <c r="A165" s="7922"/>
      <c r="B165" s="8001"/>
      <c r="C165" s="7996"/>
      <c r="D165" s="7995"/>
      <c r="E165" s="8088"/>
      <c r="F165" s="7682" t="s">
        <v>348</v>
      </c>
      <c r="G165" s="7729"/>
      <c r="H165" s="7682" t="s">
        <v>331</v>
      </c>
      <c r="I165" s="7729"/>
      <c r="J165" s="7682" t="s">
        <v>94</v>
      </c>
      <c r="K165" s="7729"/>
      <c r="L165" s="7682" t="s">
        <v>1219</v>
      </c>
      <c r="M165" s="7729"/>
      <c r="N165" s="7682" t="s">
        <v>1220</v>
      </c>
      <c r="O165" s="7729"/>
      <c r="P165" s="7682" t="s">
        <v>45</v>
      </c>
      <c r="Q165" s="7729"/>
      <c r="R165" s="7713" t="s">
        <v>46</v>
      </c>
      <c r="S165" s="7936"/>
      <c r="T165" s="7713" t="s">
        <v>47</v>
      </c>
      <c r="U165" s="7936"/>
      <c r="V165" s="7713" t="s">
        <v>48</v>
      </c>
      <c r="W165" s="7936"/>
      <c r="X165" s="7713" t="s">
        <v>49</v>
      </c>
      <c r="Y165" s="7936"/>
      <c r="Z165" s="7713" t="s">
        <v>50</v>
      </c>
      <c r="AA165" s="7936"/>
      <c r="AB165" s="7713" t="s">
        <v>51</v>
      </c>
      <c r="AC165" s="7936"/>
      <c r="AD165" s="7713" t="s">
        <v>52</v>
      </c>
      <c r="AE165" s="7936"/>
      <c r="AF165" s="7713" t="s">
        <v>53</v>
      </c>
      <c r="AG165" s="7936"/>
      <c r="AH165" s="7713" t="s">
        <v>54</v>
      </c>
      <c r="AI165" s="7936"/>
      <c r="AJ165" s="7713" t="s">
        <v>55</v>
      </c>
      <c r="AK165" s="7936"/>
      <c r="AL165" s="7713" t="s">
        <v>56</v>
      </c>
      <c r="AM165" s="7936"/>
      <c r="AN165" s="7713" t="s">
        <v>57</v>
      </c>
      <c r="AO165" s="7715"/>
      <c r="AP165" s="7665"/>
      <c r="AQ165" s="7974"/>
      <c r="AR165" s="7976"/>
      <c r="AS165" s="8138"/>
      <c r="AT165" s="8105"/>
      <c r="AU165" s="8035"/>
      <c r="AV165" s="7984"/>
    </row>
    <row r="166" spans="1:98" ht="26.25" customHeight="1" x14ac:dyDescent="0.25">
      <c r="A166" s="7973"/>
      <c r="B166" s="7979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76"/>
      <c r="AQ166" s="2004" t="s">
        <v>467</v>
      </c>
      <c r="AR166" s="1989" t="s">
        <v>468</v>
      </c>
      <c r="AS166" s="8139"/>
      <c r="AT166" s="8106"/>
      <c r="AU166" s="8036"/>
      <c r="AV166" s="7985"/>
    </row>
    <row r="167" spans="1:98" x14ac:dyDescent="0.25">
      <c r="A167" s="8050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051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052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053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054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849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847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849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847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09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055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067" t="s">
        <v>1356</v>
      </c>
      <c r="B178" s="8068"/>
      <c r="C178" s="8068"/>
      <c r="D178" s="8068"/>
      <c r="E178" s="8068"/>
      <c r="F178" s="8019"/>
      <c r="G178" s="8019"/>
      <c r="H178" s="8019"/>
      <c r="I178" s="8019"/>
      <c r="J178" s="8019"/>
      <c r="K178" s="8019"/>
      <c r="L178" s="8019"/>
      <c r="M178" s="8019"/>
      <c r="N178" s="8019"/>
      <c r="O178" s="8019"/>
      <c r="P178" s="8019"/>
      <c r="Q178" s="8019"/>
      <c r="R178" s="8019"/>
      <c r="S178" s="8019"/>
      <c r="T178" s="8019"/>
      <c r="U178" s="8019"/>
      <c r="V178" s="8019"/>
      <c r="W178" s="8019"/>
      <c r="X178" s="8019"/>
      <c r="Y178" s="8019"/>
      <c r="Z178" s="8019"/>
      <c r="AA178" s="8019"/>
      <c r="AB178" s="8019"/>
      <c r="AC178" s="8019"/>
      <c r="AD178" s="8019"/>
      <c r="AE178" s="8019"/>
      <c r="AF178" s="8019"/>
      <c r="AG178" s="801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056" t="s">
        <v>1357</v>
      </c>
      <c r="B179" s="8057"/>
      <c r="C179" s="8064" t="s">
        <v>459</v>
      </c>
      <c r="D179" s="8065"/>
      <c r="E179" s="8065"/>
      <c r="F179" s="7682" t="s">
        <v>101</v>
      </c>
      <c r="G179" s="7927"/>
      <c r="H179" s="7927"/>
      <c r="I179" s="7927"/>
      <c r="J179" s="7927"/>
      <c r="K179" s="7927"/>
      <c r="L179" s="7927"/>
      <c r="M179" s="7927"/>
      <c r="N179" s="7927"/>
      <c r="O179" s="7927"/>
      <c r="P179" s="7927"/>
      <c r="Q179" s="7927"/>
      <c r="R179" s="7927"/>
      <c r="S179" s="7927"/>
      <c r="T179" s="7927"/>
      <c r="U179" s="7927"/>
      <c r="V179" s="7927"/>
      <c r="W179" s="7927"/>
      <c r="X179" s="7927"/>
      <c r="Y179" s="7927"/>
      <c r="Z179" s="7927"/>
      <c r="AA179" s="7927"/>
      <c r="AB179" s="7927"/>
      <c r="AC179" s="7927"/>
      <c r="AD179" s="7927"/>
      <c r="AE179" s="7927"/>
      <c r="AF179" s="7927"/>
      <c r="AG179" s="7927"/>
      <c r="AH179" s="7927"/>
      <c r="AI179" s="7684"/>
      <c r="AJ179" s="8102" t="s">
        <v>1358</v>
      </c>
      <c r="AK179" s="8102"/>
      <c r="AL179" s="8102"/>
      <c r="AM179" s="8103"/>
      <c r="AN179" s="8099" t="s">
        <v>1359</v>
      </c>
      <c r="AO179" s="7649" t="s">
        <v>1360</v>
      </c>
      <c r="AP179" s="8111"/>
      <c r="AQ179" s="8112" t="s">
        <v>37</v>
      </c>
      <c r="AR179" s="8096" t="s">
        <v>36</v>
      </c>
    </row>
    <row r="180" spans="1:98" x14ac:dyDescent="0.25">
      <c r="A180" s="8058"/>
      <c r="B180" s="8059"/>
      <c r="C180" s="8060"/>
      <c r="D180" s="8066"/>
      <c r="E180" s="8061"/>
      <c r="F180" s="8062" t="s">
        <v>1219</v>
      </c>
      <c r="G180" s="8061"/>
      <c r="H180" s="8062" t="s">
        <v>1316</v>
      </c>
      <c r="I180" s="8061"/>
      <c r="J180" s="8062" t="s">
        <v>45</v>
      </c>
      <c r="K180" s="8061"/>
      <c r="L180" s="8062" t="s">
        <v>46</v>
      </c>
      <c r="M180" s="8061"/>
      <c r="N180" s="8062" t="s">
        <v>47</v>
      </c>
      <c r="O180" s="8061"/>
      <c r="P180" s="8062" t="s">
        <v>48</v>
      </c>
      <c r="Q180" s="8061"/>
      <c r="R180" s="8062" t="s">
        <v>49</v>
      </c>
      <c r="S180" s="8061"/>
      <c r="T180" s="8062" t="s">
        <v>50</v>
      </c>
      <c r="U180" s="8061"/>
      <c r="V180" s="8062" t="s">
        <v>51</v>
      </c>
      <c r="W180" s="8061"/>
      <c r="X180" s="8062" t="s">
        <v>52</v>
      </c>
      <c r="Y180" s="8061"/>
      <c r="Z180" s="8062" t="s">
        <v>53</v>
      </c>
      <c r="AA180" s="8061"/>
      <c r="AB180" s="8062" t="s">
        <v>54</v>
      </c>
      <c r="AC180" s="8061"/>
      <c r="AD180" s="8062" t="s">
        <v>55</v>
      </c>
      <c r="AE180" s="8061"/>
      <c r="AF180" s="8062" t="s">
        <v>56</v>
      </c>
      <c r="AG180" s="8061"/>
      <c r="AH180" s="8062" t="s">
        <v>57</v>
      </c>
      <c r="AI180" s="8063"/>
      <c r="AJ180" s="8045" t="s">
        <v>1020</v>
      </c>
      <c r="AK180" s="8047" t="s">
        <v>1361</v>
      </c>
      <c r="AL180" s="8047" t="s">
        <v>1362</v>
      </c>
      <c r="AM180" s="8115" t="s">
        <v>560</v>
      </c>
      <c r="AN180" s="8100"/>
      <c r="AO180" s="8117" t="s">
        <v>1363</v>
      </c>
      <c r="AP180" s="8119" t="s">
        <v>1364</v>
      </c>
      <c r="AQ180" s="8113"/>
      <c r="AR180" s="8097"/>
    </row>
    <row r="181" spans="1:98" x14ac:dyDescent="0.25">
      <c r="A181" s="8060"/>
      <c r="B181" s="8061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046"/>
      <c r="AK181" s="8048"/>
      <c r="AL181" s="8049"/>
      <c r="AM181" s="8116"/>
      <c r="AN181" s="8101"/>
      <c r="AO181" s="8118"/>
      <c r="AP181" s="8120"/>
      <c r="AQ181" s="8114"/>
      <c r="AR181" s="8098"/>
    </row>
    <row r="182" spans="1:98" ht="15" customHeight="1" x14ac:dyDescent="0.25">
      <c r="A182" s="8037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040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041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042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043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044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037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038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037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039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18" t="s">
        <v>1370</v>
      </c>
      <c r="B192" s="8019"/>
      <c r="C192" s="8019"/>
      <c r="D192" s="8019"/>
      <c r="E192" s="8019"/>
      <c r="F192" s="8019"/>
      <c r="G192" s="8019"/>
      <c r="H192" s="8019"/>
      <c r="I192" s="8019"/>
      <c r="J192" s="8019"/>
      <c r="K192" s="8019"/>
      <c r="L192" s="8019"/>
      <c r="M192" s="8019"/>
      <c r="N192" s="8019"/>
      <c r="O192" s="8019"/>
      <c r="P192" s="8019"/>
      <c r="Q192" s="8019"/>
    </row>
    <row r="193" spans="1:102" ht="15" customHeight="1" x14ac:dyDescent="0.25">
      <c r="A193" s="8021" t="s">
        <v>1371</v>
      </c>
      <c r="B193" s="8022"/>
      <c r="C193" s="8028" t="s">
        <v>394</v>
      </c>
      <c r="D193" s="8145" t="s">
        <v>58</v>
      </c>
      <c r="E193" s="8029" t="s">
        <v>59</v>
      </c>
      <c r="F193" s="8079" t="s">
        <v>101</v>
      </c>
      <c r="G193" s="8080"/>
      <c r="H193" s="8080"/>
      <c r="I193" s="8080"/>
      <c r="J193" s="8080"/>
      <c r="K193" s="8080"/>
      <c r="L193" s="8080"/>
      <c r="M193" s="8080"/>
      <c r="N193" s="8080"/>
      <c r="O193" s="8080"/>
      <c r="P193" s="8080"/>
      <c r="Q193" s="8080"/>
      <c r="R193" s="8080"/>
      <c r="S193" s="8081"/>
      <c r="T193" s="8149" t="s">
        <v>1372</v>
      </c>
      <c r="U193" s="8152" t="s">
        <v>460</v>
      </c>
      <c r="V193" s="8069" t="s">
        <v>37</v>
      </c>
      <c r="W193" s="8072" t="s">
        <v>36</v>
      </c>
      <c r="X193" s="7987" t="s">
        <v>34</v>
      </c>
      <c r="Y193" s="7939" t="s">
        <v>35</v>
      </c>
      <c r="Z193" s="8075" t="s">
        <v>1373</v>
      </c>
      <c r="AA193" s="8076"/>
    </row>
    <row r="194" spans="1:102" x14ac:dyDescent="0.25">
      <c r="A194" s="8023"/>
      <c r="B194" s="8024"/>
      <c r="C194" s="8028"/>
      <c r="D194" s="8145"/>
      <c r="E194" s="8030"/>
      <c r="F194" s="8025" t="s">
        <v>1374</v>
      </c>
      <c r="G194" s="8026"/>
      <c r="H194" s="8140" t="s">
        <v>1375</v>
      </c>
      <c r="I194" s="8026"/>
      <c r="J194" s="8141" t="s">
        <v>1376</v>
      </c>
      <c r="K194" s="8142"/>
      <c r="L194" s="8025" t="s">
        <v>1377</v>
      </c>
      <c r="M194" s="8026"/>
      <c r="N194" s="8025" t="s">
        <v>1378</v>
      </c>
      <c r="O194" s="8026"/>
      <c r="P194" s="8025" t="s">
        <v>1379</v>
      </c>
      <c r="Q194" s="8026"/>
      <c r="R194" s="8143" t="s">
        <v>520</v>
      </c>
      <c r="S194" s="8144"/>
      <c r="T194" s="8150"/>
      <c r="U194" s="8153"/>
      <c r="V194" s="8070"/>
      <c r="W194" s="8073"/>
      <c r="X194" s="7988"/>
      <c r="Y194" s="7940"/>
      <c r="Z194" s="8077"/>
      <c r="AA194" s="8078"/>
    </row>
    <row r="195" spans="1:102" ht="36" customHeight="1" x14ac:dyDescent="0.25">
      <c r="A195" s="8025"/>
      <c r="B195" s="8026"/>
      <c r="C195" s="8028"/>
      <c r="D195" s="8145"/>
      <c r="E195" s="8030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151"/>
      <c r="U195" s="8154"/>
      <c r="V195" s="8071"/>
      <c r="W195" s="8074"/>
      <c r="X195" s="7989"/>
      <c r="Y195" s="7941"/>
      <c r="Z195" s="2603" t="s">
        <v>467</v>
      </c>
      <c r="AA195" s="2604" t="s">
        <v>1380</v>
      </c>
    </row>
    <row r="196" spans="1:102" x14ac:dyDescent="0.25">
      <c r="A196" s="8146" t="s">
        <v>1381</v>
      </c>
      <c r="B196" s="8146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147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147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147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147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147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148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18" t="s">
        <v>1388</v>
      </c>
      <c r="B203" s="8019"/>
      <c r="C203" s="8019"/>
      <c r="D203" s="8019"/>
      <c r="E203" s="8019"/>
    </row>
    <row r="204" spans="1:102" x14ac:dyDescent="0.25">
      <c r="A204" s="8021" t="s">
        <v>1371</v>
      </c>
      <c r="B204" s="8022"/>
      <c r="C204" s="8027" t="s">
        <v>931</v>
      </c>
      <c r="D204" s="8028" t="s">
        <v>58</v>
      </c>
      <c r="E204" s="8029" t="s">
        <v>59</v>
      </c>
      <c r="F204" s="7915" t="s">
        <v>673</v>
      </c>
      <c r="G204" s="8011"/>
      <c r="H204" s="8032" t="s">
        <v>1389</v>
      </c>
      <c r="I204" s="8032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23"/>
      <c r="B205" s="8024"/>
      <c r="C205" s="8027"/>
      <c r="D205" s="8028"/>
      <c r="E205" s="8030"/>
      <c r="F205" s="8033" t="s">
        <v>58</v>
      </c>
      <c r="G205" s="8009" t="s">
        <v>59</v>
      </c>
      <c r="H205" s="8010" t="s">
        <v>58</v>
      </c>
      <c r="I205" s="8011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25"/>
      <c r="B206" s="8026"/>
      <c r="C206" s="8027"/>
      <c r="D206" s="8028"/>
      <c r="E206" s="8030"/>
      <c r="F206" s="8033"/>
      <c r="G206" s="8009"/>
      <c r="H206" s="8010"/>
      <c r="I206" s="8011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031" t="s">
        <v>1390</v>
      </c>
      <c r="B207" s="8031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020" t="s">
        <v>1391</v>
      </c>
      <c r="B208" s="802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18" t="s">
        <v>1392</v>
      </c>
      <c r="B209" s="8019"/>
      <c r="C209" s="8019"/>
      <c r="D209" s="8019"/>
      <c r="E209" s="8019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680" t="s">
        <v>220</v>
      </c>
      <c r="B210" s="7680" t="s">
        <v>77</v>
      </c>
      <c r="C210" s="7682" t="s">
        <v>101</v>
      </c>
      <c r="D210" s="7927"/>
      <c r="E210" s="7927"/>
      <c r="F210" s="7927"/>
      <c r="G210" s="7927"/>
      <c r="H210" s="7927"/>
      <c r="I210" s="7927"/>
      <c r="J210" s="7684"/>
      <c r="K210" s="8012" t="s">
        <v>1012</v>
      </c>
      <c r="L210" s="8013"/>
      <c r="M210" s="8014"/>
    </row>
    <row r="211" spans="1:95" x14ac:dyDescent="0.25">
      <c r="A211" s="8001"/>
      <c r="B211" s="8001"/>
      <c r="C211" s="7915" t="s">
        <v>1393</v>
      </c>
      <c r="D211" s="8011"/>
      <c r="E211" s="7713" t="s">
        <v>45</v>
      </c>
      <c r="F211" s="7936"/>
      <c r="G211" s="7713" t="s">
        <v>46</v>
      </c>
      <c r="H211" s="7936"/>
      <c r="I211" s="7713" t="s">
        <v>1394</v>
      </c>
      <c r="J211" s="7715"/>
      <c r="K211" s="8015"/>
      <c r="L211" s="8016"/>
      <c r="M211" s="8017"/>
    </row>
    <row r="212" spans="1:95" x14ac:dyDescent="0.25">
      <c r="A212" s="7979"/>
      <c r="B212" s="7979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160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ht="16.350000000000001" customHeight="1" x14ac:dyDescent="0.2">
      <c r="A4" s="5551" t="str">
        <f>CONCATENATE("MES: ",NOMBRE!B6, " (",NOMBRE!C6,NOMBRE!D6,")")</f>
        <v>MES: ENERO (01)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162" t="s">
        <v>1401</v>
      </c>
      <c r="B6" s="8162"/>
      <c r="C6" s="8162"/>
      <c r="D6" s="8162"/>
      <c r="E6" s="8162"/>
      <c r="F6" s="8162"/>
      <c r="G6" s="8162"/>
      <c r="H6" s="8162"/>
      <c r="I6" s="8162"/>
      <c r="J6" s="8162"/>
      <c r="K6" s="8162"/>
      <c r="L6" s="8162"/>
      <c r="M6" s="8162"/>
      <c r="N6" s="8162"/>
      <c r="O6" s="8162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163" t="s">
        <v>1404</v>
      </c>
      <c r="B9" s="8166" t="s">
        <v>1405</v>
      </c>
      <c r="C9" s="8167"/>
      <c r="D9" s="8155"/>
      <c r="E9" s="8168" t="s">
        <v>1406</v>
      </c>
      <c r="F9" s="8168"/>
      <c r="G9" s="8168"/>
      <c r="H9" s="8168"/>
      <c r="I9" s="8168"/>
      <c r="J9" s="8168"/>
      <c r="K9" s="8168"/>
      <c r="L9" s="8168"/>
      <c r="M9" s="8168"/>
      <c r="N9" s="8168"/>
      <c r="O9" s="8168"/>
      <c r="P9" s="8168"/>
      <c r="Q9" s="8168"/>
      <c r="R9" s="8168"/>
      <c r="S9" s="8168"/>
      <c r="T9" s="8168"/>
      <c r="U9" s="8168"/>
      <c r="V9" s="8168"/>
      <c r="W9" s="8168"/>
      <c r="X9" s="8168"/>
      <c r="Y9" s="8168"/>
      <c r="Z9" s="8168"/>
      <c r="AA9" s="8168"/>
      <c r="AB9" s="8168"/>
      <c r="AC9" s="8168"/>
      <c r="AD9" s="8168"/>
      <c r="AE9" s="8168"/>
      <c r="AF9" s="8168"/>
      <c r="AG9" s="8168"/>
      <c r="AH9" s="8168"/>
      <c r="AI9" s="8168"/>
      <c r="AJ9" s="8168"/>
      <c r="AK9" s="8168"/>
      <c r="AL9" s="8169"/>
      <c r="AM9" s="8155" t="s">
        <v>609</v>
      </c>
      <c r="AN9" s="8157" t="s">
        <v>1407</v>
      </c>
      <c r="AO9" s="8159"/>
      <c r="AP9" s="8159"/>
      <c r="AQ9" s="8176"/>
      <c r="AR9" s="8173" t="s">
        <v>1408</v>
      </c>
      <c r="AS9" s="8173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164"/>
      <c r="B10" s="8160"/>
      <c r="C10" s="8161"/>
      <c r="D10" s="8156"/>
      <c r="E10" s="8168" t="s">
        <v>348</v>
      </c>
      <c r="F10" s="8168"/>
      <c r="G10" s="8168" t="s">
        <v>331</v>
      </c>
      <c r="H10" s="8168"/>
      <c r="I10" s="8168" t="s">
        <v>94</v>
      </c>
      <c r="J10" s="8168"/>
      <c r="K10" s="8168" t="s">
        <v>44</v>
      </c>
      <c r="L10" s="8168"/>
      <c r="M10" s="8168" t="s">
        <v>45</v>
      </c>
      <c r="N10" s="8168"/>
      <c r="O10" s="8170" t="s">
        <v>46</v>
      </c>
      <c r="P10" s="8170"/>
      <c r="Q10" s="8170" t="s">
        <v>47</v>
      </c>
      <c r="R10" s="8170"/>
      <c r="S10" s="8170" t="s">
        <v>48</v>
      </c>
      <c r="T10" s="8170"/>
      <c r="U10" s="8170" t="s">
        <v>49</v>
      </c>
      <c r="V10" s="8170"/>
      <c r="W10" s="8170" t="s">
        <v>50</v>
      </c>
      <c r="X10" s="8170"/>
      <c r="Y10" s="8170" t="s">
        <v>51</v>
      </c>
      <c r="Z10" s="8170"/>
      <c r="AA10" s="8170" t="s">
        <v>52</v>
      </c>
      <c r="AB10" s="8170"/>
      <c r="AC10" s="8170" t="s">
        <v>53</v>
      </c>
      <c r="AD10" s="8170"/>
      <c r="AE10" s="8170" t="s">
        <v>54</v>
      </c>
      <c r="AF10" s="8170"/>
      <c r="AG10" s="8170" t="s">
        <v>55</v>
      </c>
      <c r="AH10" s="8170"/>
      <c r="AI10" s="8170" t="s">
        <v>56</v>
      </c>
      <c r="AJ10" s="8170"/>
      <c r="AK10" s="8170" t="s">
        <v>57</v>
      </c>
      <c r="AL10" s="8177"/>
      <c r="AM10" s="7369"/>
      <c r="AN10" s="8178" t="s">
        <v>1410</v>
      </c>
      <c r="AO10" s="8171" t="s">
        <v>1411</v>
      </c>
      <c r="AP10" s="8171" t="s">
        <v>1412</v>
      </c>
      <c r="AQ10" s="8172" t="s">
        <v>1413</v>
      </c>
      <c r="AR10" s="7165"/>
      <c r="AS10" s="7165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165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56"/>
      <c r="AN11" s="8179"/>
      <c r="AO11" s="7223"/>
      <c r="AP11" s="7223"/>
      <c r="AQ11" s="7380"/>
      <c r="AR11" s="8174"/>
      <c r="AS11" s="8174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163" t="s">
        <v>1419</v>
      </c>
      <c r="B17" s="8166" t="s">
        <v>1405</v>
      </c>
      <c r="C17" s="8167"/>
      <c r="D17" s="8155"/>
      <c r="E17" s="8157" t="s">
        <v>1406</v>
      </c>
      <c r="F17" s="8159"/>
      <c r="G17" s="8159"/>
      <c r="H17" s="8159"/>
      <c r="I17" s="8159"/>
      <c r="J17" s="8159"/>
      <c r="K17" s="8159"/>
      <c r="L17" s="8159"/>
      <c r="M17" s="8159"/>
      <c r="N17" s="8159"/>
      <c r="O17" s="8159"/>
      <c r="P17" s="8159"/>
      <c r="Q17" s="8159"/>
      <c r="R17" s="8159"/>
      <c r="S17" s="8159"/>
      <c r="T17" s="8159"/>
      <c r="U17" s="8159"/>
      <c r="V17" s="8159"/>
      <c r="W17" s="8159"/>
      <c r="X17" s="8159"/>
      <c r="Y17" s="8159"/>
      <c r="Z17" s="8159"/>
      <c r="AA17" s="8159"/>
      <c r="AB17" s="8159"/>
      <c r="AC17" s="8159"/>
      <c r="AD17" s="8159"/>
      <c r="AE17" s="8159"/>
      <c r="AF17" s="8159"/>
      <c r="AG17" s="8159"/>
      <c r="AH17" s="8159"/>
      <c r="AI17" s="8159"/>
      <c r="AJ17" s="8159"/>
      <c r="AK17" s="8159"/>
      <c r="AL17" s="7616"/>
      <c r="AM17" s="8180" t="s">
        <v>609</v>
      </c>
      <c r="AN17" s="7508" t="s">
        <v>1420</v>
      </c>
      <c r="AO17" s="8182" t="s">
        <v>1409</v>
      </c>
      <c r="AP17" s="8183" t="s">
        <v>478</v>
      </c>
      <c r="AQ17" s="8185" t="s">
        <v>1421</v>
      </c>
      <c r="AR17" s="8182" t="s">
        <v>35</v>
      </c>
      <c r="AS17" s="8157" t="s">
        <v>1422</v>
      </c>
      <c r="AT17" s="8159"/>
      <c r="AU17" s="8159"/>
      <c r="AV17" s="8159"/>
      <c r="AW17" s="8158"/>
      <c r="AX17" s="8155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164"/>
      <c r="B18" s="8160"/>
      <c r="C18" s="8161"/>
      <c r="D18" s="8156"/>
      <c r="E18" s="8157" t="s">
        <v>348</v>
      </c>
      <c r="F18" s="8176"/>
      <c r="G18" s="8157" t="s">
        <v>331</v>
      </c>
      <c r="H18" s="8176"/>
      <c r="I18" s="8157" t="s">
        <v>94</v>
      </c>
      <c r="J18" s="8176"/>
      <c r="K18" s="8157" t="s">
        <v>44</v>
      </c>
      <c r="L18" s="8176"/>
      <c r="M18" s="8157" t="s">
        <v>45</v>
      </c>
      <c r="N18" s="8176"/>
      <c r="O18" s="8194" t="s">
        <v>46</v>
      </c>
      <c r="P18" s="8195"/>
      <c r="Q18" s="8194" t="s">
        <v>47</v>
      </c>
      <c r="R18" s="8195"/>
      <c r="S18" s="8194" t="s">
        <v>48</v>
      </c>
      <c r="T18" s="8195"/>
      <c r="U18" s="8194" t="s">
        <v>49</v>
      </c>
      <c r="V18" s="8195"/>
      <c r="W18" s="8194" t="s">
        <v>50</v>
      </c>
      <c r="X18" s="8195"/>
      <c r="Y18" s="8194" t="s">
        <v>51</v>
      </c>
      <c r="Z18" s="8195"/>
      <c r="AA18" s="8194" t="s">
        <v>52</v>
      </c>
      <c r="AB18" s="8195"/>
      <c r="AC18" s="8194" t="s">
        <v>53</v>
      </c>
      <c r="AD18" s="8195"/>
      <c r="AE18" s="8194" t="s">
        <v>54</v>
      </c>
      <c r="AF18" s="8195"/>
      <c r="AG18" s="8194" t="s">
        <v>55</v>
      </c>
      <c r="AH18" s="8195"/>
      <c r="AI18" s="8194" t="s">
        <v>56</v>
      </c>
      <c r="AJ18" s="8195"/>
      <c r="AK18" s="8194" t="s">
        <v>57</v>
      </c>
      <c r="AL18" s="8196"/>
      <c r="AM18" s="7263"/>
      <c r="AN18" s="7194"/>
      <c r="AO18" s="7165"/>
      <c r="AP18" s="7457"/>
      <c r="AQ18" s="8186"/>
      <c r="AR18" s="7165"/>
      <c r="AS18" s="8155" t="s">
        <v>1424</v>
      </c>
      <c r="AT18" s="8160" t="s">
        <v>1425</v>
      </c>
      <c r="AU18" s="8156"/>
      <c r="AV18" s="8157" t="s">
        <v>1426</v>
      </c>
      <c r="AW18" s="8158"/>
      <c r="AX18" s="7369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165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81"/>
      <c r="AN19" s="7553"/>
      <c r="AO19" s="8174"/>
      <c r="AP19" s="8184"/>
      <c r="AQ19" s="8187"/>
      <c r="AR19" s="8174"/>
      <c r="AS19" s="8161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56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175" t="s">
        <v>1435</v>
      </c>
      <c r="B27" s="8175"/>
      <c r="C27" s="8175"/>
      <c r="D27" s="8175"/>
      <c r="E27" s="8175"/>
      <c r="F27" s="8175"/>
      <c r="G27" s="8175"/>
      <c r="H27" s="8175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188" t="s">
        <v>27</v>
      </c>
      <c r="B28" s="8166" t="s">
        <v>1405</v>
      </c>
      <c r="C28" s="8167"/>
      <c r="D28" s="8155"/>
      <c r="E28" s="8157" t="s">
        <v>101</v>
      </c>
      <c r="F28" s="8159"/>
      <c r="G28" s="8159"/>
      <c r="H28" s="8159"/>
      <c r="I28" s="8159"/>
      <c r="J28" s="8159"/>
      <c r="K28" s="8159"/>
      <c r="L28" s="8159"/>
      <c r="M28" s="8159"/>
      <c r="N28" s="8159"/>
      <c r="O28" s="8159"/>
      <c r="P28" s="8159"/>
      <c r="Q28" s="8159"/>
      <c r="R28" s="8159"/>
      <c r="S28" s="8159"/>
      <c r="T28" s="8159"/>
      <c r="U28" s="8159"/>
      <c r="V28" s="8159"/>
      <c r="W28" s="8159"/>
      <c r="X28" s="8159"/>
      <c r="Y28" s="8159"/>
      <c r="Z28" s="8159"/>
      <c r="AA28" s="8159"/>
      <c r="AB28" s="8159"/>
      <c r="AC28" s="8159"/>
      <c r="AD28" s="8159"/>
      <c r="AE28" s="8159"/>
      <c r="AF28" s="8159"/>
      <c r="AG28" s="8159"/>
      <c r="AH28" s="8159"/>
      <c r="AI28" s="8159"/>
      <c r="AJ28" s="8159"/>
      <c r="AK28" s="8159"/>
      <c r="AL28" s="7616"/>
      <c r="AM28" s="8191" t="s">
        <v>609</v>
      </c>
      <c r="AN28" s="8155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189"/>
      <c r="B29" s="8160"/>
      <c r="C29" s="8161"/>
      <c r="D29" s="8156"/>
      <c r="E29" s="8157" t="s">
        <v>1436</v>
      </c>
      <c r="F29" s="8176"/>
      <c r="G29" s="8157" t="s">
        <v>1437</v>
      </c>
      <c r="H29" s="8176"/>
      <c r="I29" s="8157" t="s">
        <v>1438</v>
      </c>
      <c r="J29" s="8176"/>
      <c r="K29" s="8157" t="s">
        <v>1439</v>
      </c>
      <c r="L29" s="8176"/>
      <c r="M29" s="8157" t="s">
        <v>1440</v>
      </c>
      <c r="N29" s="8176"/>
      <c r="O29" s="8194" t="s">
        <v>1441</v>
      </c>
      <c r="P29" s="8195"/>
      <c r="Q29" s="8194" t="s">
        <v>1442</v>
      </c>
      <c r="R29" s="8195"/>
      <c r="S29" s="8194" t="s">
        <v>1443</v>
      </c>
      <c r="T29" s="8195"/>
      <c r="U29" s="8194" t="s">
        <v>1444</v>
      </c>
      <c r="V29" s="8195"/>
      <c r="W29" s="8194" t="s">
        <v>1445</v>
      </c>
      <c r="X29" s="8195"/>
      <c r="Y29" s="8194" t="s">
        <v>1446</v>
      </c>
      <c r="Z29" s="8195"/>
      <c r="AA29" s="8194" t="s">
        <v>1447</v>
      </c>
      <c r="AB29" s="8195"/>
      <c r="AC29" s="8194" t="s">
        <v>1448</v>
      </c>
      <c r="AD29" s="8195"/>
      <c r="AE29" s="8194" t="s">
        <v>1449</v>
      </c>
      <c r="AF29" s="8195"/>
      <c r="AG29" s="8194" t="s">
        <v>1450</v>
      </c>
      <c r="AH29" s="8195"/>
      <c r="AI29" s="8194" t="s">
        <v>1451</v>
      </c>
      <c r="AJ29" s="8195"/>
      <c r="AK29" s="8194" t="s">
        <v>1452</v>
      </c>
      <c r="AL29" s="8196"/>
      <c r="AM29" s="8192"/>
      <c r="AN29" s="7369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190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93"/>
      <c r="AN30" s="8156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188" t="s">
        <v>27</v>
      </c>
      <c r="B38" s="8166" t="s">
        <v>1405</v>
      </c>
      <c r="C38" s="8167"/>
      <c r="D38" s="8155"/>
      <c r="E38" s="8168" t="s">
        <v>101</v>
      </c>
      <c r="F38" s="8168"/>
      <c r="G38" s="8168"/>
      <c r="H38" s="8168"/>
      <c r="I38" s="8168"/>
      <c r="J38" s="8168"/>
      <c r="K38" s="8168"/>
      <c r="L38" s="8168"/>
      <c r="M38" s="8168"/>
      <c r="N38" s="8168"/>
      <c r="O38" s="8168"/>
      <c r="P38" s="8168"/>
      <c r="Q38" s="8168"/>
      <c r="R38" s="8168"/>
      <c r="S38" s="8168"/>
      <c r="T38" s="8168"/>
      <c r="U38" s="8168"/>
      <c r="V38" s="8168"/>
      <c r="W38" s="8168"/>
      <c r="X38" s="8168"/>
      <c r="Y38" s="8168"/>
      <c r="Z38" s="8168"/>
      <c r="AA38" s="8168"/>
      <c r="AB38" s="8168"/>
      <c r="AC38" s="8168"/>
      <c r="AD38" s="8168"/>
      <c r="AE38" s="8168"/>
      <c r="AF38" s="8168"/>
      <c r="AG38" s="8168"/>
      <c r="AH38" s="8168"/>
      <c r="AI38" s="8168"/>
      <c r="AJ38" s="8168"/>
      <c r="AK38" s="8168"/>
      <c r="AL38" s="8169"/>
      <c r="AM38" s="8191" t="s">
        <v>609</v>
      </c>
      <c r="AN38" s="8155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189"/>
      <c r="B39" s="8160"/>
      <c r="C39" s="8161"/>
      <c r="D39" s="8156"/>
      <c r="E39" s="8168" t="s">
        <v>348</v>
      </c>
      <c r="F39" s="8168"/>
      <c r="G39" s="8168" t="s">
        <v>331</v>
      </c>
      <c r="H39" s="8168"/>
      <c r="I39" s="8168" t="s">
        <v>94</v>
      </c>
      <c r="J39" s="8168"/>
      <c r="K39" s="8168" t="s">
        <v>44</v>
      </c>
      <c r="L39" s="8168"/>
      <c r="M39" s="8168" t="s">
        <v>45</v>
      </c>
      <c r="N39" s="8168"/>
      <c r="O39" s="8170" t="s">
        <v>46</v>
      </c>
      <c r="P39" s="8170"/>
      <c r="Q39" s="8170" t="s">
        <v>47</v>
      </c>
      <c r="R39" s="8170"/>
      <c r="S39" s="8170" t="s">
        <v>48</v>
      </c>
      <c r="T39" s="8170"/>
      <c r="U39" s="8170" t="s">
        <v>49</v>
      </c>
      <c r="V39" s="8170"/>
      <c r="W39" s="8170" t="s">
        <v>50</v>
      </c>
      <c r="X39" s="8170"/>
      <c r="Y39" s="8170" t="s">
        <v>51</v>
      </c>
      <c r="Z39" s="8170"/>
      <c r="AA39" s="8170" t="s">
        <v>52</v>
      </c>
      <c r="AB39" s="8170"/>
      <c r="AC39" s="8170" t="s">
        <v>53</v>
      </c>
      <c r="AD39" s="8170"/>
      <c r="AE39" s="8170" t="s">
        <v>54</v>
      </c>
      <c r="AF39" s="8170"/>
      <c r="AG39" s="8170" t="s">
        <v>55</v>
      </c>
      <c r="AH39" s="8170"/>
      <c r="AI39" s="8170" t="s">
        <v>56</v>
      </c>
      <c r="AJ39" s="8170"/>
      <c r="AK39" s="8170" t="s">
        <v>57</v>
      </c>
      <c r="AL39" s="8177"/>
      <c r="AM39" s="8192"/>
      <c r="AN39" s="7369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190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93"/>
      <c r="AN40" s="8156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188" t="s">
        <v>27</v>
      </c>
      <c r="B48" s="8166" t="s">
        <v>1405</v>
      </c>
      <c r="C48" s="8167"/>
      <c r="D48" s="8155"/>
      <c r="E48" s="8157" t="s">
        <v>101</v>
      </c>
      <c r="F48" s="8159"/>
      <c r="G48" s="8159"/>
      <c r="H48" s="8159"/>
      <c r="I48" s="8159"/>
      <c r="J48" s="8159"/>
      <c r="K48" s="8159"/>
      <c r="L48" s="8159"/>
      <c r="M48" s="8159"/>
      <c r="N48" s="8159"/>
      <c r="O48" s="8159"/>
      <c r="P48" s="8159"/>
      <c r="Q48" s="8159"/>
      <c r="R48" s="8159"/>
      <c r="S48" s="8159"/>
      <c r="T48" s="8159"/>
      <c r="U48" s="8159"/>
      <c r="V48" s="8159"/>
      <c r="W48" s="8159"/>
      <c r="X48" s="8159"/>
      <c r="Y48" s="8159"/>
      <c r="Z48" s="8159"/>
      <c r="AA48" s="8159"/>
      <c r="AB48" s="8159"/>
      <c r="AC48" s="8159"/>
      <c r="AD48" s="8159"/>
      <c r="AE48" s="8159"/>
      <c r="AF48" s="8159"/>
      <c r="AG48" s="8159"/>
      <c r="AH48" s="8159"/>
      <c r="AI48" s="8159"/>
      <c r="AJ48" s="8159"/>
      <c r="AK48" s="8159"/>
      <c r="AL48" s="7616"/>
      <c r="AM48" s="8191" t="s">
        <v>609</v>
      </c>
      <c r="AN48" s="8182" t="s">
        <v>1409</v>
      </c>
      <c r="AO48" s="8155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189"/>
      <c r="B49" s="8160"/>
      <c r="C49" s="8161"/>
      <c r="D49" s="8156"/>
      <c r="E49" s="8168" t="s">
        <v>348</v>
      </c>
      <c r="F49" s="8168"/>
      <c r="G49" s="8168" t="s">
        <v>331</v>
      </c>
      <c r="H49" s="8168"/>
      <c r="I49" s="8168" t="s">
        <v>94</v>
      </c>
      <c r="J49" s="8168"/>
      <c r="K49" s="8168" t="s">
        <v>44</v>
      </c>
      <c r="L49" s="8168"/>
      <c r="M49" s="8168" t="s">
        <v>45</v>
      </c>
      <c r="N49" s="8168"/>
      <c r="O49" s="8170" t="s">
        <v>46</v>
      </c>
      <c r="P49" s="8170"/>
      <c r="Q49" s="8170" t="s">
        <v>47</v>
      </c>
      <c r="R49" s="8170"/>
      <c r="S49" s="8170" t="s">
        <v>48</v>
      </c>
      <c r="T49" s="8170"/>
      <c r="U49" s="8170" t="s">
        <v>49</v>
      </c>
      <c r="V49" s="8170"/>
      <c r="W49" s="8170" t="s">
        <v>50</v>
      </c>
      <c r="X49" s="8170"/>
      <c r="Y49" s="8170" t="s">
        <v>51</v>
      </c>
      <c r="Z49" s="8170"/>
      <c r="AA49" s="8170" t="s">
        <v>52</v>
      </c>
      <c r="AB49" s="8170"/>
      <c r="AC49" s="8170" t="s">
        <v>53</v>
      </c>
      <c r="AD49" s="8170"/>
      <c r="AE49" s="8170" t="s">
        <v>54</v>
      </c>
      <c r="AF49" s="8170"/>
      <c r="AG49" s="8170" t="s">
        <v>55</v>
      </c>
      <c r="AH49" s="8170"/>
      <c r="AI49" s="8170" t="s">
        <v>56</v>
      </c>
      <c r="AJ49" s="8170"/>
      <c r="AK49" s="8170" t="s">
        <v>57</v>
      </c>
      <c r="AL49" s="8177"/>
      <c r="AM49" s="8192"/>
      <c r="AN49" s="7165"/>
      <c r="AO49" s="7369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190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93"/>
      <c r="AN50" s="8174"/>
      <c r="AO50" s="8156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167" t="s">
        <v>1460</v>
      </c>
      <c r="B58" s="8201" t="s">
        <v>77</v>
      </c>
      <c r="C58" s="8202"/>
      <c r="D58" s="8203"/>
      <c r="E58" s="8207" t="s">
        <v>101</v>
      </c>
      <c r="F58" s="8208"/>
      <c r="G58" s="8208"/>
      <c r="H58" s="8208"/>
      <c r="I58" s="8208"/>
      <c r="J58" s="8208"/>
      <c r="K58" s="8208"/>
      <c r="L58" s="8208"/>
      <c r="M58" s="8208"/>
      <c r="N58" s="8208"/>
      <c r="O58" s="8208"/>
      <c r="P58" s="8208"/>
      <c r="Q58" s="8208"/>
      <c r="R58" s="8208"/>
      <c r="S58" s="8208"/>
      <c r="T58" s="8208"/>
      <c r="U58" s="8208"/>
      <c r="V58" s="8208"/>
      <c r="W58" s="8208"/>
      <c r="X58" s="8208"/>
      <c r="Y58" s="8208"/>
      <c r="Z58" s="8208"/>
      <c r="AA58" s="8208"/>
      <c r="AB58" s="8208"/>
      <c r="AC58" s="8208"/>
      <c r="AD58" s="8208"/>
      <c r="AE58" s="8208"/>
      <c r="AF58" s="8208"/>
      <c r="AG58" s="8208"/>
      <c r="AH58" s="8208"/>
      <c r="AI58" s="8208"/>
      <c r="AJ58" s="8208"/>
      <c r="AK58" s="8208"/>
      <c r="AL58" s="8209"/>
      <c r="AM58" s="8197" t="s">
        <v>1461</v>
      </c>
      <c r="AN58" s="8198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194"/>
      <c r="B59" s="8204"/>
      <c r="C59" s="8205"/>
      <c r="D59" s="8206"/>
      <c r="E59" s="8168" t="s">
        <v>348</v>
      </c>
      <c r="F59" s="8168"/>
      <c r="G59" s="8168" t="s">
        <v>331</v>
      </c>
      <c r="H59" s="8168"/>
      <c r="I59" s="8168" t="s">
        <v>94</v>
      </c>
      <c r="J59" s="8168"/>
      <c r="K59" s="8168" t="s">
        <v>44</v>
      </c>
      <c r="L59" s="8168"/>
      <c r="M59" s="8168" t="s">
        <v>45</v>
      </c>
      <c r="N59" s="8168"/>
      <c r="O59" s="8170" t="s">
        <v>46</v>
      </c>
      <c r="P59" s="8170"/>
      <c r="Q59" s="8170" t="s">
        <v>47</v>
      </c>
      <c r="R59" s="8170"/>
      <c r="S59" s="8170" t="s">
        <v>48</v>
      </c>
      <c r="T59" s="8170"/>
      <c r="U59" s="8170" t="s">
        <v>49</v>
      </c>
      <c r="V59" s="8170"/>
      <c r="W59" s="8170" t="s">
        <v>50</v>
      </c>
      <c r="X59" s="8170"/>
      <c r="Y59" s="8170" t="s">
        <v>51</v>
      </c>
      <c r="Z59" s="8170"/>
      <c r="AA59" s="8170" t="s">
        <v>52</v>
      </c>
      <c r="AB59" s="8170"/>
      <c r="AC59" s="8170" t="s">
        <v>53</v>
      </c>
      <c r="AD59" s="8170"/>
      <c r="AE59" s="8170" t="s">
        <v>54</v>
      </c>
      <c r="AF59" s="8170"/>
      <c r="AG59" s="8170" t="s">
        <v>55</v>
      </c>
      <c r="AH59" s="8170"/>
      <c r="AI59" s="8170" t="s">
        <v>56</v>
      </c>
      <c r="AJ59" s="8170"/>
      <c r="AK59" s="8170" t="s">
        <v>57</v>
      </c>
      <c r="AL59" s="8177"/>
      <c r="AM59" s="8199"/>
      <c r="AN59" s="8200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161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167" t="s">
        <v>1460</v>
      </c>
      <c r="B69" s="8188" t="s">
        <v>77</v>
      </c>
      <c r="C69" s="8238"/>
      <c r="D69" s="8230"/>
      <c r="E69" s="8194" t="s">
        <v>101</v>
      </c>
      <c r="F69" s="8243"/>
      <c r="G69" s="8243"/>
      <c r="H69" s="8243"/>
      <c r="I69" s="8243"/>
      <c r="J69" s="8243"/>
      <c r="K69" s="8243"/>
      <c r="L69" s="8243"/>
      <c r="M69" s="8243"/>
      <c r="N69" s="8243"/>
      <c r="O69" s="8243"/>
      <c r="P69" s="8243"/>
      <c r="Q69" s="8243"/>
      <c r="R69" s="8243"/>
      <c r="S69" s="8243"/>
      <c r="T69" s="8243"/>
      <c r="U69" s="8243"/>
      <c r="V69" s="8243"/>
      <c r="W69" s="8243"/>
      <c r="X69" s="8243"/>
      <c r="Y69" s="8243"/>
      <c r="Z69" s="8243"/>
      <c r="AA69" s="8243"/>
      <c r="AB69" s="8243"/>
      <c r="AC69" s="8243"/>
      <c r="AD69" s="8243"/>
      <c r="AE69" s="8243"/>
      <c r="AF69" s="8243"/>
      <c r="AG69" s="8243"/>
      <c r="AH69" s="8243"/>
      <c r="AI69" s="8243"/>
      <c r="AJ69" s="8243"/>
      <c r="AK69" s="8243"/>
      <c r="AL69" s="8195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194"/>
      <c r="B70" s="8190"/>
      <c r="C70" s="8242"/>
      <c r="D70" s="8231"/>
      <c r="E70" s="8157" t="s">
        <v>348</v>
      </c>
      <c r="F70" s="8176"/>
      <c r="G70" s="8157" t="s">
        <v>331</v>
      </c>
      <c r="H70" s="8176"/>
      <c r="I70" s="8157" t="s">
        <v>94</v>
      </c>
      <c r="J70" s="8176"/>
      <c r="K70" s="8157" t="s">
        <v>44</v>
      </c>
      <c r="L70" s="8176"/>
      <c r="M70" s="8157" t="s">
        <v>45</v>
      </c>
      <c r="N70" s="8176"/>
      <c r="O70" s="8194" t="s">
        <v>46</v>
      </c>
      <c r="P70" s="8195"/>
      <c r="Q70" s="8194" t="s">
        <v>47</v>
      </c>
      <c r="R70" s="8195"/>
      <c r="S70" s="8194" t="s">
        <v>48</v>
      </c>
      <c r="T70" s="8195"/>
      <c r="U70" s="8194" t="s">
        <v>49</v>
      </c>
      <c r="V70" s="8195"/>
      <c r="W70" s="8194" t="s">
        <v>50</v>
      </c>
      <c r="X70" s="8195"/>
      <c r="Y70" s="8194" t="s">
        <v>51</v>
      </c>
      <c r="Z70" s="8195"/>
      <c r="AA70" s="8194" t="s">
        <v>52</v>
      </c>
      <c r="AB70" s="8195"/>
      <c r="AC70" s="8194" t="s">
        <v>53</v>
      </c>
      <c r="AD70" s="8195"/>
      <c r="AE70" s="8194" t="s">
        <v>54</v>
      </c>
      <c r="AF70" s="8195"/>
      <c r="AG70" s="8194" t="s">
        <v>55</v>
      </c>
      <c r="AH70" s="8195"/>
      <c r="AI70" s="8194" t="s">
        <v>56</v>
      </c>
      <c r="AJ70" s="8195"/>
      <c r="AK70" s="8194" t="s">
        <v>57</v>
      </c>
      <c r="AL70" s="8195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161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166" t="s">
        <v>1481</v>
      </c>
      <c r="B103" s="8155"/>
      <c r="C103" s="8166" t="s">
        <v>1405</v>
      </c>
      <c r="D103" s="8167"/>
      <c r="E103" s="8155"/>
      <c r="F103" s="8157" t="s">
        <v>1482</v>
      </c>
      <c r="G103" s="8159"/>
      <c r="H103" s="8159"/>
      <c r="I103" s="8159"/>
      <c r="J103" s="8159"/>
      <c r="K103" s="8159"/>
      <c r="L103" s="8159"/>
      <c r="M103" s="8159"/>
      <c r="N103" s="8159"/>
      <c r="O103" s="8159"/>
      <c r="P103" s="8159"/>
      <c r="Q103" s="8159"/>
      <c r="R103" s="8159"/>
      <c r="S103" s="8159"/>
      <c r="T103" s="8159"/>
      <c r="U103" s="8159"/>
      <c r="V103" s="8159"/>
      <c r="W103" s="8159"/>
      <c r="X103" s="8159"/>
      <c r="Y103" s="8159"/>
      <c r="Z103" s="8159"/>
      <c r="AA103" s="8159"/>
      <c r="AB103" s="8159"/>
      <c r="AC103" s="8159"/>
      <c r="AD103" s="8159"/>
      <c r="AE103" s="8159"/>
      <c r="AF103" s="8159"/>
      <c r="AG103" s="8159"/>
      <c r="AH103" s="8159"/>
      <c r="AI103" s="8159"/>
      <c r="AJ103" s="8159"/>
      <c r="AK103" s="8159"/>
      <c r="AL103" s="8159"/>
      <c r="AM103" s="7616"/>
      <c r="AN103" s="8180" t="s">
        <v>609</v>
      </c>
      <c r="AO103" s="8155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224"/>
      <c r="B104" s="7369"/>
      <c r="C104" s="8160"/>
      <c r="D104" s="8161"/>
      <c r="E104" s="8156"/>
      <c r="F104" s="8157" t="s">
        <v>348</v>
      </c>
      <c r="G104" s="8176"/>
      <c r="H104" s="8157" t="s">
        <v>331</v>
      </c>
      <c r="I104" s="8176"/>
      <c r="J104" s="8157" t="s">
        <v>94</v>
      </c>
      <c r="K104" s="8176"/>
      <c r="L104" s="8157" t="s">
        <v>44</v>
      </c>
      <c r="M104" s="8176"/>
      <c r="N104" s="8157" t="s">
        <v>45</v>
      </c>
      <c r="O104" s="8176"/>
      <c r="P104" s="8194" t="s">
        <v>46</v>
      </c>
      <c r="Q104" s="8195"/>
      <c r="R104" s="8194" t="s">
        <v>47</v>
      </c>
      <c r="S104" s="8195"/>
      <c r="T104" s="8194" t="s">
        <v>48</v>
      </c>
      <c r="U104" s="8195"/>
      <c r="V104" s="8194" t="s">
        <v>49</v>
      </c>
      <c r="W104" s="8195"/>
      <c r="X104" s="8194" t="s">
        <v>50</v>
      </c>
      <c r="Y104" s="8195"/>
      <c r="Z104" s="8194" t="s">
        <v>51</v>
      </c>
      <c r="AA104" s="8195"/>
      <c r="AB104" s="8194" t="s">
        <v>52</v>
      </c>
      <c r="AC104" s="8195"/>
      <c r="AD104" s="8194" t="s">
        <v>53</v>
      </c>
      <c r="AE104" s="8195"/>
      <c r="AF104" s="8194" t="s">
        <v>54</v>
      </c>
      <c r="AG104" s="8195"/>
      <c r="AH104" s="8194" t="s">
        <v>55</v>
      </c>
      <c r="AI104" s="8195"/>
      <c r="AJ104" s="8194" t="s">
        <v>56</v>
      </c>
      <c r="AK104" s="8195"/>
      <c r="AL104" s="8194" t="s">
        <v>57</v>
      </c>
      <c r="AM104" s="8196"/>
      <c r="AN104" s="7263"/>
      <c r="AO104" s="7369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160"/>
      <c r="B105" s="8161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81"/>
      <c r="AO105" s="8156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225" t="s">
        <v>1484</v>
      </c>
      <c r="B106" s="8226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227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228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229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222" t="s">
        <v>1489</v>
      </c>
      <c r="B110" s="8223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220" t="s">
        <v>1490</v>
      </c>
      <c r="B111" s="8221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220" t="s">
        <v>1491</v>
      </c>
      <c r="B112" s="8221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218" t="s">
        <v>1492</v>
      </c>
      <c r="B113" s="8219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157" t="s">
        <v>1494</v>
      </c>
      <c r="B115" s="8159"/>
      <c r="C115" s="8176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210" t="s">
        <v>1495</v>
      </c>
      <c r="B116" s="8211"/>
      <c r="C116" s="6483" t="s">
        <v>1496</v>
      </c>
      <c r="D116" s="6484"/>
      <c r="E116" s="6415"/>
    </row>
    <row r="117" spans="1:91" ht="15" customHeight="1" x14ac:dyDescent="0.2">
      <c r="A117" s="8212"/>
      <c r="B117" s="8213"/>
      <c r="C117" s="6485" t="s">
        <v>1497</v>
      </c>
      <c r="D117" s="6486"/>
      <c r="E117" s="6415"/>
    </row>
    <row r="118" spans="1:91" ht="15" customHeight="1" x14ac:dyDescent="0.2">
      <c r="A118" s="8214"/>
      <c r="B118" s="8215"/>
      <c r="C118" s="6488" t="s">
        <v>1498</v>
      </c>
      <c r="D118" s="6489"/>
      <c r="E118" s="6415"/>
    </row>
    <row r="119" spans="1:91" s="6246" customFormat="1" ht="18" customHeight="1" x14ac:dyDescent="0.15">
      <c r="A119" s="8216" t="s">
        <v>1499</v>
      </c>
      <c r="B119" s="8216"/>
      <c r="C119" s="8216"/>
      <c r="D119" s="8216"/>
      <c r="E119" s="8216"/>
      <c r="F119" s="8216"/>
      <c r="G119" s="8216"/>
      <c r="H119" s="8216"/>
      <c r="I119" s="8216"/>
      <c r="J119" s="8216"/>
      <c r="K119" s="8217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188" t="s">
        <v>1481</v>
      </c>
      <c r="B120" s="8230"/>
      <c r="C120" s="8166" t="s">
        <v>1405</v>
      </c>
      <c r="D120" s="8167"/>
      <c r="E120" s="8155"/>
      <c r="F120" s="8157" t="s">
        <v>1482</v>
      </c>
      <c r="G120" s="8159"/>
      <c r="H120" s="8159"/>
      <c r="I120" s="8159"/>
      <c r="J120" s="8159"/>
      <c r="K120" s="8159"/>
      <c r="L120" s="8159"/>
      <c r="M120" s="8159"/>
      <c r="N120" s="8159"/>
      <c r="O120" s="8159"/>
      <c r="P120" s="8159"/>
      <c r="Q120" s="8159"/>
      <c r="R120" s="8159"/>
      <c r="S120" s="8159"/>
      <c r="T120" s="8159"/>
      <c r="U120" s="8159"/>
      <c r="V120" s="8159"/>
      <c r="W120" s="8159"/>
      <c r="X120" s="8159"/>
      <c r="Y120" s="8159"/>
      <c r="Z120" s="8159"/>
      <c r="AA120" s="8159"/>
      <c r="AB120" s="8159"/>
      <c r="AC120" s="8159"/>
      <c r="AD120" s="8159"/>
      <c r="AE120" s="8159"/>
      <c r="AF120" s="8159"/>
      <c r="AG120" s="8159"/>
      <c r="AH120" s="8159"/>
      <c r="AI120" s="8159"/>
      <c r="AJ120" s="8159"/>
      <c r="AK120" s="8159"/>
      <c r="AL120" s="8159"/>
      <c r="AM120" s="7616"/>
      <c r="AN120" s="8176" t="s">
        <v>609</v>
      </c>
      <c r="AO120" s="6495"/>
    </row>
    <row r="121" spans="1:91" ht="16.350000000000001" customHeight="1" x14ac:dyDescent="0.2">
      <c r="A121" s="8189"/>
      <c r="B121" s="7487"/>
      <c r="C121" s="8160"/>
      <c r="D121" s="8161"/>
      <c r="E121" s="8156"/>
      <c r="F121" s="8157" t="s">
        <v>348</v>
      </c>
      <c r="G121" s="8176"/>
      <c r="H121" s="8157" t="s">
        <v>331</v>
      </c>
      <c r="I121" s="8176"/>
      <c r="J121" s="8157" t="s">
        <v>94</v>
      </c>
      <c r="K121" s="8176"/>
      <c r="L121" s="8157" t="s">
        <v>44</v>
      </c>
      <c r="M121" s="8176"/>
      <c r="N121" s="8157" t="s">
        <v>45</v>
      </c>
      <c r="O121" s="8176"/>
      <c r="P121" s="8194" t="s">
        <v>46</v>
      </c>
      <c r="Q121" s="8195"/>
      <c r="R121" s="8194" t="s">
        <v>47</v>
      </c>
      <c r="S121" s="8195"/>
      <c r="T121" s="8194" t="s">
        <v>48</v>
      </c>
      <c r="U121" s="8195"/>
      <c r="V121" s="8194" t="s">
        <v>49</v>
      </c>
      <c r="W121" s="8195"/>
      <c r="X121" s="8194" t="s">
        <v>50</v>
      </c>
      <c r="Y121" s="8195"/>
      <c r="Z121" s="8194" t="s">
        <v>51</v>
      </c>
      <c r="AA121" s="8195"/>
      <c r="AB121" s="8194" t="s">
        <v>52</v>
      </c>
      <c r="AC121" s="8195"/>
      <c r="AD121" s="8194" t="s">
        <v>53</v>
      </c>
      <c r="AE121" s="8195"/>
      <c r="AF121" s="8194" t="s">
        <v>54</v>
      </c>
      <c r="AG121" s="8195"/>
      <c r="AH121" s="8194" t="s">
        <v>55</v>
      </c>
      <c r="AI121" s="8195"/>
      <c r="AJ121" s="8194" t="s">
        <v>56</v>
      </c>
      <c r="AK121" s="8195"/>
      <c r="AL121" s="8194" t="s">
        <v>57</v>
      </c>
      <c r="AM121" s="8196"/>
      <c r="AN121" s="8176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190"/>
      <c r="B122" s="823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6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232" t="s">
        <v>1500</v>
      </c>
      <c r="B123" s="8233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234" t="s">
        <v>1501</v>
      </c>
      <c r="B124" s="8235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236" t="s">
        <v>1502</v>
      </c>
      <c r="B125" s="8237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188" t="s">
        <v>289</v>
      </c>
      <c r="B127" s="8230"/>
      <c r="C127" s="8188" t="s">
        <v>77</v>
      </c>
      <c r="D127" s="8238"/>
      <c r="E127" s="8230"/>
      <c r="F127" s="8157" t="s">
        <v>463</v>
      </c>
      <c r="G127" s="8176"/>
      <c r="H127" s="8239" t="s">
        <v>1504</v>
      </c>
      <c r="I127" s="8176"/>
      <c r="J127" s="8157" t="s">
        <v>1220</v>
      </c>
      <c r="K127" s="8176"/>
      <c r="L127" s="8157" t="s">
        <v>45</v>
      </c>
      <c r="M127" s="8176"/>
      <c r="N127" s="8157" t="s">
        <v>1505</v>
      </c>
      <c r="O127" s="8176"/>
      <c r="P127" s="8157" t="s">
        <v>1506</v>
      </c>
      <c r="Q127" s="8176"/>
      <c r="R127" s="8194" t="s">
        <v>1507</v>
      </c>
      <c r="S127" s="8195"/>
      <c r="T127" s="8194" t="s">
        <v>1508</v>
      </c>
      <c r="U127" s="8195"/>
      <c r="V127" s="8194" t="s">
        <v>1509</v>
      </c>
      <c r="W127" s="8243"/>
      <c r="X127" s="8194" t="s">
        <v>1510</v>
      </c>
      <c r="Y127" s="8195"/>
      <c r="Z127" s="8244" t="s">
        <v>1511</v>
      </c>
      <c r="AA127" s="8243"/>
      <c r="AB127" s="8243"/>
      <c r="AC127" s="8243"/>
      <c r="AD127" s="8195"/>
      <c r="AE127" s="8169" t="s">
        <v>1512</v>
      </c>
      <c r="AF127" s="8191" t="s">
        <v>498</v>
      </c>
      <c r="AG127" s="8155" t="s">
        <v>35</v>
      </c>
      <c r="AH127" s="8240" t="s">
        <v>1513</v>
      </c>
      <c r="AI127" s="8241" t="s">
        <v>460</v>
      </c>
      <c r="AJ127" s="7508" t="s">
        <v>36</v>
      </c>
      <c r="AK127" s="8182" t="s">
        <v>37</v>
      </c>
      <c r="BV127" s="5554"/>
      <c r="BW127" s="5554"/>
      <c r="BX127" s="5554"/>
      <c r="BY127" s="5554"/>
    </row>
    <row r="128" spans="1:91" ht="33" customHeight="1" x14ac:dyDescent="0.2">
      <c r="A128" s="8190"/>
      <c r="B128" s="823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169"/>
      <c r="AF128" s="8193"/>
      <c r="AG128" s="8156"/>
      <c r="AH128" s="8240"/>
      <c r="AI128" s="8241"/>
      <c r="AJ128" s="7553"/>
      <c r="AK128" s="8174"/>
      <c r="BV128" s="5554"/>
      <c r="BW128" s="5554"/>
      <c r="BX128" s="5554"/>
      <c r="BY128" s="5554"/>
    </row>
    <row r="129" spans="1:96" ht="15" customHeight="1" x14ac:dyDescent="0.25">
      <c r="A129" s="8232" t="s">
        <v>1519</v>
      </c>
      <c r="B129" s="8233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222" t="s">
        <v>1520</v>
      </c>
      <c r="B130" s="8223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245" t="s">
        <v>1521</v>
      </c>
      <c r="B131" s="824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254" t="s">
        <v>289</v>
      </c>
      <c r="B133" s="8243" t="s">
        <v>1523</v>
      </c>
      <c r="C133" s="8243"/>
      <c r="D133" s="8243"/>
      <c r="E133" s="8195"/>
      <c r="F133" s="8256" t="s">
        <v>931</v>
      </c>
      <c r="G133" s="8256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255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188" t="s">
        <v>289</v>
      </c>
      <c r="B139" s="8230"/>
      <c r="C139" s="8163" t="s">
        <v>77</v>
      </c>
      <c r="D139" s="8157" t="s">
        <v>1482</v>
      </c>
      <c r="E139" s="8159"/>
      <c r="F139" s="8159"/>
      <c r="G139" s="8159"/>
      <c r="H139" s="8159"/>
      <c r="I139" s="7616"/>
      <c r="J139" s="8155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190"/>
      <c r="B140" s="8231"/>
      <c r="C140" s="8165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56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227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252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253" t="s">
        <v>724</v>
      </c>
      <c r="B144" s="8253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503"/>
      <c r="B145" s="7503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157" t="s">
        <v>1544</v>
      </c>
      <c r="B160" s="8176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188" t="s">
        <v>1544</v>
      </c>
      <c r="B163" s="8230"/>
      <c r="C163" s="8194" t="s">
        <v>1549</v>
      </c>
      <c r="D163" s="8243"/>
      <c r="E163" s="8195"/>
      <c r="F163" s="8247" t="s">
        <v>609</v>
      </c>
      <c r="G163" s="8249" t="s">
        <v>1550</v>
      </c>
      <c r="H163" s="8159"/>
      <c r="I163" s="8176"/>
      <c r="J163" s="8157" t="s">
        <v>1551</v>
      </c>
      <c r="K163" s="8159"/>
      <c r="L163" s="8176"/>
      <c r="M163" s="8250" t="s">
        <v>4423</v>
      </c>
      <c r="N163" s="8249"/>
      <c r="O163" s="8251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190"/>
      <c r="B164" s="8231"/>
      <c r="C164" s="6253" t="s">
        <v>77</v>
      </c>
      <c r="D164" s="6260" t="s">
        <v>1552</v>
      </c>
      <c r="E164" s="6254" t="s">
        <v>1553</v>
      </c>
      <c r="F164" s="824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227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252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194" t="s">
        <v>280</v>
      </c>
      <c r="B168" s="8195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227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252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227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228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252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188" t="s">
        <v>1544</v>
      </c>
      <c r="B176" s="8230"/>
      <c r="C176" s="8194" t="s">
        <v>1567</v>
      </c>
      <c r="D176" s="8243"/>
      <c r="E176" s="8243"/>
      <c r="F176" s="8257" t="s">
        <v>609</v>
      </c>
      <c r="G176" s="8251" t="s">
        <v>1559</v>
      </c>
      <c r="H176" s="8176" t="s">
        <v>603</v>
      </c>
      <c r="BW176" s="6245"/>
    </row>
    <row r="177" spans="1:77" x14ac:dyDescent="0.2">
      <c r="A177" s="8190"/>
      <c r="B177" s="8231"/>
      <c r="C177" s="6253" t="s">
        <v>1568</v>
      </c>
      <c r="D177" s="6292" t="s">
        <v>1560</v>
      </c>
      <c r="E177" s="6257" t="s">
        <v>1569</v>
      </c>
      <c r="F177" s="8257"/>
      <c r="G177" s="8251"/>
      <c r="H177" s="8176"/>
      <c r="BW177" s="6245"/>
    </row>
    <row r="178" spans="1:77" ht="15.6" customHeight="1" x14ac:dyDescent="0.2">
      <c r="A178" s="8279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199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469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227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228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252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58" t="s">
        <v>1573</v>
      </c>
      <c r="B185" s="8201" t="s">
        <v>1574</v>
      </c>
      <c r="C185" s="8202"/>
      <c r="D185" s="8203"/>
      <c r="E185" s="8261" t="s">
        <v>1482</v>
      </c>
      <c r="F185" s="8262"/>
      <c r="G185" s="8262"/>
      <c r="H185" s="8262"/>
      <c r="I185" s="8262"/>
      <c r="J185" s="8262"/>
      <c r="K185" s="8262"/>
      <c r="L185" s="8262"/>
      <c r="M185" s="8262"/>
      <c r="N185" s="8262"/>
      <c r="O185" s="8262"/>
      <c r="P185" s="8262"/>
      <c r="Q185" s="8262"/>
      <c r="R185" s="8262"/>
      <c r="S185" s="8262"/>
      <c r="T185" s="8262"/>
      <c r="U185" s="8262"/>
      <c r="V185" s="8262"/>
      <c r="W185" s="8262"/>
      <c r="X185" s="8262"/>
      <c r="Y185" s="8262"/>
      <c r="Z185" s="8262"/>
      <c r="AA185" s="8262"/>
      <c r="AB185" s="8262"/>
      <c r="AC185" s="8262"/>
      <c r="AD185" s="8262"/>
      <c r="AE185" s="8262"/>
      <c r="AF185" s="8262"/>
      <c r="AG185" s="8262"/>
      <c r="AH185" s="8262"/>
      <c r="AI185" s="8262"/>
      <c r="AJ185" s="8262"/>
      <c r="AK185" s="8262"/>
      <c r="AL185" s="8263"/>
      <c r="BW185" s="6245"/>
    </row>
    <row r="186" spans="1:77" x14ac:dyDescent="0.2">
      <c r="A186" s="8259"/>
      <c r="B186" s="8204"/>
      <c r="C186" s="8205"/>
      <c r="D186" s="8206"/>
      <c r="E186" s="8157" t="s">
        <v>348</v>
      </c>
      <c r="F186" s="8176"/>
      <c r="G186" s="8157" t="s">
        <v>331</v>
      </c>
      <c r="H186" s="8176"/>
      <c r="I186" s="8157" t="s">
        <v>94</v>
      </c>
      <c r="J186" s="8176"/>
      <c r="K186" s="8157" t="s">
        <v>44</v>
      </c>
      <c r="L186" s="8176"/>
      <c r="M186" s="8157" t="s">
        <v>45</v>
      </c>
      <c r="N186" s="8176"/>
      <c r="O186" s="8194" t="s">
        <v>46</v>
      </c>
      <c r="P186" s="8195"/>
      <c r="Q186" s="8194" t="s">
        <v>47</v>
      </c>
      <c r="R186" s="8195"/>
      <c r="S186" s="8194" t="s">
        <v>48</v>
      </c>
      <c r="T186" s="8195"/>
      <c r="U186" s="8194" t="s">
        <v>49</v>
      </c>
      <c r="V186" s="8195"/>
      <c r="W186" s="8194" t="s">
        <v>50</v>
      </c>
      <c r="X186" s="8195"/>
      <c r="Y186" s="8194" t="s">
        <v>51</v>
      </c>
      <c r="Z186" s="8195"/>
      <c r="AA186" s="8194" t="s">
        <v>52</v>
      </c>
      <c r="AB186" s="8195"/>
      <c r="AC186" s="8194" t="s">
        <v>53</v>
      </c>
      <c r="AD186" s="8195"/>
      <c r="AE186" s="8194" t="s">
        <v>54</v>
      </c>
      <c r="AF186" s="8195"/>
      <c r="AG186" s="8194" t="s">
        <v>55</v>
      </c>
      <c r="AH186" s="8195"/>
      <c r="AI186" s="8194" t="s">
        <v>56</v>
      </c>
      <c r="AJ186" s="8195"/>
      <c r="AK186" s="8194" t="s">
        <v>57</v>
      </c>
      <c r="AL186" s="8195"/>
      <c r="BW186" s="6245"/>
    </row>
    <row r="187" spans="1:77" x14ac:dyDescent="0.2">
      <c r="A187" s="8260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170" t="s">
        <v>289</v>
      </c>
      <c r="B193" s="8170"/>
      <c r="C193" s="8170" t="s">
        <v>77</v>
      </c>
      <c r="D193" s="8170"/>
      <c r="E193" s="8170"/>
      <c r="F193" s="8168" t="s">
        <v>348</v>
      </c>
      <c r="G193" s="8168"/>
      <c r="H193" s="8168" t="s">
        <v>331</v>
      </c>
      <c r="I193" s="8168"/>
      <c r="J193" s="8168" t="s">
        <v>94</v>
      </c>
      <c r="K193" s="8168"/>
      <c r="L193" s="8168" t="s">
        <v>1219</v>
      </c>
      <c r="M193" s="8168"/>
      <c r="N193" s="8168" t="s">
        <v>1579</v>
      </c>
      <c r="O193" s="8168"/>
      <c r="P193" s="8170" t="s">
        <v>371</v>
      </c>
      <c r="Q193" s="8170"/>
      <c r="R193" s="8170" t="s">
        <v>312</v>
      </c>
      <c r="S193" s="8170"/>
      <c r="T193" s="8170" t="s">
        <v>1580</v>
      </c>
      <c r="U193" s="8177"/>
      <c r="V193" s="8155" t="s">
        <v>460</v>
      </c>
      <c r="W193" s="8253" t="s">
        <v>1581</v>
      </c>
      <c r="X193" s="8253" t="s">
        <v>1582</v>
      </c>
      <c r="Y193" s="8253" t="s">
        <v>1583</v>
      </c>
      <c r="Z193" s="8253" t="s">
        <v>1584</v>
      </c>
      <c r="AA193" s="8253" t="s">
        <v>1585</v>
      </c>
      <c r="AB193" s="8194" t="s">
        <v>1586</v>
      </c>
      <c r="AC193" s="8271"/>
      <c r="AD193" s="8271"/>
      <c r="AE193" s="8195"/>
      <c r="AF193" s="8261" t="s">
        <v>931</v>
      </c>
      <c r="AG193" s="8272"/>
      <c r="AH193" s="8264" t="s">
        <v>1512</v>
      </c>
      <c r="AI193" s="8264" t="s">
        <v>1513</v>
      </c>
      <c r="AJ193" s="8182" t="s">
        <v>36</v>
      </c>
      <c r="AK193" s="8265" t="s">
        <v>37</v>
      </c>
      <c r="AL193" s="8267" t="s">
        <v>34</v>
      </c>
      <c r="AM193" s="8155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170"/>
      <c r="B194" s="8170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56"/>
      <c r="W194" s="7503"/>
      <c r="X194" s="7503"/>
      <c r="Y194" s="7503"/>
      <c r="Z194" s="7503"/>
      <c r="AA194" s="7503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93"/>
      <c r="AI194" s="8193"/>
      <c r="AJ194" s="8174"/>
      <c r="AK194" s="8266"/>
      <c r="AL194" s="8268"/>
      <c r="AM194" s="8156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269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269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163" t="s">
        <v>289</v>
      </c>
      <c r="B202" s="8188" t="s">
        <v>77</v>
      </c>
      <c r="C202" s="8238"/>
      <c r="D202" s="8230"/>
      <c r="E202" s="8276" t="s">
        <v>1482</v>
      </c>
      <c r="F202" s="8277"/>
      <c r="G202" s="8277"/>
      <c r="H202" s="8277"/>
      <c r="I202" s="8277"/>
      <c r="J202" s="8277"/>
      <c r="K202" s="8277"/>
      <c r="L202" s="8277"/>
      <c r="M202" s="8277"/>
      <c r="N202" s="8277"/>
      <c r="O202" s="8277"/>
      <c r="P202" s="8277"/>
      <c r="Q202" s="8277"/>
      <c r="R202" s="8277"/>
      <c r="S202" s="8277"/>
      <c r="T202" s="8277"/>
      <c r="U202" s="8277"/>
      <c r="V202" s="8277"/>
      <c r="W202" s="8277"/>
      <c r="X202" s="8277"/>
      <c r="Y202" s="8277"/>
      <c r="Z202" s="8277"/>
      <c r="AA202" s="8277"/>
      <c r="AB202" s="8277"/>
      <c r="AC202" s="8277"/>
      <c r="AD202" s="8277"/>
      <c r="AE202" s="8277"/>
      <c r="AF202" s="8277"/>
      <c r="AG202" s="8277"/>
      <c r="AH202" s="8277"/>
      <c r="AI202" s="8277"/>
      <c r="AJ202" s="8278"/>
      <c r="AK202" s="8270" t="s">
        <v>1595</v>
      </c>
      <c r="AL202" s="8155"/>
      <c r="AM202" s="8273" t="s">
        <v>34</v>
      </c>
      <c r="AN202" s="8274" t="s">
        <v>35</v>
      </c>
      <c r="BT202" s="5555"/>
      <c r="BU202" s="5555"/>
      <c r="BX202" s="5555"/>
      <c r="BY202" s="5556"/>
    </row>
    <row r="203" spans="1:95" ht="20.25" customHeight="1" x14ac:dyDescent="0.2">
      <c r="A203" s="8164"/>
      <c r="B203" s="8190"/>
      <c r="C203" s="8242"/>
      <c r="D203" s="8231"/>
      <c r="E203" s="8157" t="s">
        <v>331</v>
      </c>
      <c r="F203" s="8176"/>
      <c r="G203" s="8157" t="s">
        <v>94</v>
      </c>
      <c r="H203" s="8176"/>
      <c r="I203" s="8157" t="s">
        <v>44</v>
      </c>
      <c r="J203" s="8176"/>
      <c r="K203" s="8157" t="s">
        <v>45</v>
      </c>
      <c r="L203" s="8176"/>
      <c r="M203" s="8194" t="s">
        <v>46</v>
      </c>
      <c r="N203" s="8195"/>
      <c r="O203" s="8194" t="s">
        <v>47</v>
      </c>
      <c r="P203" s="8195"/>
      <c r="Q203" s="8194" t="s">
        <v>48</v>
      </c>
      <c r="R203" s="8195"/>
      <c r="S203" s="8194" t="s">
        <v>49</v>
      </c>
      <c r="T203" s="8195"/>
      <c r="U203" s="8194" t="s">
        <v>50</v>
      </c>
      <c r="V203" s="8195"/>
      <c r="W203" s="8194" t="s">
        <v>51</v>
      </c>
      <c r="X203" s="8195"/>
      <c r="Y203" s="8194" t="s">
        <v>52</v>
      </c>
      <c r="Z203" s="8195"/>
      <c r="AA203" s="8194" t="s">
        <v>53</v>
      </c>
      <c r="AB203" s="8195"/>
      <c r="AC203" s="8194" t="s">
        <v>54</v>
      </c>
      <c r="AD203" s="8195"/>
      <c r="AE203" s="8194" t="s">
        <v>55</v>
      </c>
      <c r="AF203" s="8195"/>
      <c r="AG203" s="8194" t="s">
        <v>56</v>
      </c>
      <c r="AH203" s="8195"/>
      <c r="AI203" s="8194" t="s">
        <v>57</v>
      </c>
      <c r="AJ203" s="8275"/>
      <c r="AK203" s="7507"/>
      <c r="AL203" s="8156"/>
      <c r="AM203" s="8273"/>
      <c r="AN203" s="8274"/>
      <c r="BT203" s="5555"/>
      <c r="BU203" s="5555"/>
      <c r="BX203" s="5555"/>
      <c r="BY203" s="5556"/>
    </row>
    <row r="204" spans="1:95" ht="20.25" customHeight="1" x14ac:dyDescent="0.2">
      <c r="A204" s="8165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73"/>
      <c r="AN204" s="8274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230" t="s">
        <v>1599</v>
      </c>
      <c r="B207" s="8166" t="s">
        <v>77</v>
      </c>
      <c r="C207" s="8167"/>
      <c r="D207" s="8155"/>
      <c r="E207" s="8280" t="s">
        <v>1600</v>
      </c>
      <c r="F207" s="8281"/>
      <c r="G207" s="8281"/>
      <c r="H207" s="8281"/>
      <c r="I207" s="8281"/>
      <c r="J207" s="8281"/>
      <c r="K207" s="8281"/>
      <c r="L207" s="8282"/>
      <c r="M207" s="8167" t="s">
        <v>1601</v>
      </c>
      <c r="N207" s="8180"/>
      <c r="O207" s="8155" t="s">
        <v>1602</v>
      </c>
      <c r="BX207" s="5555"/>
      <c r="BY207" s="5555"/>
    </row>
    <row r="208" spans="1:95" ht="16.350000000000001" customHeight="1" x14ac:dyDescent="0.2">
      <c r="A208" s="7487"/>
      <c r="B208" s="8160"/>
      <c r="C208" s="8161"/>
      <c r="D208" s="8156"/>
      <c r="E208" s="8157" t="s">
        <v>348</v>
      </c>
      <c r="F208" s="8176"/>
      <c r="G208" s="8157" t="s">
        <v>331</v>
      </c>
      <c r="H208" s="8176"/>
      <c r="I208" s="8157" t="s">
        <v>94</v>
      </c>
      <c r="J208" s="8176"/>
      <c r="K208" s="8157" t="s">
        <v>1603</v>
      </c>
      <c r="L208" s="7616"/>
      <c r="M208" s="8161"/>
      <c r="N208" s="8181"/>
      <c r="O208" s="7369"/>
    </row>
    <row r="209" spans="1:96" ht="16.350000000000001" customHeight="1" x14ac:dyDescent="0.2">
      <c r="A209" s="7487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56"/>
    </row>
    <row r="210" spans="1:96" ht="16.350000000000001" customHeight="1" x14ac:dyDescent="0.2">
      <c r="A210" s="823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322" zoomScaleNormal="100" workbookViewId="0">
      <selection activeCell="A319" sqref="A1:XFD104857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9" x14ac:dyDescent="0.25">
      <c r="A4" s="25" t="str">
        <f>CONCATENATE("MES: ",NOMBRE!B6, " (",NOMBRE!C6,NOMBRE!D6,")")</f>
        <v>MES: ENERO (01)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780" t="s">
        <v>1611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286"/>
      <c r="DS6" s="8286"/>
      <c r="DT6" s="8286"/>
      <c r="DU6" s="8286"/>
      <c r="DV6" s="8286"/>
      <c r="DW6" s="8286"/>
      <c r="DX6" s="8286"/>
      <c r="DY6" s="8286"/>
      <c r="DZ6" s="8286"/>
      <c r="EA6" s="8286"/>
      <c r="EB6" s="8286"/>
      <c r="EC6" s="8286"/>
      <c r="ED6" s="8286"/>
      <c r="EE6" s="8286"/>
      <c r="EF6" s="8286"/>
      <c r="EG6" s="8286"/>
      <c r="EH6" s="8286"/>
      <c r="EI6" s="8286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853" t="s">
        <v>1613</v>
      </c>
      <c r="B9" s="7853"/>
      <c r="C9" s="7772"/>
      <c r="D9" s="7670" t="s">
        <v>77</v>
      </c>
      <c r="E9" s="7670"/>
      <c r="F9" s="7694"/>
      <c r="G9" s="8288" t="s">
        <v>101</v>
      </c>
      <c r="H9" s="8289"/>
      <c r="I9" s="8289"/>
      <c r="J9" s="8289"/>
      <c r="K9" s="8289"/>
      <c r="L9" s="8289"/>
      <c r="M9" s="8289"/>
      <c r="N9" s="8289"/>
      <c r="O9" s="8289"/>
      <c r="P9" s="8289"/>
      <c r="Q9" s="8289"/>
      <c r="R9" s="8289"/>
      <c r="S9" s="8289"/>
      <c r="T9" s="8289"/>
      <c r="U9" s="8289"/>
      <c r="V9" s="8289"/>
      <c r="W9" s="8289"/>
      <c r="X9" s="8289"/>
      <c r="Y9" s="8289"/>
      <c r="Z9" s="8289"/>
      <c r="AA9" s="8289"/>
      <c r="AB9" s="8289"/>
      <c r="AC9" s="8289"/>
      <c r="AD9" s="8289"/>
      <c r="AE9" s="8289"/>
      <c r="AF9" s="8289"/>
      <c r="AG9" s="8289"/>
      <c r="AH9" s="8289"/>
      <c r="AI9" s="8289"/>
      <c r="AJ9" s="8289"/>
      <c r="AK9" s="8289"/>
      <c r="AL9" s="8289"/>
      <c r="AM9" s="8289"/>
      <c r="AN9" s="8289"/>
      <c r="AO9" s="8289"/>
      <c r="AP9" s="8290"/>
      <c r="AQ9" s="8291" t="s">
        <v>1614</v>
      </c>
      <c r="AR9" s="8292" t="s">
        <v>1615</v>
      </c>
      <c r="AS9" s="8292" t="s">
        <v>1616</v>
      </c>
      <c r="AT9" s="8292" t="s">
        <v>1617</v>
      </c>
      <c r="AU9" s="8292" t="s">
        <v>37</v>
      </c>
      <c r="AV9" s="8293" t="s">
        <v>1618</v>
      </c>
      <c r="AW9" s="8296" t="s">
        <v>34</v>
      </c>
      <c r="AX9" s="7694" t="s">
        <v>35</v>
      </c>
    </row>
    <row r="10" spans="1:139" ht="15" customHeight="1" x14ac:dyDescent="0.25">
      <c r="A10" s="8287"/>
      <c r="B10" s="8287"/>
      <c r="C10" s="8087"/>
      <c r="D10" s="7975"/>
      <c r="E10" s="7975"/>
      <c r="F10" s="7976"/>
      <c r="G10" s="8297" t="s">
        <v>479</v>
      </c>
      <c r="H10" s="8298"/>
      <c r="I10" s="8288" t="s">
        <v>385</v>
      </c>
      <c r="J10" s="8299"/>
      <c r="K10" s="8289" t="s">
        <v>386</v>
      </c>
      <c r="L10" s="8299"/>
      <c r="M10" s="8288" t="s">
        <v>1619</v>
      </c>
      <c r="N10" s="8299"/>
      <c r="O10" s="8288" t="s">
        <v>388</v>
      </c>
      <c r="P10" s="8299"/>
      <c r="Q10" s="8288" t="s">
        <v>389</v>
      </c>
      <c r="R10" s="8299"/>
      <c r="S10" s="8288" t="s">
        <v>390</v>
      </c>
      <c r="T10" s="8299"/>
      <c r="U10" s="8288" t="s">
        <v>391</v>
      </c>
      <c r="V10" s="8299"/>
      <c r="W10" s="8288" t="s">
        <v>1620</v>
      </c>
      <c r="X10" s="8299"/>
      <c r="Y10" s="8288" t="s">
        <v>308</v>
      </c>
      <c r="Z10" s="8301"/>
      <c r="AA10" s="8288" t="s">
        <v>309</v>
      </c>
      <c r="AB10" s="8301"/>
      <c r="AC10" s="8288" t="s">
        <v>1621</v>
      </c>
      <c r="AD10" s="8301"/>
      <c r="AE10" s="8288" t="s">
        <v>1622</v>
      </c>
      <c r="AF10" s="8301"/>
      <c r="AG10" s="8288" t="s">
        <v>1623</v>
      </c>
      <c r="AH10" s="8301"/>
      <c r="AI10" s="8288" t="s">
        <v>1624</v>
      </c>
      <c r="AJ10" s="8301"/>
      <c r="AK10" s="8288" t="s">
        <v>1625</v>
      </c>
      <c r="AL10" s="8301"/>
      <c r="AM10" s="8288" t="s">
        <v>1626</v>
      </c>
      <c r="AN10" s="8301"/>
      <c r="AO10" s="8288" t="s">
        <v>950</v>
      </c>
      <c r="AP10" s="8300"/>
      <c r="AQ10" s="7693"/>
      <c r="AR10" s="7938"/>
      <c r="AS10" s="7938"/>
      <c r="AT10" s="7938"/>
      <c r="AU10" s="7938"/>
      <c r="AV10" s="8294"/>
      <c r="AW10" s="7988"/>
      <c r="AX10" s="7665"/>
    </row>
    <row r="11" spans="1:139" ht="36.75" customHeight="1" x14ac:dyDescent="0.25">
      <c r="A11" s="7995"/>
      <c r="B11" s="7995"/>
      <c r="C11" s="8088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688"/>
      <c r="AR11" s="7740"/>
      <c r="AS11" s="7740"/>
      <c r="AT11" s="7740"/>
      <c r="AU11" s="7740"/>
      <c r="AV11" s="8295"/>
      <c r="AW11" s="7989"/>
      <c r="AX11" s="7976"/>
    </row>
    <row r="12" spans="1:139" ht="15" customHeight="1" x14ac:dyDescent="0.25">
      <c r="A12" s="8306" t="s">
        <v>1627</v>
      </c>
      <c r="B12" s="8307"/>
      <c r="C12" s="8308"/>
      <c r="D12" s="1978">
        <f>SUM(E12+F12)</f>
        <v>525</v>
      </c>
      <c r="E12" s="1997">
        <f>SUM(G12+I12+K12+M12+O12+Q12+S12+U12+W12+Y12+AA12+AC12+AE12+AG12+AI12+AK12+AM12+AO12)</f>
        <v>183</v>
      </c>
      <c r="F12" s="752">
        <f>SUM(H12+J12+L12+N12+P12+R12+T12+V12+X12+Z12+AB12+AD12+AF12+AH12+AJ12+AL12+AN12+AP12)</f>
        <v>342</v>
      </c>
      <c r="G12" s="1935">
        <v>1</v>
      </c>
      <c r="H12" s="1186">
        <v>3</v>
      </c>
      <c r="I12" s="1935">
        <v>0</v>
      </c>
      <c r="J12" s="1186">
        <v>0</v>
      </c>
      <c r="K12" s="1935">
        <v>0</v>
      </c>
      <c r="L12" s="1186">
        <v>0</v>
      </c>
      <c r="M12" s="1935">
        <v>2</v>
      </c>
      <c r="N12" s="1186">
        <v>2</v>
      </c>
      <c r="O12" s="1935">
        <v>2</v>
      </c>
      <c r="P12" s="1186">
        <v>3</v>
      </c>
      <c r="Q12" s="1935">
        <v>2</v>
      </c>
      <c r="R12" s="755">
        <v>3</v>
      </c>
      <c r="S12" s="1935">
        <v>5</v>
      </c>
      <c r="T12" s="755">
        <v>3</v>
      </c>
      <c r="U12" s="1935">
        <v>2</v>
      </c>
      <c r="V12" s="755">
        <v>6</v>
      </c>
      <c r="W12" s="1935">
        <v>7</v>
      </c>
      <c r="X12" s="755">
        <v>6</v>
      </c>
      <c r="Y12" s="1935">
        <v>24</v>
      </c>
      <c r="Z12" s="755">
        <v>27</v>
      </c>
      <c r="AA12" s="1935">
        <v>12</v>
      </c>
      <c r="AB12" s="755">
        <v>39</v>
      </c>
      <c r="AC12" s="1935">
        <v>20</v>
      </c>
      <c r="AD12" s="755">
        <v>46</v>
      </c>
      <c r="AE12" s="1935">
        <v>17</v>
      </c>
      <c r="AF12" s="755">
        <v>55</v>
      </c>
      <c r="AG12" s="1935">
        <v>24</v>
      </c>
      <c r="AH12" s="755">
        <v>36</v>
      </c>
      <c r="AI12" s="1935">
        <v>20</v>
      </c>
      <c r="AJ12" s="755">
        <v>44</v>
      </c>
      <c r="AK12" s="1935">
        <v>17</v>
      </c>
      <c r="AL12" s="755">
        <v>23</v>
      </c>
      <c r="AM12" s="1935">
        <v>22</v>
      </c>
      <c r="AN12" s="755">
        <v>33</v>
      </c>
      <c r="AO12" s="1935">
        <v>6</v>
      </c>
      <c r="AP12" s="792">
        <v>13</v>
      </c>
      <c r="AQ12" s="1966">
        <v>12</v>
      </c>
      <c r="AR12" s="793">
        <v>26</v>
      </c>
      <c r="AS12" s="793">
        <v>16</v>
      </c>
      <c r="AT12" s="793">
        <v>160</v>
      </c>
      <c r="AU12" s="793">
        <v>31</v>
      </c>
      <c r="AV12" s="793">
        <v>34</v>
      </c>
      <c r="AW12" s="2699">
        <v>0</v>
      </c>
      <c r="AX12" s="1186">
        <v>9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309" t="s">
        <v>1628</v>
      </c>
      <c r="B13" s="8310"/>
      <c r="C13" s="8311"/>
      <c r="D13" s="1485">
        <f t="shared" ref="D13:D17" si="13">SUM(E13+F13)</f>
        <v>203</v>
      </c>
      <c r="E13" s="1486">
        <f t="shared" ref="E13:F15" si="14">SUM(G13+I13+K13+M13+O13+Q13+S13+U13+W13+Y13+AA13+AC13+AE13+AG13+AI13+AK13+AM13+AO13)</f>
        <v>92</v>
      </c>
      <c r="F13" s="894">
        <f t="shared" si="14"/>
        <v>111</v>
      </c>
      <c r="G13" s="1172">
        <v>5</v>
      </c>
      <c r="H13" s="1173">
        <v>11</v>
      </c>
      <c r="I13" s="1172">
        <v>6</v>
      </c>
      <c r="J13" s="1173">
        <v>3</v>
      </c>
      <c r="K13" s="1172">
        <v>3</v>
      </c>
      <c r="L13" s="1173">
        <v>11</v>
      </c>
      <c r="M13" s="1172">
        <v>8</v>
      </c>
      <c r="N13" s="1173">
        <v>6</v>
      </c>
      <c r="O13" s="1172">
        <v>6</v>
      </c>
      <c r="P13" s="1173">
        <v>5</v>
      </c>
      <c r="Q13" s="1172">
        <v>9</v>
      </c>
      <c r="R13" s="886">
        <v>4</v>
      </c>
      <c r="S13" s="1172">
        <v>9</v>
      </c>
      <c r="T13" s="886">
        <v>8</v>
      </c>
      <c r="U13" s="1172">
        <v>5</v>
      </c>
      <c r="V13" s="886">
        <v>9</v>
      </c>
      <c r="W13" s="1172">
        <v>20</v>
      </c>
      <c r="X13" s="886">
        <v>16</v>
      </c>
      <c r="Y13" s="1172">
        <v>19</v>
      </c>
      <c r="Z13" s="886">
        <v>14</v>
      </c>
      <c r="AA13" s="1172">
        <v>2</v>
      </c>
      <c r="AB13" s="886">
        <v>9</v>
      </c>
      <c r="AC13" s="1172">
        <v>0</v>
      </c>
      <c r="AD13" s="886">
        <v>13</v>
      </c>
      <c r="AE13" s="1172">
        <v>0</v>
      </c>
      <c r="AF13" s="886">
        <v>2</v>
      </c>
      <c r="AG13" s="1172">
        <v>0</v>
      </c>
      <c r="AH13" s="886">
        <v>0</v>
      </c>
      <c r="AI13" s="1172">
        <v>0</v>
      </c>
      <c r="AJ13" s="886">
        <v>0</v>
      </c>
      <c r="AK13" s="1172">
        <v>0</v>
      </c>
      <c r="AL13" s="886">
        <v>0</v>
      </c>
      <c r="AM13" s="1172">
        <v>0</v>
      </c>
      <c r="AN13" s="886">
        <v>0</v>
      </c>
      <c r="AO13" s="1172">
        <v>0</v>
      </c>
      <c r="AP13" s="1929">
        <v>0</v>
      </c>
      <c r="AQ13" s="887">
        <v>5</v>
      </c>
      <c r="AR13" s="2001">
        <v>13</v>
      </c>
      <c r="AS13" s="2001">
        <v>0</v>
      </c>
      <c r="AT13" s="2001">
        <v>59</v>
      </c>
      <c r="AU13" s="2001">
        <v>4</v>
      </c>
      <c r="AV13" s="2001">
        <v>0</v>
      </c>
      <c r="AW13" s="2495">
        <v>2</v>
      </c>
      <c r="AX13" s="1173">
        <v>4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309" t="s">
        <v>1629</v>
      </c>
      <c r="B14" s="8310"/>
      <c r="C14" s="8311"/>
      <c r="D14" s="1485">
        <f t="shared" si="13"/>
        <v>21</v>
      </c>
      <c r="E14" s="1486">
        <f t="shared" si="14"/>
        <v>11</v>
      </c>
      <c r="F14" s="894">
        <f t="shared" si="14"/>
        <v>10</v>
      </c>
      <c r="G14" s="1172">
        <v>0</v>
      </c>
      <c r="H14" s="1173">
        <v>0</v>
      </c>
      <c r="I14" s="1172">
        <v>0</v>
      </c>
      <c r="J14" s="1173">
        <v>0</v>
      </c>
      <c r="K14" s="1172">
        <v>0</v>
      </c>
      <c r="L14" s="1173">
        <v>0</v>
      </c>
      <c r="M14" s="1172">
        <v>0</v>
      </c>
      <c r="N14" s="886">
        <v>0</v>
      </c>
      <c r="O14" s="1172">
        <v>0</v>
      </c>
      <c r="P14" s="886">
        <v>0</v>
      </c>
      <c r="Q14" s="1172">
        <v>0</v>
      </c>
      <c r="R14" s="886">
        <v>0</v>
      </c>
      <c r="S14" s="1172">
        <v>1</v>
      </c>
      <c r="T14" s="886">
        <v>0</v>
      </c>
      <c r="U14" s="1172">
        <v>1</v>
      </c>
      <c r="V14" s="886">
        <v>0</v>
      </c>
      <c r="W14" s="1172">
        <v>0</v>
      </c>
      <c r="X14" s="886">
        <v>0</v>
      </c>
      <c r="Y14" s="1172">
        <v>0</v>
      </c>
      <c r="Z14" s="886">
        <v>0</v>
      </c>
      <c r="AA14" s="1172">
        <v>0</v>
      </c>
      <c r="AB14" s="886">
        <v>1</v>
      </c>
      <c r="AC14" s="1172">
        <v>4</v>
      </c>
      <c r="AD14" s="886">
        <v>2</v>
      </c>
      <c r="AE14" s="1172">
        <v>2</v>
      </c>
      <c r="AF14" s="886">
        <v>2</v>
      </c>
      <c r="AG14" s="1172">
        <v>0</v>
      </c>
      <c r="AH14" s="886">
        <v>3</v>
      </c>
      <c r="AI14" s="1172">
        <v>0</v>
      </c>
      <c r="AJ14" s="886">
        <v>2</v>
      </c>
      <c r="AK14" s="1172">
        <v>3</v>
      </c>
      <c r="AL14" s="886">
        <v>0</v>
      </c>
      <c r="AM14" s="1172">
        <v>0</v>
      </c>
      <c r="AN14" s="886">
        <v>0</v>
      </c>
      <c r="AO14" s="1172">
        <v>0</v>
      </c>
      <c r="AP14" s="1929">
        <v>0</v>
      </c>
      <c r="AQ14" s="887">
        <v>0</v>
      </c>
      <c r="AR14" s="2001">
        <v>0</v>
      </c>
      <c r="AS14" s="2001">
        <v>2</v>
      </c>
      <c r="AT14" s="2001">
        <v>5</v>
      </c>
      <c r="AU14" s="2001">
        <v>2</v>
      </c>
      <c r="AV14" s="2001">
        <v>1</v>
      </c>
      <c r="AW14" s="2495">
        <v>0</v>
      </c>
      <c r="AX14" s="1173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309" t="s">
        <v>1630</v>
      </c>
      <c r="B15" s="8310"/>
      <c r="C15" s="8311"/>
      <c r="D15" s="1485">
        <f t="shared" si="13"/>
        <v>136</v>
      </c>
      <c r="E15" s="1486">
        <f t="shared" si="14"/>
        <v>46</v>
      </c>
      <c r="F15" s="894">
        <f t="shared" si="14"/>
        <v>90</v>
      </c>
      <c r="G15" s="1172">
        <v>2</v>
      </c>
      <c r="H15" s="1173">
        <v>6</v>
      </c>
      <c r="I15" s="1172">
        <v>1</v>
      </c>
      <c r="J15" s="1173">
        <v>5</v>
      </c>
      <c r="K15" s="1172">
        <v>5</v>
      </c>
      <c r="L15" s="1173">
        <v>4</v>
      </c>
      <c r="M15" s="1172">
        <v>2</v>
      </c>
      <c r="N15" s="886">
        <v>2</v>
      </c>
      <c r="O15" s="1172">
        <v>2</v>
      </c>
      <c r="P15" s="886">
        <v>2</v>
      </c>
      <c r="Q15" s="1172">
        <v>0</v>
      </c>
      <c r="R15" s="886">
        <v>2</v>
      </c>
      <c r="S15" s="1172">
        <v>5</v>
      </c>
      <c r="T15" s="886">
        <v>3</v>
      </c>
      <c r="U15" s="1172">
        <v>4</v>
      </c>
      <c r="V15" s="886">
        <v>0</v>
      </c>
      <c r="W15" s="1172">
        <v>5</v>
      </c>
      <c r="X15" s="886">
        <v>3</v>
      </c>
      <c r="Y15" s="1172">
        <v>4</v>
      </c>
      <c r="Z15" s="886">
        <v>6</v>
      </c>
      <c r="AA15" s="1172">
        <v>2</v>
      </c>
      <c r="AB15" s="886">
        <v>6</v>
      </c>
      <c r="AC15" s="1172">
        <v>2</v>
      </c>
      <c r="AD15" s="886">
        <v>23</v>
      </c>
      <c r="AE15" s="1172">
        <v>2</v>
      </c>
      <c r="AF15" s="886">
        <v>14</v>
      </c>
      <c r="AG15" s="1172">
        <v>2</v>
      </c>
      <c r="AH15" s="886">
        <v>7</v>
      </c>
      <c r="AI15" s="1172">
        <v>4</v>
      </c>
      <c r="AJ15" s="886">
        <v>4</v>
      </c>
      <c r="AK15" s="1172">
        <v>2</v>
      </c>
      <c r="AL15" s="886">
        <v>2</v>
      </c>
      <c r="AM15" s="1172">
        <v>2</v>
      </c>
      <c r="AN15" s="886">
        <v>1</v>
      </c>
      <c r="AO15" s="1172">
        <v>0</v>
      </c>
      <c r="AP15" s="1929">
        <v>0</v>
      </c>
      <c r="AQ15" s="887">
        <v>2</v>
      </c>
      <c r="AR15" s="2001">
        <v>8</v>
      </c>
      <c r="AS15" s="2001">
        <v>1</v>
      </c>
      <c r="AT15" s="2001">
        <v>33</v>
      </c>
      <c r="AU15" s="2001">
        <v>4</v>
      </c>
      <c r="AV15" s="2001">
        <v>1</v>
      </c>
      <c r="AW15" s="2495">
        <v>1</v>
      </c>
      <c r="AX15" s="1173">
        <v>0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320" t="s">
        <v>1631</v>
      </c>
      <c r="B16" s="8321"/>
      <c r="C16" s="8322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>
        <v>0</v>
      </c>
      <c r="H16" s="1186">
        <v>0</v>
      </c>
      <c r="I16" s="1935">
        <v>0</v>
      </c>
      <c r="J16" s="1186">
        <v>0</v>
      </c>
      <c r="K16" s="1935">
        <v>0</v>
      </c>
      <c r="L16" s="1186">
        <v>0</v>
      </c>
      <c r="M16" s="1935">
        <v>0</v>
      </c>
      <c r="N16" s="1186">
        <v>0</v>
      </c>
      <c r="O16" s="1935">
        <v>0</v>
      </c>
      <c r="P16" s="1186">
        <v>0</v>
      </c>
      <c r="Q16" s="1935">
        <v>0</v>
      </c>
      <c r="R16" s="755">
        <v>0</v>
      </c>
      <c r="S16" s="1935">
        <v>0</v>
      </c>
      <c r="T16" s="755">
        <v>0</v>
      </c>
      <c r="U16" s="1935">
        <v>0</v>
      </c>
      <c r="V16" s="755">
        <v>0</v>
      </c>
      <c r="W16" s="1935">
        <v>0</v>
      </c>
      <c r="X16" s="755">
        <v>0</v>
      </c>
      <c r="Y16" s="1935">
        <v>0</v>
      </c>
      <c r="Z16" s="755">
        <v>0</v>
      </c>
      <c r="AA16" s="1935">
        <v>0</v>
      </c>
      <c r="AB16" s="755">
        <v>0</v>
      </c>
      <c r="AC16" s="1935">
        <v>0</v>
      </c>
      <c r="AD16" s="755">
        <v>0</v>
      </c>
      <c r="AE16" s="1935">
        <v>0</v>
      </c>
      <c r="AF16" s="755">
        <v>0</v>
      </c>
      <c r="AG16" s="1935">
        <v>0</v>
      </c>
      <c r="AH16" s="755">
        <v>0</v>
      </c>
      <c r="AI16" s="1935">
        <v>0</v>
      </c>
      <c r="AJ16" s="755">
        <v>0</v>
      </c>
      <c r="AK16" s="1935">
        <v>0</v>
      </c>
      <c r="AL16" s="755">
        <v>0</v>
      </c>
      <c r="AM16" s="1935">
        <v>0</v>
      </c>
      <c r="AN16" s="755">
        <v>0</v>
      </c>
      <c r="AO16" s="1935">
        <v>0</v>
      </c>
      <c r="AP16" s="792">
        <v>0</v>
      </c>
      <c r="AQ16" s="1966">
        <v>0</v>
      </c>
      <c r="AR16" s="793">
        <v>0</v>
      </c>
      <c r="AS16" s="793">
        <v>0</v>
      </c>
      <c r="AT16" s="793">
        <v>0</v>
      </c>
      <c r="AU16" s="793">
        <v>0</v>
      </c>
      <c r="AV16" s="793">
        <v>0</v>
      </c>
      <c r="AW16" s="2699">
        <v>0</v>
      </c>
      <c r="AX16" s="1186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323" t="s">
        <v>1632</v>
      </c>
      <c r="B17" s="8324"/>
      <c r="C17" s="8325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>
        <v>0</v>
      </c>
      <c r="H17" s="1192">
        <v>0</v>
      </c>
      <c r="I17" s="1188">
        <v>0</v>
      </c>
      <c r="J17" s="1192">
        <v>0</v>
      </c>
      <c r="K17" s="1188">
        <v>0</v>
      </c>
      <c r="L17" s="1192">
        <v>0</v>
      </c>
      <c r="M17" s="1188">
        <v>0</v>
      </c>
      <c r="N17" s="1119">
        <v>0</v>
      </c>
      <c r="O17" s="1188">
        <v>0</v>
      </c>
      <c r="P17" s="1119">
        <v>0</v>
      </c>
      <c r="Q17" s="1188">
        <v>0</v>
      </c>
      <c r="R17" s="1119">
        <v>0</v>
      </c>
      <c r="S17" s="1188">
        <v>0</v>
      </c>
      <c r="T17" s="1119">
        <v>0</v>
      </c>
      <c r="U17" s="1188">
        <v>0</v>
      </c>
      <c r="V17" s="1119">
        <v>0</v>
      </c>
      <c r="W17" s="1188">
        <v>0</v>
      </c>
      <c r="X17" s="1119">
        <v>0</v>
      </c>
      <c r="Y17" s="1188">
        <v>0</v>
      </c>
      <c r="Z17" s="1119">
        <v>0</v>
      </c>
      <c r="AA17" s="1188">
        <v>0</v>
      </c>
      <c r="AB17" s="1119">
        <v>0</v>
      </c>
      <c r="AC17" s="1188">
        <v>0</v>
      </c>
      <c r="AD17" s="1119">
        <v>0</v>
      </c>
      <c r="AE17" s="1188">
        <v>0</v>
      </c>
      <c r="AF17" s="1119">
        <v>0</v>
      </c>
      <c r="AG17" s="1188">
        <v>0</v>
      </c>
      <c r="AH17" s="1119">
        <v>0</v>
      </c>
      <c r="AI17" s="1188">
        <v>0</v>
      </c>
      <c r="AJ17" s="1119">
        <v>0</v>
      </c>
      <c r="AK17" s="1188">
        <v>0</v>
      </c>
      <c r="AL17" s="1119">
        <v>0</v>
      </c>
      <c r="AM17" s="1188">
        <v>0</v>
      </c>
      <c r="AN17" s="1119">
        <v>0</v>
      </c>
      <c r="AO17" s="1188">
        <v>0</v>
      </c>
      <c r="AP17" s="1224">
        <v>0</v>
      </c>
      <c r="AQ17" s="1225">
        <v>0</v>
      </c>
      <c r="AR17" s="1118">
        <v>0</v>
      </c>
      <c r="AS17" s="1118">
        <v>0</v>
      </c>
      <c r="AT17" s="1118">
        <v>0</v>
      </c>
      <c r="AU17" s="1118">
        <v>0</v>
      </c>
      <c r="AV17" s="1118">
        <v>0</v>
      </c>
      <c r="AW17" s="2497">
        <v>0</v>
      </c>
      <c r="AX17" s="1192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312" t="s">
        <v>1634</v>
      </c>
      <c r="B19" s="7853"/>
      <c r="C19" s="7772"/>
      <c r="D19" s="8288" t="s">
        <v>193</v>
      </c>
      <c r="E19" s="8289"/>
      <c r="F19" s="8299"/>
      <c r="G19" s="8314" t="s">
        <v>479</v>
      </c>
      <c r="H19" s="8014"/>
      <c r="I19" s="8299" t="s">
        <v>385</v>
      </c>
      <c r="J19" s="8315"/>
      <c r="K19" s="8288" t="s">
        <v>386</v>
      </c>
      <c r="L19" s="8299"/>
      <c r="M19" s="8299" t="s">
        <v>1619</v>
      </c>
      <c r="N19" s="8315"/>
      <c r="O19" s="8288" t="s">
        <v>388</v>
      </c>
      <c r="P19" s="8299"/>
      <c r="Q19" s="8288" t="s">
        <v>389</v>
      </c>
      <c r="R19" s="8299"/>
      <c r="S19" s="8288" t="s">
        <v>390</v>
      </c>
      <c r="T19" s="8299"/>
      <c r="U19" s="8288" t="s">
        <v>391</v>
      </c>
      <c r="V19" s="8299"/>
      <c r="W19" s="8289" t="s">
        <v>1620</v>
      </c>
      <c r="X19" s="8289"/>
      <c r="Y19" s="8288" t="s">
        <v>308</v>
      </c>
      <c r="Z19" s="8301"/>
      <c r="AA19" s="8289" t="s">
        <v>309</v>
      </c>
      <c r="AB19" s="8331"/>
      <c r="AC19" s="8289" t="s">
        <v>1621</v>
      </c>
      <c r="AD19" s="8331"/>
      <c r="AE19" s="8289" t="s">
        <v>1622</v>
      </c>
      <c r="AF19" s="8331"/>
      <c r="AG19" s="8289" t="s">
        <v>1623</v>
      </c>
      <c r="AH19" s="8331"/>
      <c r="AI19" s="8289" t="s">
        <v>1624</v>
      </c>
      <c r="AJ19" s="8331"/>
      <c r="AK19" s="8289" t="s">
        <v>1625</v>
      </c>
      <c r="AL19" s="8331"/>
      <c r="AM19" s="8289" t="s">
        <v>1626</v>
      </c>
      <c r="AN19" s="8301"/>
      <c r="AO19" s="8289" t="s">
        <v>950</v>
      </c>
      <c r="AP19" s="8300"/>
      <c r="AQ19" s="8291" t="s">
        <v>1614</v>
      </c>
      <c r="AR19" s="8292" t="s">
        <v>1635</v>
      </c>
      <c r="AS19" s="8292" t="s">
        <v>1616</v>
      </c>
      <c r="AT19" s="8292" t="s">
        <v>1636</v>
      </c>
      <c r="AU19" s="8292" t="s">
        <v>1617</v>
      </c>
      <c r="AV19" s="8326" t="s">
        <v>37</v>
      </c>
      <c r="AW19" s="8302" t="s">
        <v>498</v>
      </c>
      <c r="AX19" s="8304" t="s">
        <v>35</v>
      </c>
    </row>
    <row r="20" spans="1:100" ht="55.5" customHeight="1" x14ac:dyDescent="0.25">
      <c r="A20" s="8313"/>
      <c r="B20" s="7995"/>
      <c r="C20" s="8088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693"/>
      <c r="AR20" s="8332"/>
      <c r="AS20" s="7740"/>
      <c r="AT20" s="7740"/>
      <c r="AU20" s="7740"/>
      <c r="AV20" s="8327"/>
      <c r="AW20" s="8303"/>
      <c r="AX20" s="8305"/>
    </row>
    <row r="21" spans="1:100" ht="15" customHeight="1" x14ac:dyDescent="0.25">
      <c r="A21" s="8328" t="s">
        <v>1637</v>
      </c>
      <c r="B21" s="8329"/>
      <c r="C21" s="8330"/>
      <c r="D21" s="2382">
        <f>SUM(E21+F21)</f>
        <v>258</v>
      </c>
      <c r="E21" s="2375">
        <f>SUM(G21+I21+K21+M21+O21+Q21+S21+U21+W21+Y21+AA21+AC21+AE21+AG21+AI21+AK21+AM21+AO21)</f>
        <v>102</v>
      </c>
      <c r="F21" s="2705">
        <f>SUM(H21+J21+L21+N21+P21+R21+T21+V21+X21+Z21+AB21+AD21+AF21+AH21+AJ21+AL21+AN21+AP21)</f>
        <v>156</v>
      </c>
      <c r="G21" s="2266">
        <v>5</v>
      </c>
      <c r="H21" s="2337">
        <v>11</v>
      </c>
      <c r="I21" s="2266">
        <v>6</v>
      </c>
      <c r="J21" s="2336">
        <v>3</v>
      </c>
      <c r="K21" s="2266">
        <v>8</v>
      </c>
      <c r="L21" s="2337">
        <v>11</v>
      </c>
      <c r="M21" s="2266">
        <v>8</v>
      </c>
      <c r="N21" s="2336">
        <v>5</v>
      </c>
      <c r="O21" s="2266">
        <v>6</v>
      </c>
      <c r="P21" s="2337">
        <v>5</v>
      </c>
      <c r="Q21" s="2266">
        <v>8</v>
      </c>
      <c r="R21" s="2337">
        <v>4</v>
      </c>
      <c r="S21" s="2266">
        <v>9</v>
      </c>
      <c r="T21" s="2337">
        <v>8</v>
      </c>
      <c r="U21" s="2266">
        <v>4</v>
      </c>
      <c r="V21" s="2337">
        <v>9</v>
      </c>
      <c r="W21" s="2267">
        <v>15</v>
      </c>
      <c r="X21" s="2581">
        <v>16</v>
      </c>
      <c r="Y21" s="2266">
        <v>21</v>
      </c>
      <c r="Z21" s="2337">
        <v>18</v>
      </c>
      <c r="AA21" s="2267">
        <v>2</v>
      </c>
      <c r="AB21" s="2581">
        <v>20</v>
      </c>
      <c r="AC21" s="2266">
        <v>1</v>
      </c>
      <c r="AD21" s="2337">
        <v>16</v>
      </c>
      <c r="AE21" s="2267">
        <v>0</v>
      </c>
      <c r="AF21" s="2581">
        <v>9</v>
      </c>
      <c r="AG21" s="2266">
        <v>4</v>
      </c>
      <c r="AH21" s="2337">
        <v>8</v>
      </c>
      <c r="AI21" s="2267">
        <v>2</v>
      </c>
      <c r="AJ21" s="2581">
        <v>7</v>
      </c>
      <c r="AK21" s="2266">
        <v>2</v>
      </c>
      <c r="AL21" s="2337">
        <v>4</v>
      </c>
      <c r="AM21" s="2267">
        <v>1</v>
      </c>
      <c r="AN21" s="2337">
        <v>2</v>
      </c>
      <c r="AO21" s="2267">
        <v>0</v>
      </c>
      <c r="AP21" s="1940">
        <v>0</v>
      </c>
      <c r="AQ21" s="2376">
        <v>8</v>
      </c>
      <c r="AR21" s="835">
        <v>10</v>
      </c>
      <c r="AS21" s="835">
        <v>2</v>
      </c>
      <c r="AT21" s="835">
        <v>0</v>
      </c>
      <c r="AU21" s="835">
        <v>2</v>
      </c>
      <c r="AV21" s="2581">
        <v>7</v>
      </c>
      <c r="AW21" s="2489">
        <v>1</v>
      </c>
      <c r="AX21" s="2336">
        <v>4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316" t="s">
        <v>1638</v>
      </c>
      <c r="B22" s="8317"/>
      <c r="C22" s="8318"/>
      <c r="D22" s="1485">
        <f t="shared" ref="D22:D37" si="25">SUM(E22+F22)</f>
        <v>7</v>
      </c>
      <c r="E22" s="1486">
        <f>SUM(U22+W22+Y22+AA22+AC22+AE22+AG22+AI22+AK22+AM22+AO22)</f>
        <v>3</v>
      </c>
      <c r="F22" s="894">
        <f>SUM(V22+X22+Z22+AB22+AD22+AF22+AH22+AJ22+AL22+AN22+AP22)</f>
        <v>4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>
        <v>0</v>
      </c>
      <c r="V22" s="886">
        <v>0</v>
      </c>
      <c r="W22" s="1174">
        <v>0</v>
      </c>
      <c r="X22" s="885">
        <v>0</v>
      </c>
      <c r="Y22" s="1172">
        <v>0</v>
      </c>
      <c r="Z22" s="886">
        <v>0</v>
      </c>
      <c r="AA22" s="1174">
        <v>0</v>
      </c>
      <c r="AB22" s="885">
        <v>0</v>
      </c>
      <c r="AC22" s="1172">
        <v>0</v>
      </c>
      <c r="AD22" s="886">
        <v>0</v>
      </c>
      <c r="AE22" s="1174">
        <v>0</v>
      </c>
      <c r="AF22" s="885">
        <v>2</v>
      </c>
      <c r="AG22" s="1172">
        <v>1</v>
      </c>
      <c r="AH22" s="886">
        <v>0</v>
      </c>
      <c r="AI22" s="1174">
        <v>1</v>
      </c>
      <c r="AJ22" s="885">
        <v>2</v>
      </c>
      <c r="AK22" s="1172">
        <v>0</v>
      </c>
      <c r="AL22" s="886">
        <v>0</v>
      </c>
      <c r="AM22" s="1174">
        <v>1</v>
      </c>
      <c r="AN22" s="886">
        <v>0</v>
      </c>
      <c r="AO22" s="1174">
        <v>0</v>
      </c>
      <c r="AP22" s="1929">
        <v>0</v>
      </c>
      <c r="AQ22" s="887">
        <v>0</v>
      </c>
      <c r="AR22" s="2001">
        <v>1</v>
      </c>
      <c r="AS22" s="2001">
        <v>0</v>
      </c>
      <c r="AT22" s="2001">
        <v>0</v>
      </c>
      <c r="AU22" s="2001">
        <v>0</v>
      </c>
      <c r="AV22" s="885">
        <v>0</v>
      </c>
      <c r="AW22" s="2495">
        <v>0</v>
      </c>
      <c r="AX22" s="1173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830" t="s">
        <v>1639</v>
      </c>
      <c r="B23" s="8319"/>
      <c r="C23" s="7831"/>
      <c r="D23" s="1485">
        <f t="shared" si="25"/>
        <v>532</v>
      </c>
      <c r="E23" s="1486">
        <f t="shared" ref="E23:F33" si="35">SUM(G23+I23+K23+M23+O23+Q23+S23+U23+W23+Y23+AA23+AC23+AE23+AG23+AI23+AK23+AM23+AO23)</f>
        <v>211</v>
      </c>
      <c r="F23" s="894">
        <f t="shared" si="35"/>
        <v>321</v>
      </c>
      <c r="G23" s="1172">
        <v>6</v>
      </c>
      <c r="H23" s="886">
        <v>14</v>
      </c>
      <c r="I23" s="1172">
        <v>6</v>
      </c>
      <c r="J23" s="1173">
        <v>3</v>
      </c>
      <c r="K23" s="1172">
        <v>8</v>
      </c>
      <c r="L23" s="886">
        <v>11</v>
      </c>
      <c r="M23" s="1172">
        <v>10</v>
      </c>
      <c r="N23" s="1173">
        <v>7</v>
      </c>
      <c r="O23" s="1172">
        <v>7</v>
      </c>
      <c r="P23" s="886">
        <v>6</v>
      </c>
      <c r="Q23" s="1172">
        <v>11</v>
      </c>
      <c r="R23" s="886">
        <v>6</v>
      </c>
      <c r="S23" s="1172">
        <v>10</v>
      </c>
      <c r="T23" s="886">
        <v>8</v>
      </c>
      <c r="U23" s="1172">
        <v>5</v>
      </c>
      <c r="V23" s="886">
        <v>10</v>
      </c>
      <c r="W23" s="1174">
        <v>19</v>
      </c>
      <c r="X23" s="885">
        <v>19</v>
      </c>
      <c r="Y23" s="1172">
        <v>31</v>
      </c>
      <c r="Z23" s="886">
        <v>32</v>
      </c>
      <c r="AA23" s="1174">
        <v>7</v>
      </c>
      <c r="AB23" s="885">
        <v>33</v>
      </c>
      <c r="AC23" s="1172">
        <v>15</v>
      </c>
      <c r="AD23" s="886">
        <v>32</v>
      </c>
      <c r="AE23" s="1174">
        <v>14</v>
      </c>
      <c r="AF23" s="885">
        <v>43</v>
      </c>
      <c r="AG23" s="1172">
        <v>19</v>
      </c>
      <c r="AH23" s="886">
        <v>22</v>
      </c>
      <c r="AI23" s="1174">
        <v>15</v>
      </c>
      <c r="AJ23" s="885">
        <v>33</v>
      </c>
      <c r="AK23" s="1172">
        <v>11</v>
      </c>
      <c r="AL23" s="886">
        <v>18</v>
      </c>
      <c r="AM23" s="1174">
        <v>17</v>
      </c>
      <c r="AN23" s="886">
        <v>16</v>
      </c>
      <c r="AO23" s="1174">
        <v>0</v>
      </c>
      <c r="AP23" s="1929">
        <v>8</v>
      </c>
      <c r="AQ23" s="887">
        <v>14</v>
      </c>
      <c r="AR23" s="2001">
        <v>16</v>
      </c>
      <c r="AS23" s="2001">
        <v>10</v>
      </c>
      <c r="AT23" s="2001">
        <v>0</v>
      </c>
      <c r="AU23" s="2001">
        <v>9</v>
      </c>
      <c r="AV23" s="885">
        <v>24</v>
      </c>
      <c r="AW23" s="2495">
        <v>1</v>
      </c>
      <c r="AX23" s="1173">
        <v>11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830" t="s">
        <v>1640</v>
      </c>
      <c r="B24" s="8319"/>
      <c r="C24" s="7831"/>
      <c r="D24" s="1485">
        <f t="shared" si="25"/>
        <v>435</v>
      </c>
      <c r="E24" s="1486">
        <f t="shared" si="35"/>
        <v>164</v>
      </c>
      <c r="F24" s="894">
        <f t="shared" si="35"/>
        <v>271</v>
      </c>
      <c r="G24" s="1172">
        <v>0</v>
      </c>
      <c r="H24" s="886">
        <v>0</v>
      </c>
      <c r="I24" s="1172">
        <v>0</v>
      </c>
      <c r="J24" s="1173">
        <v>0</v>
      </c>
      <c r="K24" s="1172">
        <v>0</v>
      </c>
      <c r="L24" s="886">
        <v>0</v>
      </c>
      <c r="M24" s="1172">
        <v>0</v>
      </c>
      <c r="N24" s="1173">
        <v>2</v>
      </c>
      <c r="O24" s="1172">
        <v>1</v>
      </c>
      <c r="P24" s="886">
        <v>0</v>
      </c>
      <c r="Q24" s="1172">
        <v>0</v>
      </c>
      <c r="R24" s="886">
        <v>0</v>
      </c>
      <c r="S24" s="1172">
        <v>30</v>
      </c>
      <c r="T24" s="886">
        <v>20</v>
      </c>
      <c r="U24" s="1172">
        <v>9</v>
      </c>
      <c r="V24" s="886">
        <v>5</v>
      </c>
      <c r="W24" s="1174">
        <v>22</v>
      </c>
      <c r="X24" s="885">
        <v>24</v>
      </c>
      <c r="Y24" s="1172">
        <v>76</v>
      </c>
      <c r="Z24" s="886">
        <v>91</v>
      </c>
      <c r="AA24" s="1174">
        <v>23</v>
      </c>
      <c r="AB24" s="885">
        <v>33</v>
      </c>
      <c r="AC24" s="1172">
        <v>3</v>
      </c>
      <c r="AD24" s="886">
        <v>66</v>
      </c>
      <c r="AE24" s="1174">
        <v>0</v>
      </c>
      <c r="AF24" s="885">
        <v>23</v>
      </c>
      <c r="AG24" s="1172">
        <v>0</v>
      </c>
      <c r="AH24" s="886">
        <v>7</v>
      </c>
      <c r="AI24" s="1174">
        <v>0</v>
      </c>
      <c r="AJ24" s="885">
        <v>0</v>
      </c>
      <c r="AK24" s="1172">
        <v>0</v>
      </c>
      <c r="AL24" s="886">
        <v>0</v>
      </c>
      <c r="AM24" s="1174">
        <v>0</v>
      </c>
      <c r="AN24" s="886">
        <v>0</v>
      </c>
      <c r="AO24" s="1174">
        <v>0</v>
      </c>
      <c r="AP24" s="1929">
        <v>0</v>
      </c>
      <c r="AQ24" s="887">
        <v>43</v>
      </c>
      <c r="AR24" s="2001">
        <v>42</v>
      </c>
      <c r="AS24" s="2001">
        <v>0</v>
      </c>
      <c r="AT24" s="2001">
        <v>0</v>
      </c>
      <c r="AU24" s="2001">
        <v>2</v>
      </c>
      <c r="AV24" s="885">
        <v>29</v>
      </c>
      <c r="AW24" s="2495">
        <v>0</v>
      </c>
      <c r="AX24" s="1173">
        <v>35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830" t="s">
        <v>1641</v>
      </c>
      <c r="B25" s="8319"/>
      <c r="C25" s="7831"/>
      <c r="D25" s="1485">
        <f t="shared" si="25"/>
        <v>64</v>
      </c>
      <c r="E25" s="1486">
        <f t="shared" si="35"/>
        <v>23</v>
      </c>
      <c r="F25" s="894">
        <f t="shared" si="35"/>
        <v>41</v>
      </c>
      <c r="G25" s="1172">
        <v>0</v>
      </c>
      <c r="H25" s="886">
        <v>0</v>
      </c>
      <c r="I25" s="1172">
        <v>0</v>
      </c>
      <c r="J25" s="1173">
        <v>0</v>
      </c>
      <c r="K25" s="1172">
        <v>1</v>
      </c>
      <c r="L25" s="886">
        <v>3</v>
      </c>
      <c r="M25" s="1172">
        <v>1</v>
      </c>
      <c r="N25" s="1173">
        <v>3</v>
      </c>
      <c r="O25" s="1172">
        <v>1</v>
      </c>
      <c r="P25" s="886">
        <v>2</v>
      </c>
      <c r="Q25" s="1172">
        <v>2</v>
      </c>
      <c r="R25" s="886">
        <v>1</v>
      </c>
      <c r="S25" s="1172">
        <v>4</v>
      </c>
      <c r="T25" s="886">
        <v>0</v>
      </c>
      <c r="U25" s="1172">
        <v>0</v>
      </c>
      <c r="V25" s="886">
        <v>1</v>
      </c>
      <c r="W25" s="1174">
        <v>3</v>
      </c>
      <c r="X25" s="885">
        <v>4</v>
      </c>
      <c r="Y25" s="1172">
        <v>3</v>
      </c>
      <c r="Z25" s="886">
        <v>3</v>
      </c>
      <c r="AA25" s="1174">
        <v>1</v>
      </c>
      <c r="AB25" s="885">
        <v>3</v>
      </c>
      <c r="AC25" s="1172">
        <v>0</v>
      </c>
      <c r="AD25" s="886">
        <v>5</v>
      </c>
      <c r="AE25" s="1174">
        <v>0</v>
      </c>
      <c r="AF25" s="885">
        <v>4</v>
      </c>
      <c r="AG25" s="1172">
        <v>1</v>
      </c>
      <c r="AH25" s="886">
        <v>1</v>
      </c>
      <c r="AI25" s="1174">
        <v>0</v>
      </c>
      <c r="AJ25" s="885">
        <v>3</v>
      </c>
      <c r="AK25" s="1172">
        <v>1</v>
      </c>
      <c r="AL25" s="886">
        <v>0</v>
      </c>
      <c r="AM25" s="1174">
        <v>4</v>
      </c>
      <c r="AN25" s="886">
        <v>6</v>
      </c>
      <c r="AO25" s="1174">
        <v>1</v>
      </c>
      <c r="AP25" s="1929">
        <v>2</v>
      </c>
      <c r="AQ25" s="887">
        <v>0</v>
      </c>
      <c r="AR25" s="2001">
        <v>2</v>
      </c>
      <c r="AS25" s="2001">
        <v>0</v>
      </c>
      <c r="AT25" s="2001">
        <v>0</v>
      </c>
      <c r="AU25" s="2001">
        <v>0</v>
      </c>
      <c r="AV25" s="885">
        <v>1</v>
      </c>
      <c r="AW25" s="2495">
        <v>0</v>
      </c>
      <c r="AX25" s="1173">
        <v>1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830" t="s">
        <v>1642</v>
      </c>
      <c r="B26" s="8319"/>
      <c r="C26" s="7831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>
        <v>0</v>
      </c>
      <c r="H26" s="886">
        <v>0</v>
      </c>
      <c r="I26" s="1172">
        <v>0</v>
      </c>
      <c r="J26" s="1173">
        <v>0</v>
      </c>
      <c r="K26" s="1172">
        <v>0</v>
      </c>
      <c r="L26" s="886">
        <v>0</v>
      </c>
      <c r="M26" s="1172">
        <v>0</v>
      </c>
      <c r="N26" s="1173">
        <v>0</v>
      </c>
      <c r="O26" s="1172">
        <v>0</v>
      </c>
      <c r="P26" s="886">
        <v>0</v>
      </c>
      <c r="Q26" s="1172">
        <v>0</v>
      </c>
      <c r="R26" s="886">
        <v>0</v>
      </c>
      <c r="S26" s="1172">
        <v>0</v>
      </c>
      <c r="T26" s="886">
        <v>0</v>
      </c>
      <c r="U26" s="1172">
        <v>0</v>
      </c>
      <c r="V26" s="886">
        <v>0</v>
      </c>
      <c r="W26" s="1174">
        <v>0</v>
      </c>
      <c r="X26" s="885">
        <v>0</v>
      </c>
      <c r="Y26" s="1172">
        <v>0</v>
      </c>
      <c r="Z26" s="886">
        <v>0</v>
      </c>
      <c r="AA26" s="1174">
        <v>0</v>
      </c>
      <c r="AB26" s="885">
        <v>0</v>
      </c>
      <c r="AC26" s="1172">
        <v>0</v>
      </c>
      <c r="AD26" s="886">
        <v>0</v>
      </c>
      <c r="AE26" s="1174">
        <v>0</v>
      </c>
      <c r="AF26" s="885">
        <v>0</v>
      </c>
      <c r="AG26" s="1172">
        <v>0</v>
      </c>
      <c r="AH26" s="886">
        <v>0</v>
      </c>
      <c r="AI26" s="1174">
        <v>0</v>
      </c>
      <c r="AJ26" s="885">
        <v>0</v>
      </c>
      <c r="AK26" s="1172">
        <v>0</v>
      </c>
      <c r="AL26" s="886">
        <v>0</v>
      </c>
      <c r="AM26" s="1174">
        <v>0</v>
      </c>
      <c r="AN26" s="886">
        <v>0</v>
      </c>
      <c r="AO26" s="1174">
        <v>0</v>
      </c>
      <c r="AP26" s="1929">
        <v>0</v>
      </c>
      <c r="AQ26" s="887">
        <v>0</v>
      </c>
      <c r="AR26" s="2001">
        <v>0</v>
      </c>
      <c r="AS26" s="2001">
        <v>0</v>
      </c>
      <c r="AT26" s="2001">
        <v>0</v>
      </c>
      <c r="AU26" s="2001">
        <v>0</v>
      </c>
      <c r="AV26" s="885">
        <v>0</v>
      </c>
      <c r="AW26" s="2495">
        <v>0</v>
      </c>
      <c r="AX26" s="1173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830" t="s">
        <v>1643</v>
      </c>
      <c r="B27" s="8319"/>
      <c r="C27" s="7831"/>
      <c r="D27" s="1485">
        <f t="shared" si="25"/>
        <v>117</v>
      </c>
      <c r="E27" s="1486">
        <f t="shared" si="35"/>
        <v>35</v>
      </c>
      <c r="F27" s="894">
        <f t="shared" si="35"/>
        <v>82</v>
      </c>
      <c r="G27" s="1172">
        <v>0</v>
      </c>
      <c r="H27" s="886">
        <v>0</v>
      </c>
      <c r="I27" s="1172">
        <v>0</v>
      </c>
      <c r="J27" s="1173">
        <v>0</v>
      </c>
      <c r="K27" s="1172">
        <v>0</v>
      </c>
      <c r="L27" s="886">
        <v>0</v>
      </c>
      <c r="M27" s="1172">
        <v>0</v>
      </c>
      <c r="N27" s="1173">
        <v>0</v>
      </c>
      <c r="O27" s="1172">
        <v>0</v>
      </c>
      <c r="P27" s="886">
        <v>1</v>
      </c>
      <c r="Q27" s="1172">
        <v>0</v>
      </c>
      <c r="R27" s="886">
        <v>0</v>
      </c>
      <c r="S27" s="1172">
        <v>0</v>
      </c>
      <c r="T27" s="886">
        <v>0</v>
      </c>
      <c r="U27" s="1172">
        <v>0</v>
      </c>
      <c r="V27" s="886">
        <v>1</v>
      </c>
      <c r="W27" s="1174">
        <v>1</v>
      </c>
      <c r="X27" s="885">
        <v>1</v>
      </c>
      <c r="Y27" s="1172">
        <v>6</v>
      </c>
      <c r="Z27" s="886">
        <v>6</v>
      </c>
      <c r="AA27" s="1174">
        <v>3</v>
      </c>
      <c r="AB27" s="885">
        <v>13</v>
      </c>
      <c r="AC27" s="1172">
        <v>1</v>
      </c>
      <c r="AD27" s="886">
        <v>15</v>
      </c>
      <c r="AE27" s="1174">
        <v>1</v>
      </c>
      <c r="AF27" s="885">
        <v>13</v>
      </c>
      <c r="AG27" s="1172">
        <v>3</v>
      </c>
      <c r="AH27" s="886">
        <v>8</v>
      </c>
      <c r="AI27" s="1174">
        <v>10</v>
      </c>
      <c r="AJ27" s="885">
        <v>10</v>
      </c>
      <c r="AK27" s="1172">
        <v>2</v>
      </c>
      <c r="AL27" s="886">
        <v>2</v>
      </c>
      <c r="AM27" s="1174">
        <v>7</v>
      </c>
      <c r="AN27" s="886">
        <v>9</v>
      </c>
      <c r="AO27" s="1174">
        <v>1</v>
      </c>
      <c r="AP27" s="1929">
        <v>3</v>
      </c>
      <c r="AQ27" s="887">
        <v>4</v>
      </c>
      <c r="AR27" s="2001">
        <v>9</v>
      </c>
      <c r="AS27" s="2001">
        <v>2</v>
      </c>
      <c r="AT27" s="2001">
        <v>0</v>
      </c>
      <c r="AU27" s="2001">
        <v>2</v>
      </c>
      <c r="AV27" s="885">
        <v>5</v>
      </c>
      <c r="AW27" s="2495">
        <v>0</v>
      </c>
      <c r="AX27" s="1173">
        <v>1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830" t="s">
        <v>1644</v>
      </c>
      <c r="B28" s="8319"/>
      <c r="C28" s="7831"/>
      <c r="D28" s="2706">
        <f t="shared" si="25"/>
        <v>87</v>
      </c>
      <c r="E28" s="1486">
        <f t="shared" si="35"/>
        <v>45</v>
      </c>
      <c r="F28" s="894">
        <f t="shared" si="35"/>
        <v>42</v>
      </c>
      <c r="G28" s="1172">
        <v>0</v>
      </c>
      <c r="H28" s="886">
        <v>0</v>
      </c>
      <c r="I28" s="1172">
        <v>0</v>
      </c>
      <c r="J28" s="1173">
        <v>0</v>
      </c>
      <c r="K28" s="1172">
        <v>0</v>
      </c>
      <c r="L28" s="886">
        <v>0</v>
      </c>
      <c r="M28" s="1172">
        <v>0</v>
      </c>
      <c r="N28" s="1173">
        <v>0</v>
      </c>
      <c r="O28" s="1172">
        <v>0</v>
      </c>
      <c r="P28" s="886">
        <v>0</v>
      </c>
      <c r="Q28" s="1172">
        <v>1</v>
      </c>
      <c r="R28" s="886">
        <v>1</v>
      </c>
      <c r="S28" s="1172">
        <v>2</v>
      </c>
      <c r="T28" s="886">
        <v>0</v>
      </c>
      <c r="U28" s="1172">
        <v>1</v>
      </c>
      <c r="V28" s="886">
        <v>1</v>
      </c>
      <c r="W28" s="1174">
        <v>6</v>
      </c>
      <c r="X28" s="885">
        <v>5</v>
      </c>
      <c r="Y28" s="1172">
        <v>10</v>
      </c>
      <c r="Z28" s="886">
        <v>7</v>
      </c>
      <c r="AA28" s="1174">
        <v>0</v>
      </c>
      <c r="AB28" s="885">
        <v>3</v>
      </c>
      <c r="AC28" s="1172">
        <v>3</v>
      </c>
      <c r="AD28" s="886">
        <v>5</v>
      </c>
      <c r="AE28" s="1174">
        <v>4</v>
      </c>
      <c r="AF28" s="885">
        <v>3</v>
      </c>
      <c r="AG28" s="1172">
        <v>3</v>
      </c>
      <c r="AH28" s="886">
        <v>8</v>
      </c>
      <c r="AI28" s="1174">
        <v>4</v>
      </c>
      <c r="AJ28" s="885">
        <v>6</v>
      </c>
      <c r="AK28" s="1172">
        <v>8</v>
      </c>
      <c r="AL28" s="886">
        <v>0</v>
      </c>
      <c r="AM28" s="1174">
        <v>2</v>
      </c>
      <c r="AN28" s="886">
        <v>3</v>
      </c>
      <c r="AO28" s="1174">
        <v>1</v>
      </c>
      <c r="AP28" s="1929">
        <v>0</v>
      </c>
      <c r="AQ28" s="887">
        <v>1</v>
      </c>
      <c r="AR28" s="2001">
        <v>2</v>
      </c>
      <c r="AS28" s="2001">
        <v>6</v>
      </c>
      <c r="AT28" s="2001">
        <v>0</v>
      </c>
      <c r="AU28" s="2001">
        <v>1</v>
      </c>
      <c r="AV28" s="885">
        <v>1</v>
      </c>
      <c r="AW28" s="2495">
        <v>1</v>
      </c>
      <c r="AX28" s="1173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830" t="s">
        <v>1645</v>
      </c>
      <c r="B29" s="8319"/>
      <c r="C29" s="7831"/>
      <c r="D29" s="2706">
        <f t="shared" si="25"/>
        <v>0</v>
      </c>
      <c r="E29" s="1486">
        <f t="shared" si="35"/>
        <v>0</v>
      </c>
      <c r="F29" s="894">
        <f t="shared" si="35"/>
        <v>0</v>
      </c>
      <c r="G29" s="1172">
        <v>0</v>
      </c>
      <c r="H29" s="886">
        <v>0</v>
      </c>
      <c r="I29" s="1172">
        <v>0</v>
      </c>
      <c r="J29" s="1173">
        <v>0</v>
      </c>
      <c r="K29" s="1172">
        <v>0</v>
      </c>
      <c r="L29" s="886">
        <v>0</v>
      </c>
      <c r="M29" s="1172">
        <v>0</v>
      </c>
      <c r="N29" s="1173">
        <v>0</v>
      </c>
      <c r="O29" s="1172">
        <v>0</v>
      </c>
      <c r="P29" s="886">
        <v>0</v>
      </c>
      <c r="Q29" s="1172">
        <v>0</v>
      </c>
      <c r="R29" s="886">
        <v>0</v>
      </c>
      <c r="S29" s="1172">
        <v>0</v>
      </c>
      <c r="T29" s="886">
        <v>0</v>
      </c>
      <c r="U29" s="1172">
        <v>0</v>
      </c>
      <c r="V29" s="886">
        <v>0</v>
      </c>
      <c r="W29" s="1174">
        <v>0</v>
      </c>
      <c r="X29" s="885">
        <v>0</v>
      </c>
      <c r="Y29" s="1172">
        <v>0</v>
      </c>
      <c r="Z29" s="886">
        <v>0</v>
      </c>
      <c r="AA29" s="1174">
        <v>0</v>
      </c>
      <c r="AB29" s="885">
        <v>0</v>
      </c>
      <c r="AC29" s="1172">
        <v>0</v>
      </c>
      <c r="AD29" s="886">
        <v>0</v>
      </c>
      <c r="AE29" s="1174">
        <v>0</v>
      </c>
      <c r="AF29" s="885">
        <v>0</v>
      </c>
      <c r="AG29" s="1172">
        <v>0</v>
      </c>
      <c r="AH29" s="886">
        <v>0</v>
      </c>
      <c r="AI29" s="1174">
        <v>0</v>
      </c>
      <c r="AJ29" s="885">
        <v>0</v>
      </c>
      <c r="AK29" s="1172">
        <v>0</v>
      </c>
      <c r="AL29" s="886">
        <v>0</v>
      </c>
      <c r="AM29" s="1174">
        <v>0</v>
      </c>
      <c r="AN29" s="886">
        <v>0</v>
      </c>
      <c r="AO29" s="1174">
        <v>0</v>
      </c>
      <c r="AP29" s="1929">
        <v>0</v>
      </c>
      <c r="AQ29" s="887">
        <v>0</v>
      </c>
      <c r="AR29" s="2001">
        <v>0</v>
      </c>
      <c r="AS29" s="2001">
        <v>0</v>
      </c>
      <c r="AT29" s="2001">
        <v>0</v>
      </c>
      <c r="AU29" s="2001">
        <v>0</v>
      </c>
      <c r="AV29" s="885">
        <v>0</v>
      </c>
      <c r="AW29" s="2495">
        <v>0</v>
      </c>
      <c r="AX29" s="1173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830" t="s">
        <v>1646</v>
      </c>
      <c r="B30" s="8319"/>
      <c r="C30" s="7831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>
        <v>0</v>
      </c>
      <c r="H30" s="886">
        <v>0</v>
      </c>
      <c r="I30" s="1172">
        <v>0</v>
      </c>
      <c r="J30" s="1173">
        <v>0</v>
      </c>
      <c r="K30" s="1172">
        <v>0</v>
      </c>
      <c r="L30" s="886">
        <v>0</v>
      </c>
      <c r="M30" s="1172">
        <v>0</v>
      </c>
      <c r="N30" s="1173">
        <v>0</v>
      </c>
      <c r="O30" s="1172">
        <v>0</v>
      </c>
      <c r="P30" s="886">
        <v>0</v>
      </c>
      <c r="Q30" s="1172">
        <v>0</v>
      </c>
      <c r="R30" s="886">
        <v>0</v>
      </c>
      <c r="S30" s="1172">
        <v>0</v>
      </c>
      <c r="T30" s="886">
        <v>0</v>
      </c>
      <c r="U30" s="1172">
        <v>0</v>
      </c>
      <c r="V30" s="886">
        <v>0</v>
      </c>
      <c r="W30" s="1174">
        <v>0</v>
      </c>
      <c r="X30" s="885">
        <v>0</v>
      </c>
      <c r="Y30" s="1172">
        <v>0</v>
      </c>
      <c r="Z30" s="886">
        <v>0</v>
      </c>
      <c r="AA30" s="1174">
        <v>0</v>
      </c>
      <c r="AB30" s="885">
        <v>0</v>
      </c>
      <c r="AC30" s="1172">
        <v>0</v>
      </c>
      <c r="AD30" s="886">
        <v>0</v>
      </c>
      <c r="AE30" s="1174">
        <v>0</v>
      </c>
      <c r="AF30" s="885">
        <v>0</v>
      </c>
      <c r="AG30" s="1172">
        <v>0</v>
      </c>
      <c r="AH30" s="886">
        <v>0</v>
      </c>
      <c r="AI30" s="1174">
        <v>0</v>
      </c>
      <c r="AJ30" s="885">
        <v>0</v>
      </c>
      <c r="AK30" s="1172">
        <v>0</v>
      </c>
      <c r="AL30" s="886">
        <v>0</v>
      </c>
      <c r="AM30" s="1174">
        <v>0</v>
      </c>
      <c r="AN30" s="886">
        <v>0</v>
      </c>
      <c r="AO30" s="1174">
        <v>0</v>
      </c>
      <c r="AP30" s="1929">
        <v>0</v>
      </c>
      <c r="AQ30" s="887">
        <v>0</v>
      </c>
      <c r="AR30" s="2001">
        <v>0</v>
      </c>
      <c r="AS30" s="2001">
        <v>0</v>
      </c>
      <c r="AT30" s="2001">
        <v>0</v>
      </c>
      <c r="AU30" s="2001">
        <v>0</v>
      </c>
      <c r="AV30" s="885">
        <v>0</v>
      </c>
      <c r="AW30" s="2495">
        <v>0</v>
      </c>
      <c r="AX30" s="1173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830" t="s">
        <v>1647</v>
      </c>
      <c r="B31" s="8319"/>
      <c r="C31" s="7831"/>
      <c r="D31" s="1485">
        <f t="shared" si="25"/>
        <v>247</v>
      </c>
      <c r="E31" s="1486">
        <f t="shared" si="35"/>
        <v>73</v>
      </c>
      <c r="F31" s="894">
        <f t="shared" si="35"/>
        <v>174</v>
      </c>
      <c r="G31" s="1172">
        <v>0</v>
      </c>
      <c r="H31" s="886">
        <v>0</v>
      </c>
      <c r="I31" s="1172">
        <v>0</v>
      </c>
      <c r="J31" s="1173">
        <v>0</v>
      </c>
      <c r="K31" s="1172">
        <v>0</v>
      </c>
      <c r="L31" s="886">
        <v>0</v>
      </c>
      <c r="M31" s="1172">
        <v>0</v>
      </c>
      <c r="N31" s="1173">
        <v>2</v>
      </c>
      <c r="O31" s="1172">
        <v>0</v>
      </c>
      <c r="P31" s="886">
        <v>1</v>
      </c>
      <c r="Q31" s="1172">
        <v>2</v>
      </c>
      <c r="R31" s="886">
        <v>2</v>
      </c>
      <c r="S31" s="1172">
        <v>1</v>
      </c>
      <c r="T31" s="886">
        <v>1</v>
      </c>
      <c r="U31" s="1172">
        <v>1</v>
      </c>
      <c r="V31" s="886">
        <v>5</v>
      </c>
      <c r="W31" s="1174">
        <v>9</v>
      </c>
      <c r="X31" s="885">
        <v>5</v>
      </c>
      <c r="Y31" s="1172">
        <v>6</v>
      </c>
      <c r="Z31" s="886">
        <v>13</v>
      </c>
      <c r="AA31" s="1174">
        <v>7</v>
      </c>
      <c r="AB31" s="885">
        <v>21</v>
      </c>
      <c r="AC31" s="1172">
        <v>9</v>
      </c>
      <c r="AD31" s="886">
        <v>28</v>
      </c>
      <c r="AE31" s="1174">
        <v>7</v>
      </c>
      <c r="AF31" s="885">
        <v>30</v>
      </c>
      <c r="AG31" s="1172">
        <v>8</v>
      </c>
      <c r="AH31" s="886">
        <v>10</v>
      </c>
      <c r="AI31" s="1174">
        <v>4</v>
      </c>
      <c r="AJ31" s="885">
        <v>29</v>
      </c>
      <c r="AK31" s="1172">
        <v>6</v>
      </c>
      <c r="AL31" s="886">
        <v>12</v>
      </c>
      <c r="AM31" s="1174">
        <v>11</v>
      </c>
      <c r="AN31" s="886">
        <v>11</v>
      </c>
      <c r="AO31" s="1174">
        <v>2</v>
      </c>
      <c r="AP31" s="1929">
        <v>4</v>
      </c>
      <c r="AQ31" s="887">
        <v>4</v>
      </c>
      <c r="AR31" s="2001">
        <v>23</v>
      </c>
      <c r="AS31" s="2001">
        <v>5</v>
      </c>
      <c r="AT31" s="2001">
        <v>0</v>
      </c>
      <c r="AU31" s="2001">
        <v>3</v>
      </c>
      <c r="AV31" s="885">
        <v>12</v>
      </c>
      <c r="AW31" s="2495">
        <v>0</v>
      </c>
      <c r="AX31" s="1173">
        <v>5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830" t="s">
        <v>1648</v>
      </c>
      <c r="B32" s="8319"/>
      <c r="C32" s="7831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>
        <v>0</v>
      </c>
      <c r="H32" s="886">
        <v>0</v>
      </c>
      <c r="I32" s="1172">
        <v>0</v>
      </c>
      <c r="J32" s="1173">
        <v>0</v>
      </c>
      <c r="K32" s="1172">
        <v>0</v>
      </c>
      <c r="L32" s="886">
        <v>0</v>
      </c>
      <c r="M32" s="1172">
        <v>0</v>
      </c>
      <c r="N32" s="1173">
        <v>0</v>
      </c>
      <c r="O32" s="1172">
        <v>0</v>
      </c>
      <c r="P32" s="886">
        <v>0</v>
      </c>
      <c r="Q32" s="1172">
        <v>0</v>
      </c>
      <c r="R32" s="886">
        <v>0</v>
      </c>
      <c r="S32" s="1172">
        <v>0</v>
      </c>
      <c r="T32" s="886">
        <v>0</v>
      </c>
      <c r="U32" s="1172">
        <v>0</v>
      </c>
      <c r="V32" s="886">
        <v>0</v>
      </c>
      <c r="W32" s="1174">
        <v>0</v>
      </c>
      <c r="X32" s="885">
        <v>0</v>
      </c>
      <c r="Y32" s="1172">
        <v>0</v>
      </c>
      <c r="Z32" s="886">
        <v>0</v>
      </c>
      <c r="AA32" s="1174">
        <v>0</v>
      </c>
      <c r="AB32" s="885">
        <v>0</v>
      </c>
      <c r="AC32" s="1172">
        <v>0</v>
      </c>
      <c r="AD32" s="886">
        <v>0</v>
      </c>
      <c r="AE32" s="1174">
        <v>0</v>
      </c>
      <c r="AF32" s="885">
        <v>0</v>
      </c>
      <c r="AG32" s="1172">
        <v>0</v>
      </c>
      <c r="AH32" s="886">
        <v>0</v>
      </c>
      <c r="AI32" s="1174">
        <v>0</v>
      </c>
      <c r="AJ32" s="885">
        <v>0</v>
      </c>
      <c r="AK32" s="1172">
        <v>0</v>
      </c>
      <c r="AL32" s="886">
        <v>0</v>
      </c>
      <c r="AM32" s="1174">
        <v>0</v>
      </c>
      <c r="AN32" s="886">
        <v>0</v>
      </c>
      <c r="AO32" s="1174">
        <v>0</v>
      </c>
      <c r="AP32" s="1929">
        <v>0</v>
      </c>
      <c r="AQ32" s="887">
        <v>0</v>
      </c>
      <c r="AR32" s="2001">
        <v>0</v>
      </c>
      <c r="AS32" s="2001">
        <v>0</v>
      </c>
      <c r="AT32" s="2001">
        <v>0</v>
      </c>
      <c r="AU32" s="2001">
        <v>0</v>
      </c>
      <c r="AV32" s="885">
        <v>0</v>
      </c>
      <c r="AW32" s="2495">
        <v>0</v>
      </c>
      <c r="AX32" s="1173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830" t="s">
        <v>1649</v>
      </c>
      <c r="B33" s="8319"/>
      <c r="C33" s="7831"/>
      <c r="D33" s="1485">
        <f t="shared" si="25"/>
        <v>19</v>
      </c>
      <c r="E33" s="1486">
        <f t="shared" si="35"/>
        <v>5</v>
      </c>
      <c r="F33" s="894">
        <f t="shared" si="35"/>
        <v>14</v>
      </c>
      <c r="G33" s="1172">
        <v>0</v>
      </c>
      <c r="H33" s="886">
        <v>0</v>
      </c>
      <c r="I33" s="1172">
        <v>0</v>
      </c>
      <c r="J33" s="1173">
        <v>0</v>
      </c>
      <c r="K33" s="1172">
        <v>0</v>
      </c>
      <c r="L33" s="886">
        <v>0</v>
      </c>
      <c r="M33" s="1172">
        <v>0</v>
      </c>
      <c r="N33" s="1173">
        <v>0</v>
      </c>
      <c r="O33" s="1172">
        <v>1</v>
      </c>
      <c r="P33" s="886">
        <v>2</v>
      </c>
      <c r="Q33" s="1172">
        <v>1</v>
      </c>
      <c r="R33" s="886">
        <v>0</v>
      </c>
      <c r="S33" s="1172">
        <v>1</v>
      </c>
      <c r="T33" s="886">
        <v>1</v>
      </c>
      <c r="U33" s="1172">
        <v>0</v>
      </c>
      <c r="V33" s="886">
        <v>4</v>
      </c>
      <c r="W33" s="1174">
        <v>0</v>
      </c>
      <c r="X33" s="885">
        <v>1</v>
      </c>
      <c r="Y33" s="1172">
        <v>1</v>
      </c>
      <c r="Z33" s="886">
        <v>0</v>
      </c>
      <c r="AA33" s="1174">
        <v>1</v>
      </c>
      <c r="AB33" s="885">
        <v>0</v>
      </c>
      <c r="AC33" s="1172">
        <v>0</v>
      </c>
      <c r="AD33" s="886">
        <v>0</v>
      </c>
      <c r="AE33" s="1174">
        <v>0</v>
      </c>
      <c r="AF33" s="885">
        <v>5</v>
      </c>
      <c r="AG33" s="1172">
        <v>0</v>
      </c>
      <c r="AH33" s="886">
        <v>0</v>
      </c>
      <c r="AI33" s="1174">
        <v>0</v>
      </c>
      <c r="AJ33" s="885">
        <v>1</v>
      </c>
      <c r="AK33" s="1172">
        <v>0</v>
      </c>
      <c r="AL33" s="886">
        <v>0</v>
      </c>
      <c r="AM33" s="1174">
        <v>0</v>
      </c>
      <c r="AN33" s="886">
        <v>0</v>
      </c>
      <c r="AO33" s="1174">
        <v>0</v>
      </c>
      <c r="AP33" s="1929">
        <v>0</v>
      </c>
      <c r="AQ33" s="887">
        <v>0</v>
      </c>
      <c r="AR33" s="2001">
        <v>1</v>
      </c>
      <c r="AS33" s="2001">
        <v>0</v>
      </c>
      <c r="AT33" s="2001">
        <v>0</v>
      </c>
      <c r="AU33" s="2001">
        <v>0</v>
      </c>
      <c r="AV33" s="885">
        <v>2</v>
      </c>
      <c r="AW33" s="2495">
        <v>0</v>
      </c>
      <c r="AX33" s="1173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830" t="s">
        <v>1650</v>
      </c>
      <c r="B34" s="8319"/>
      <c r="C34" s="7831"/>
      <c r="D34" s="1485">
        <f>SUM(E34+F34)</f>
        <v>9</v>
      </c>
      <c r="E34" s="1486">
        <f>SUM(U34+W34+Y34+AA34+AC34+AE34+AG34+AI34+AK34+AM34+AO34)</f>
        <v>0</v>
      </c>
      <c r="F34" s="894">
        <f>SUM(V34+X34+Z34+AB34+AD34+AF34+AH34+AJ34+AL34+AN34+AP34)</f>
        <v>9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>
        <v>0</v>
      </c>
      <c r="V34" s="886">
        <v>0</v>
      </c>
      <c r="W34" s="1174">
        <v>0</v>
      </c>
      <c r="X34" s="885">
        <v>0</v>
      </c>
      <c r="Y34" s="1172">
        <v>0</v>
      </c>
      <c r="Z34" s="886">
        <v>1</v>
      </c>
      <c r="AA34" s="1174">
        <v>0</v>
      </c>
      <c r="AB34" s="885">
        <v>0</v>
      </c>
      <c r="AC34" s="1172">
        <v>0</v>
      </c>
      <c r="AD34" s="886">
        <v>5</v>
      </c>
      <c r="AE34" s="1174">
        <v>0</v>
      </c>
      <c r="AF34" s="885">
        <v>0</v>
      </c>
      <c r="AG34" s="1172">
        <v>0</v>
      </c>
      <c r="AH34" s="886">
        <v>0</v>
      </c>
      <c r="AI34" s="1174">
        <v>0</v>
      </c>
      <c r="AJ34" s="885">
        <v>3</v>
      </c>
      <c r="AK34" s="1172">
        <v>0</v>
      </c>
      <c r="AL34" s="886">
        <v>0</v>
      </c>
      <c r="AM34" s="1174">
        <v>0</v>
      </c>
      <c r="AN34" s="886">
        <v>0</v>
      </c>
      <c r="AO34" s="1174">
        <v>0</v>
      </c>
      <c r="AP34" s="1929">
        <v>0</v>
      </c>
      <c r="AQ34" s="887">
        <v>0</v>
      </c>
      <c r="AR34" s="2001">
        <v>2</v>
      </c>
      <c r="AS34" s="2001">
        <v>0</v>
      </c>
      <c r="AT34" s="2001">
        <v>0</v>
      </c>
      <c r="AU34" s="2001">
        <v>0</v>
      </c>
      <c r="AV34" s="885">
        <v>5</v>
      </c>
      <c r="AW34" s="2495">
        <v>0</v>
      </c>
      <c r="AX34" s="1173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830" t="s">
        <v>1651</v>
      </c>
      <c r="B35" s="8319"/>
      <c r="C35" s="7831"/>
      <c r="D35" s="1485">
        <f>SUM(E35+F35)</f>
        <v>10</v>
      </c>
      <c r="E35" s="1486">
        <f t="shared" ref="E35:F38" si="36">SUM(G35+I35+K35+M35+O35+Q35+S35+U35+W35+Y35+AA35+AC35+AE35+AG35+AI35+AK35+AM35+AO35)</f>
        <v>5</v>
      </c>
      <c r="F35" s="894">
        <f t="shared" si="36"/>
        <v>5</v>
      </c>
      <c r="G35" s="1172">
        <v>0</v>
      </c>
      <c r="H35" s="886">
        <v>0</v>
      </c>
      <c r="I35" s="1172">
        <v>0</v>
      </c>
      <c r="J35" s="1173">
        <v>0</v>
      </c>
      <c r="K35" s="1172">
        <v>0</v>
      </c>
      <c r="L35" s="886">
        <v>0</v>
      </c>
      <c r="M35" s="1172">
        <v>3</v>
      </c>
      <c r="N35" s="1173">
        <v>1</v>
      </c>
      <c r="O35" s="1172">
        <v>0</v>
      </c>
      <c r="P35" s="886">
        <v>0</v>
      </c>
      <c r="Q35" s="1172">
        <v>0</v>
      </c>
      <c r="R35" s="886">
        <v>1</v>
      </c>
      <c r="S35" s="1172">
        <v>0</v>
      </c>
      <c r="T35" s="886">
        <v>0</v>
      </c>
      <c r="U35" s="1172">
        <v>1</v>
      </c>
      <c r="V35" s="886">
        <v>0</v>
      </c>
      <c r="W35" s="1174">
        <v>1</v>
      </c>
      <c r="X35" s="885">
        <v>3</v>
      </c>
      <c r="Y35" s="1172">
        <v>0</v>
      </c>
      <c r="Z35" s="886">
        <v>0</v>
      </c>
      <c r="AA35" s="1174">
        <v>0</v>
      </c>
      <c r="AB35" s="885">
        <v>0</v>
      </c>
      <c r="AC35" s="1172">
        <v>0</v>
      </c>
      <c r="AD35" s="886">
        <v>0</v>
      </c>
      <c r="AE35" s="1174">
        <v>0</v>
      </c>
      <c r="AF35" s="885">
        <v>0</v>
      </c>
      <c r="AG35" s="1172">
        <v>0</v>
      </c>
      <c r="AH35" s="886">
        <v>0</v>
      </c>
      <c r="AI35" s="1174">
        <v>0</v>
      </c>
      <c r="AJ35" s="885">
        <v>0</v>
      </c>
      <c r="AK35" s="1172">
        <v>0</v>
      </c>
      <c r="AL35" s="886">
        <v>0</v>
      </c>
      <c r="AM35" s="1174">
        <v>0</v>
      </c>
      <c r="AN35" s="886">
        <v>0</v>
      </c>
      <c r="AO35" s="1174">
        <v>0</v>
      </c>
      <c r="AP35" s="1929">
        <v>0</v>
      </c>
      <c r="AQ35" s="887">
        <v>0</v>
      </c>
      <c r="AR35" s="2001">
        <v>0</v>
      </c>
      <c r="AS35" s="2001">
        <v>0</v>
      </c>
      <c r="AT35" s="2001">
        <v>0</v>
      </c>
      <c r="AU35" s="2001">
        <v>0</v>
      </c>
      <c r="AV35" s="885">
        <v>0</v>
      </c>
      <c r="AW35" s="2495">
        <v>0</v>
      </c>
      <c r="AX35" s="1173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830" t="s">
        <v>1652</v>
      </c>
      <c r="B36" s="8319"/>
      <c r="C36" s="7831"/>
      <c r="D36" s="1485">
        <f>SUM(E36+F36)</f>
        <v>80</v>
      </c>
      <c r="E36" s="1486">
        <f>SUM(G36+I36+K36+M36+O36+Q36+S36+U36+W36+Y36+AA36+AC36+AE36+AG36+AI36+AK36+AM36+AO36)</f>
        <v>30</v>
      </c>
      <c r="F36" s="894">
        <f>SUM(H36+J36+L36+N36+P36+R36+T36+V36+X36+Z36+AB36+AD36+AF36+AH36+AJ36+AL36+AN36+AP36)</f>
        <v>50</v>
      </c>
      <c r="G36" s="1172">
        <v>0</v>
      </c>
      <c r="H36" s="886">
        <v>0</v>
      </c>
      <c r="I36" s="1172">
        <v>0</v>
      </c>
      <c r="J36" s="1173">
        <v>0</v>
      </c>
      <c r="K36" s="1172">
        <v>1</v>
      </c>
      <c r="L36" s="886">
        <v>0</v>
      </c>
      <c r="M36" s="1172">
        <v>2</v>
      </c>
      <c r="N36" s="1173">
        <v>0</v>
      </c>
      <c r="O36" s="1172">
        <v>0</v>
      </c>
      <c r="P36" s="886">
        <v>1</v>
      </c>
      <c r="Q36" s="1172">
        <v>0</v>
      </c>
      <c r="R36" s="886">
        <v>0</v>
      </c>
      <c r="S36" s="1172">
        <v>1</v>
      </c>
      <c r="T36" s="886">
        <v>2</v>
      </c>
      <c r="U36" s="1172">
        <v>1</v>
      </c>
      <c r="V36" s="886">
        <v>0</v>
      </c>
      <c r="W36" s="1174">
        <v>1</v>
      </c>
      <c r="X36" s="885">
        <v>1</v>
      </c>
      <c r="Y36" s="1172">
        <v>5</v>
      </c>
      <c r="Z36" s="886">
        <v>2</v>
      </c>
      <c r="AA36" s="1174">
        <v>1</v>
      </c>
      <c r="AB36" s="885">
        <v>6</v>
      </c>
      <c r="AC36" s="1172">
        <v>5</v>
      </c>
      <c r="AD36" s="886">
        <v>9</v>
      </c>
      <c r="AE36" s="1174">
        <v>1</v>
      </c>
      <c r="AF36" s="885">
        <v>4</v>
      </c>
      <c r="AG36" s="1172">
        <v>4</v>
      </c>
      <c r="AH36" s="886">
        <v>9</v>
      </c>
      <c r="AI36" s="1174">
        <v>1</v>
      </c>
      <c r="AJ36" s="885">
        <v>7</v>
      </c>
      <c r="AK36" s="1172">
        <v>4</v>
      </c>
      <c r="AL36" s="886">
        <v>2</v>
      </c>
      <c r="AM36" s="1174">
        <v>3</v>
      </c>
      <c r="AN36" s="886">
        <v>4</v>
      </c>
      <c r="AO36" s="1174">
        <v>0</v>
      </c>
      <c r="AP36" s="1929">
        <v>3</v>
      </c>
      <c r="AQ36" s="887">
        <v>0</v>
      </c>
      <c r="AR36" s="2001">
        <v>3</v>
      </c>
      <c r="AS36" s="2001">
        <v>2</v>
      </c>
      <c r="AT36" s="2001">
        <v>0</v>
      </c>
      <c r="AU36" s="2001">
        <v>1</v>
      </c>
      <c r="AV36" s="885">
        <v>4</v>
      </c>
      <c r="AW36" s="2495">
        <v>1</v>
      </c>
      <c r="AX36" s="1173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333" t="s">
        <v>1653</v>
      </c>
      <c r="B37" s="8334"/>
      <c r="C37" s="8335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>
        <v>0</v>
      </c>
      <c r="H37" s="886">
        <v>0</v>
      </c>
      <c r="I37" s="1172">
        <v>0</v>
      </c>
      <c r="J37" s="1173">
        <v>0</v>
      </c>
      <c r="K37" s="1172">
        <v>0</v>
      </c>
      <c r="L37" s="886">
        <v>0</v>
      </c>
      <c r="M37" s="1172">
        <v>0</v>
      </c>
      <c r="N37" s="1173">
        <v>0</v>
      </c>
      <c r="O37" s="1172">
        <v>0</v>
      </c>
      <c r="P37" s="886">
        <v>0</v>
      </c>
      <c r="Q37" s="1172">
        <v>0</v>
      </c>
      <c r="R37" s="886">
        <v>0</v>
      </c>
      <c r="S37" s="1172">
        <v>0</v>
      </c>
      <c r="T37" s="886">
        <v>0</v>
      </c>
      <c r="U37" s="1172">
        <v>0</v>
      </c>
      <c r="V37" s="886">
        <v>0</v>
      </c>
      <c r="W37" s="1174">
        <v>0</v>
      </c>
      <c r="X37" s="885">
        <v>0</v>
      </c>
      <c r="Y37" s="1172">
        <v>0</v>
      </c>
      <c r="Z37" s="886">
        <v>0</v>
      </c>
      <c r="AA37" s="1174">
        <v>0</v>
      </c>
      <c r="AB37" s="885">
        <v>0</v>
      </c>
      <c r="AC37" s="1172">
        <v>0</v>
      </c>
      <c r="AD37" s="886">
        <v>0</v>
      </c>
      <c r="AE37" s="1174">
        <v>0</v>
      </c>
      <c r="AF37" s="885">
        <v>0</v>
      </c>
      <c r="AG37" s="1172">
        <v>0</v>
      </c>
      <c r="AH37" s="886">
        <v>0</v>
      </c>
      <c r="AI37" s="1174">
        <v>0</v>
      </c>
      <c r="AJ37" s="885">
        <v>0</v>
      </c>
      <c r="AK37" s="1172">
        <v>0</v>
      </c>
      <c r="AL37" s="886">
        <v>0</v>
      </c>
      <c r="AM37" s="1174">
        <v>0</v>
      </c>
      <c r="AN37" s="886">
        <v>0</v>
      </c>
      <c r="AO37" s="1174">
        <v>0</v>
      </c>
      <c r="AP37" s="1929">
        <v>0</v>
      </c>
      <c r="AQ37" s="887">
        <v>0</v>
      </c>
      <c r="AR37" s="2001">
        <v>0</v>
      </c>
      <c r="AS37" s="2001">
        <v>0</v>
      </c>
      <c r="AT37" s="2001">
        <v>0</v>
      </c>
      <c r="AU37" s="2001">
        <v>0</v>
      </c>
      <c r="AV37" s="885">
        <v>0</v>
      </c>
      <c r="AW37" s="2495">
        <v>0</v>
      </c>
      <c r="AX37" s="1173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>
        <v>0</v>
      </c>
      <c r="H38" s="1192">
        <v>0</v>
      </c>
      <c r="I38" s="1188">
        <v>0</v>
      </c>
      <c r="J38" s="1192">
        <v>0</v>
      </c>
      <c r="K38" s="1188">
        <v>0</v>
      </c>
      <c r="L38" s="1192">
        <v>0</v>
      </c>
      <c r="M38" s="1188">
        <v>0</v>
      </c>
      <c r="N38" s="1192">
        <v>0</v>
      </c>
      <c r="O38" s="1188">
        <v>0</v>
      </c>
      <c r="P38" s="1192">
        <v>0</v>
      </c>
      <c r="Q38" s="1188">
        <v>0</v>
      </c>
      <c r="R38" s="1192">
        <v>0</v>
      </c>
      <c r="S38" s="1188">
        <v>0</v>
      </c>
      <c r="T38" s="1192">
        <v>0</v>
      </c>
      <c r="U38" s="1188">
        <v>0</v>
      </c>
      <c r="V38" s="1192">
        <v>0</v>
      </c>
      <c r="W38" s="1193">
        <v>0</v>
      </c>
      <c r="X38" s="1227">
        <v>0</v>
      </c>
      <c r="Y38" s="1188">
        <v>0</v>
      </c>
      <c r="Z38" s="1192">
        <v>0</v>
      </c>
      <c r="AA38" s="1193">
        <v>0</v>
      </c>
      <c r="AB38" s="1227">
        <v>0</v>
      </c>
      <c r="AC38" s="1188">
        <v>0</v>
      </c>
      <c r="AD38" s="1192">
        <v>0</v>
      </c>
      <c r="AE38" s="1193">
        <v>0</v>
      </c>
      <c r="AF38" s="1227">
        <v>0</v>
      </c>
      <c r="AG38" s="1188">
        <v>0</v>
      </c>
      <c r="AH38" s="1192">
        <v>0</v>
      </c>
      <c r="AI38" s="1193">
        <v>0</v>
      </c>
      <c r="AJ38" s="1227">
        <v>0</v>
      </c>
      <c r="AK38" s="1188">
        <v>0</v>
      </c>
      <c r="AL38" s="1192">
        <v>0</v>
      </c>
      <c r="AM38" s="1193">
        <v>0</v>
      </c>
      <c r="AN38" s="1192">
        <v>0</v>
      </c>
      <c r="AO38" s="1193">
        <v>0</v>
      </c>
      <c r="AP38" s="1226">
        <v>0</v>
      </c>
      <c r="AQ38" s="1225">
        <v>0</v>
      </c>
      <c r="AR38" s="1118">
        <v>0</v>
      </c>
      <c r="AS38" s="1118">
        <v>0</v>
      </c>
      <c r="AT38" s="1118">
        <v>0</v>
      </c>
      <c r="AU38" s="1118">
        <v>0</v>
      </c>
      <c r="AV38" s="1194">
        <v>0</v>
      </c>
      <c r="AW38" s="2497">
        <v>0</v>
      </c>
      <c r="AX38" s="1192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315" t="s">
        <v>1655</v>
      </c>
      <c r="B39" s="8315"/>
      <c r="C39" s="8315"/>
      <c r="D39" s="2708">
        <f>SUM(D21:D38)</f>
        <v>1865</v>
      </c>
      <c r="E39" s="2709">
        <f>SUM(E21:E38)</f>
        <v>696</v>
      </c>
      <c r="F39" s="2710">
        <f t="shared" ref="F39:AX39" si="38">SUM(F21:F38)</f>
        <v>1169</v>
      </c>
      <c r="G39" s="2708">
        <f t="shared" si="38"/>
        <v>11</v>
      </c>
      <c r="H39" s="2710">
        <f t="shared" si="38"/>
        <v>25</v>
      </c>
      <c r="I39" s="2708">
        <f t="shared" si="38"/>
        <v>12</v>
      </c>
      <c r="J39" s="2710">
        <f t="shared" si="38"/>
        <v>6</v>
      </c>
      <c r="K39" s="2708">
        <f t="shared" si="38"/>
        <v>18</v>
      </c>
      <c r="L39" s="2710">
        <f t="shared" si="38"/>
        <v>25</v>
      </c>
      <c r="M39" s="2708">
        <f t="shared" si="38"/>
        <v>24</v>
      </c>
      <c r="N39" s="2710">
        <f t="shared" si="38"/>
        <v>20</v>
      </c>
      <c r="O39" s="2708">
        <f t="shared" si="38"/>
        <v>16</v>
      </c>
      <c r="P39" s="2710">
        <f t="shared" si="38"/>
        <v>18</v>
      </c>
      <c r="Q39" s="2708">
        <f t="shared" si="38"/>
        <v>25</v>
      </c>
      <c r="R39" s="2710">
        <f t="shared" si="38"/>
        <v>15</v>
      </c>
      <c r="S39" s="2708">
        <f t="shared" si="38"/>
        <v>58</v>
      </c>
      <c r="T39" s="2710">
        <f t="shared" si="38"/>
        <v>40</v>
      </c>
      <c r="U39" s="2708">
        <f t="shared" si="38"/>
        <v>22</v>
      </c>
      <c r="V39" s="2710">
        <f t="shared" si="38"/>
        <v>36</v>
      </c>
      <c r="W39" s="2708">
        <f t="shared" si="38"/>
        <v>77</v>
      </c>
      <c r="X39" s="2710">
        <f t="shared" si="38"/>
        <v>79</v>
      </c>
      <c r="Y39" s="2708">
        <f t="shared" si="38"/>
        <v>159</v>
      </c>
      <c r="Z39" s="2710">
        <f t="shared" si="38"/>
        <v>173</v>
      </c>
      <c r="AA39" s="2708">
        <f t="shared" si="38"/>
        <v>45</v>
      </c>
      <c r="AB39" s="2710">
        <f t="shared" si="38"/>
        <v>132</v>
      </c>
      <c r="AC39" s="2708">
        <f t="shared" si="38"/>
        <v>37</v>
      </c>
      <c r="AD39" s="2710">
        <f t="shared" si="38"/>
        <v>181</v>
      </c>
      <c r="AE39" s="2708">
        <f t="shared" si="38"/>
        <v>27</v>
      </c>
      <c r="AF39" s="2710">
        <f t="shared" si="38"/>
        <v>136</v>
      </c>
      <c r="AG39" s="2708">
        <f t="shared" si="38"/>
        <v>43</v>
      </c>
      <c r="AH39" s="2710">
        <f t="shared" si="38"/>
        <v>73</v>
      </c>
      <c r="AI39" s="2708">
        <f t="shared" si="38"/>
        <v>37</v>
      </c>
      <c r="AJ39" s="2710">
        <f t="shared" si="38"/>
        <v>101</v>
      </c>
      <c r="AK39" s="2708">
        <f t="shared" si="38"/>
        <v>34</v>
      </c>
      <c r="AL39" s="2710">
        <f t="shared" si="38"/>
        <v>38</v>
      </c>
      <c r="AM39" s="2708">
        <f t="shared" si="38"/>
        <v>46</v>
      </c>
      <c r="AN39" s="2710">
        <f t="shared" si="38"/>
        <v>51</v>
      </c>
      <c r="AO39" s="2708">
        <f t="shared" si="38"/>
        <v>5</v>
      </c>
      <c r="AP39" s="2710">
        <f t="shared" si="38"/>
        <v>20</v>
      </c>
      <c r="AQ39" s="2708">
        <f t="shared" si="38"/>
        <v>74</v>
      </c>
      <c r="AR39" s="2710">
        <f t="shared" si="38"/>
        <v>111</v>
      </c>
      <c r="AS39" s="2708">
        <f t="shared" si="38"/>
        <v>27</v>
      </c>
      <c r="AT39" s="2710">
        <f t="shared" si="38"/>
        <v>0</v>
      </c>
      <c r="AU39" s="2708">
        <f t="shared" si="38"/>
        <v>20</v>
      </c>
      <c r="AV39" s="2711">
        <f t="shared" si="38"/>
        <v>90</v>
      </c>
      <c r="AW39" s="2712">
        <f t="shared" si="38"/>
        <v>4</v>
      </c>
      <c r="AX39" s="2710">
        <f t="shared" si="38"/>
        <v>57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36" t="s">
        <v>984</v>
      </c>
      <c r="B41" s="7670"/>
      <c r="C41" s="7670"/>
      <c r="D41" s="8336" t="s">
        <v>213</v>
      </c>
      <c r="E41" s="7670"/>
      <c r="F41" s="7694"/>
      <c r="G41" s="8288" t="s">
        <v>101</v>
      </c>
      <c r="H41" s="8289"/>
      <c r="I41" s="8289"/>
      <c r="J41" s="8289"/>
      <c r="K41" s="8289"/>
      <c r="L41" s="8289"/>
      <c r="M41" s="8289"/>
      <c r="N41" s="8289"/>
      <c r="O41" s="8289"/>
      <c r="P41" s="8289"/>
      <c r="Q41" s="8289"/>
      <c r="R41" s="8289"/>
      <c r="S41" s="8289"/>
      <c r="T41" s="8289"/>
      <c r="U41" s="8289"/>
      <c r="V41" s="8289"/>
      <c r="W41" s="8289"/>
      <c r="X41" s="8289"/>
      <c r="Y41" s="8289"/>
      <c r="Z41" s="8289"/>
      <c r="AA41" s="8289"/>
      <c r="AB41" s="8289"/>
      <c r="AC41" s="8289"/>
      <c r="AD41" s="8289"/>
      <c r="AE41" s="8289"/>
      <c r="AF41" s="8289"/>
      <c r="AG41" s="8289"/>
      <c r="AH41" s="8289"/>
      <c r="AI41" s="8289"/>
      <c r="AJ41" s="8289"/>
      <c r="AK41" s="8289"/>
      <c r="AL41" s="8289"/>
      <c r="AM41" s="8289"/>
      <c r="AN41" s="8289"/>
      <c r="AO41" s="8289"/>
      <c r="AP41" s="8290"/>
      <c r="AQ41" s="8291" t="s">
        <v>1614</v>
      </c>
      <c r="AR41" s="8292" t="s">
        <v>460</v>
      </c>
      <c r="AS41" s="8292" t="s">
        <v>1616</v>
      </c>
      <c r="AT41" s="8340" t="s">
        <v>1617</v>
      </c>
      <c r="AU41" s="8296" t="s">
        <v>34</v>
      </c>
      <c r="AV41" s="8338" t="s">
        <v>35</v>
      </c>
      <c r="AW41" s="8292" t="s">
        <v>37</v>
      </c>
      <c r="AX41" s="7694" t="s">
        <v>1618</v>
      </c>
    </row>
    <row r="42" spans="1:100" x14ac:dyDescent="0.25">
      <c r="A42" s="7712"/>
      <c r="B42" s="7672"/>
      <c r="C42" s="8337"/>
      <c r="D42" s="8346"/>
      <c r="E42" s="8347"/>
      <c r="F42" s="7976"/>
      <c r="G42" s="8339" t="s">
        <v>479</v>
      </c>
      <c r="H42" s="8301"/>
      <c r="I42" s="8288" t="s">
        <v>385</v>
      </c>
      <c r="J42" s="8299"/>
      <c r="K42" s="8289" t="s">
        <v>386</v>
      </c>
      <c r="L42" s="8299"/>
      <c r="M42" s="8288" t="s">
        <v>1619</v>
      </c>
      <c r="N42" s="8299"/>
      <c r="O42" s="8288" t="s">
        <v>388</v>
      </c>
      <c r="P42" s="8299"/>
      <c r="Q42" s="8288" t="s">
        <v>389</v>
      </c>
      <c r="R42" s="8299"/>
      <c r="S42" s="8288" t="s">
        <v>390</v>
      </c>
      <c r="T42" s="8299"/>
      <c r="U42" s="8288" t="s">
        <v>391</v>
      </c>
      <c r="V42" s="8299"/>
      <c r="W42" s="8288" t="s">
        <v>1620</v>
      </c>
      <c r="X42" s="8299"/>
      <c r="Y42" s="8288" t="s">
        <v>308</v>
      </c>
      <c r="Z42" s="8301"/>
      <c r="AA42" s="8288" t="s">
        <v>309</v>
      </c>
      <c r="AB42" s="8301"/>
      <c r="AC42" s="8288" t="s">
        <v>1621</v>
      </c>
      <c r="AD42" s="8301"/>
      <c r="AE42" s="8288" t="s">
        <v>1622</v>
      </c>
      <c r="AF42" s="8301"/>
      <c r="AG42" s="8288" t="s">
        <v>1623</v>
      </c>
      <c r="AH42" s="8301"/>
      <c r="AI42" s="8288" t="s">
        <v>1624</v>
      </c>
      <c r="AJ42" s="8301"/>
      <c r="AK42" s="8288" t="s">
        <v>1625</v>
      </c>
      <c r="AL42" s="8301"/>
      <c r="AM42" s="8288" t="s">
        <v>1626</v>
      </c>
      <c r="AN42" s="8301"/>
      <c r="AO42" s="8288" t="s">
        <v>950</v>
      </c>
      <c r="AP42" s="8300"/>
      <c r="AQ42" s="7693"/>
      <c r="AR42" s="7938"/>
      <c r="AS42" s="7938"/>
      <c r="AT42" s="8341"/>
      <c r="AU42" s="7988"/>
      <c r="AV42" s="7940"/>
      <c r="AW42" s="7938"/>
      <c r="AX42" s="7665"/>
    </row>
    <row r="43" spans="1:100" ht="33" customHeight="1" x14ac:dyDescent="0.25">
      <c r="A43" s="8337"/>
      <c r="B43" s="8337"/>
      <c r="C43" s="7665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688"/>
      <c r="AR43" s="7740"/>
      <c r="AS43" s="7740"/>
      <c r="AT43" s="8342"/>
      <c r="AU43" s="7989"/>
      <c r="AV43" s="7941"/>
      <c r="AW43" s="7740"/>
      <c r="AX43" s="7976"/>
    </row>
    <row r="44" spans="1:100" ht="15" customHeight="1" x14ac:dyDescent="0.25">
      <c r="A44" s="8343" t="s">
        <v>1657</v>
      </c>
      <c r="B44" s="8344"/>
      <c r="C44" s="8345"/>
      <c r="D44" s="2151">
        <f t="shared" ref="D44:D50" si="39">SUM(E44+F44)</f>
        <v>5</v>
      </c>
      <c r="E44" s="843">
        <f>+S44+Y44+AA44+AC44+AE44+AG44+AI44+AK44+AM44+AO44</f>
        <v>0</v>
      </c>
      <c r="F44" s="2715">
        <f>+T44+Z44+AB44+AD44+AF44+AH44+AJ44+AL44+AN44+AP44</f>
        <v>5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>
        <v>0</v>
      </c>
      <c r="T44" s="2717">
        <v>0</v>
      </c>
      <c r="U44" s="1133"/>
      <c r="V44" s="1134"/>
      <c r="W44" s="1133"/>
      <c r="X44" s="1134"/>
      <c r="Y44" s="2716">
        <v>0</v>
      </c>
      <c r="Z44" s="2717">
        <v>0</v>
      </c>
      <c r="AA44" s="2718">
        <v>0</v>
      </c>
      <c r="AB44" s="2717">
        <v>0</v>
      </c>
      <c r="AC44" s="2719">
        <v>0</v>
      </c>
      <c r="AD44" s="2717">
        <v>2</v>
      </c>
      <c r="AE44" s="2718">
        <v>0</v>
      </c>
      <c r="AF44" s="2717">
        <v>1</v>
      </c>
      <c r="AG44" s="2716">
        <v>0</v>
      </c>
      <c r="AH44" s="2717">
        <v>2</v>
      </c>
      <c r="AI44" s="2716">
        <v>0</v>
      </c>
      <c r="AJ44" s="2717">
        <v>0</v>
      </c>
      <c r="AK44" s="2718">
        <v>0</v>
      </c>
      <c r="AL44" s="2717">
        <v>0</v>
      </c>
      <c r="AM44" s="2719">
        <v>0</v>
      </c>
      <c r="AN44" s="2717">
        <v>0</v>
      </c>
      <c r="AO44" s="2720">
        <v>0</v>
      </c>
      <c r="AP44" s="2721">
        <v>0</v>
      </c>
      <c r="AQ44" s="2722">
        <v>0</v>
      </c>
      <c r="AR44" s="844">
        <v>0</v>
      </c>
      <c r="AS44" s="844">
        <v>0</v>
      </c>
      <c r="AT44" s="2723">
        <v>0</v>
      </c>
      <c r="AU44" s="2724">
        <v>0</v>
      </c>
      <c r="AV44" s="2725">
        <v>0</v>
      </c>
      <c r="AW44" s="844">
        <v>0</v>
      </c>
      <c r="AX44" s="2726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830" t="s">
        <v>1658</v>
      </c>
      <c r="B45" s="8319"/>
      <c r="C45" s="7831"/>
      <c r="D45" s="2165">
        <f t="shared" si="39"/>
        <v>23</v>
      </c>
      <c r="E45" s="798">
        <f>+G45+I45+K45+M45+O45+Q45+S45+U45+W45+Y45+AA45</f>
        <v>9</v>
      </c>
      <c r="F45" s="2727">
        <f>+H45+J45+L45+N45+P45+R45+T45+V45+X45+Z45+AB45</f>
        <v>14</v>
      </c>
      <c r="G45" s="2728">
        <v>4</v>
      </c>
      <c r="H45" s="1266">
        <v>9</v>
      </c>
      <c r="I45" s="2728">
        <v>1</v>
      </c>
      <c r="J45" s="342">
        <v>1</v>
      </c>
      <c r="K45" s="2728">
        <v>1</v>
      </c>
      <c r="L45" s="1266">
        <v>2</v>
      </c>
      <c r="M45" s="2728">
        <v>0</v>
      </c>
      <c r="N45" s="1266">
        <v>0</v>
      </c>
      <c r="O45" s="2728">
        <v>0</v>
      </c>
      <c r="P45" s="1266">
        <v>0</v>
      </c>
      <c r="Q45" s="2728">
        <v>1</v>
      </c>
      <c r="R45" s="760">
        <v>0</v>
      </c>
      <c r="S45" s="2728">
        <v>1</v>
      </c>
      <c r="T45" s="760">
        <v>1</v>
      </c>
      <c r="U45" s="2728">
        <v>0</v>
      </c>
      <c r="V45" s="1266">
        <v>0</v>
      </c>
      <c r="W45" s="2728">
        <v>1</v>
      </c>
      <c r="X45" s="760">
        <v>1</v>
      </c>
      <c r="Y45" s="2728">
        <v>0</v>
      </c>
      <c r="Z45" s="760">
        <v>0</v>
      </c>
      <c r="AA45" s="2728">
        <v>0</v>
      </c>
      <c r="AB45" s="1266">
        <v>0</v>
      </c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>
        <v>0</v>
      </c>
      <c r="AR45" s="2733">
        <v>0</v>
      </c>
      <c r="AS45" s="2734"/>
      <c r="AT45" s="2735">
        <v>3</v>
      </c>
      <c r="AU45" s="2736">
        <v>0</v>
      </c>
      <c r="AV45" s="761">
        <v>0</v>
      </c>
      <c r="AW45" s="799">
        <v>0</v>
      </c>
      <c r="AX45" s="1266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830" t="s">
        <v>1659</v>
      </c>
      <c r="B46" s="8319"/>
      <c r="C46" s="7831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>
        <v>0</v>
      </c>
      <c r="H46" s="1266">
        <v>0</v>
      </c>
      <c r="I46" s="2728">
        <v>0</v>
      </c>
      <c r="J46" s="342">
        <v>0</v>
      </c>
      <c r="K46" s="2728">
        <v>0</v>
      </c>
      <c r="L46" s="1266">
        <v>0</v>
      </c>
      <c r="M46" s="2728">
        <v>0</v>
      </c>
      <c r="N46" s="1266">
        <v>0</v>
      </c>
      <c r="O46" s="2728">
        <v>0</v>
      </c>
      <c r="P46" s="1266">
        <v>0</v>
      </c>
      <c r="Q46" s="2728">
        <v>0</v>
      </c>
      <c r="R46" s="760">
        <v>0</v>
      </c>
      <c r="S46" s="2728">
        <v>0</v>
      </c>
      <c r="T46" s="760">
        <v>0</v>
      </c>
      <c r="U46" s="2728">
        <v>0</v>
      </c>
      <c r="V46" s="1266">
        <v>0</v>
      </c>
      <c r="W46" s="2728">
        <v>0</v>
      </c>
      <c r="X46" s="760">
        <v>0</v>
      </c>
      <c r="Y46" s="2728">
        <v>0</v>
      </c>
      <c r="Z46" s="760">
        <v>0</v>
      </c>
      <c r="AA46" s="2728">
        <v>0</v>
      </c>
      <c r="AB46" s="1266">
        <v>0</v>
      </c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>
        <v>0</v>
      </c>
      <c r="AR46" s="2733">
        <v>0</v>
      </c>
      <c r="AS46" s="2734"/>
      <c r="AT46" s="2735">
        <v>0</v>
      </c>
      <c r="AU46" s="2736">
        <v>0</v>
      </c>
      <c r="AV46" s="761">
        <v>0</v>
      </c>
      <c r="AW46" s="799">
        <v>0</v>
      </c>
      <c r="AX46" s="1266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830" t="s">
        <v>1660</v>
      </c>
      <c r="B47" s="8319"/>
      <c r="C47" s="7831"/>
      <c r="D47" s="2165">
        <f t="shared" si="39"/>
        <v>0</v>
      </c>
      <c r="E47" s="798">
        <f>SUM(S47+U47+W47+Y47+AA47+AC47+AE47+AG47+AI47+AK47+AM47+AO47)</f>
        <v>0</v>
      </c>
      <c r="F47" s="2727">
        <f>SUM(T47+V47+X47+Z47+AB47+AD47+AF47+AH47+AJ47+AL47+AN47+AP47)</f>
        <v>0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>
        <v>0</v>
      </c>
      <c r="T47" s="1108">
        <v>0</v>
      </c>
      <c r="U47" s="1258">
        <v>0</v>
      </c>
      <c r="V47" s="1108">
        <v>0</v>
      </c>
      <c r="W47" s="1258">
        <v>0</v>
      </c>
      <c r="X47" s="1108">
        <v>0</v>
      </c>
      <c r="Y47" s="1258">
        <v>0</v>
      </c>
      <c r="Z47" s="1108">
        <v>0</v>
      </c>
      <c r="AA47" s="2737">
        <v>0</v>
      </c>
      <c r="AB47" s="1109">
        <v>0</v>
      </c>
      <c r="AC47" s="1258">
        <v>0</v>
      </c>
      <c r="AD47" s="1108">
        <v>0</v>
      </c>
      <c r="AE47" s="2737">
        <v>0</v>
      </c>
      <c r="AF47" s="1108">
        <v>0</v>
      </c>
      <c r="AG47" s="1258">
        <v>0</v>
      </c>
      <c r="AH47" s="1108">
        <v>0</v>
      </c>
      <c r="AI47" s="1258">
        <v>0</v>
      </c>
      <c r="AJ47" s="1108">
        <v>0</v>
      </c>
      <c r="AK47" s="2737">
        <v>0</v>
      </c>
      <c r="AL47" s="1109">
        <v>0</v>
      </c>
      <c r="AM47" s="1258">
        <v>0</v>
      </c>
      <c r="AN47" s="1108">
        <v>0</v>
      </c>
      <c r="AO47" s="2737">
        <v>0</v>
      </c>
      <c r="AP47" s="2738">
        <v>0</v>
      </c>
      <c r="AQ47" s="1110">
        <v>0</v>
      </c>
      <c r="AR47" s="2733">
        <v>0</v>
      </c>
      <c r="AS47" s="2733">
        <v>0</v>
      </c>
      <c r="AT47" s="1109">
        <v>0</v>
      </c>
      <c r="AU47" s="2739">
        <v>0</v>
      </c>
      <c r="AV47" s="2740">
        <v>0</v>
      </c>
      <c r="AW47" s="2733">
        <v>0</v>
      </c>
      <c r="AX47" s="1259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49" t="s">
        <v>1661</v>
      </c>
      <c r="B48" s="8350"/>
      <c r="C48" s="8351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>
        <v>0</v>
      </c>
      <c r="H48" s="1266">
        <v>0</v>
      </c>
      <c r="I48" s="2728">
        <v>0</v>
      </c>
      <c r="J48" s="342">
        <v>0</v>
      </c>
      <c r="K48" s="2728">
        <v>0</v>
      </c>
      <c r="L48" s="1266">
        <v>0</v>
      </c>
      <c r="M48" s="2728">
        <v>0</v>
      </c>
      <c r="N48" s="1266">
        <v>0</v>
      </c>
      <c r="O48" s="2728">
        <v>0</v>
      </c>
      <c r="P48" s="1266">
        <v>0</v>
      </c>
      <c r="Q48" s="2728">
        <v>0</v>
      </c>
      <c r="R48" s="760">
        <v>0</v>
      </c>
      <c r="S48" s="2728">
        <v>0</v>
      </c>
      <c r="T48" s="760">
        <v>0</v>
      </c>
      <c r="U48" s="2728">
        <v>0</v>
      </c>
      <c r="V48" s="1266">
        <v>0</v>
      </c>
      <c r="W48" s="2728">
        <v>0</v>
      </c>
      <c r="X48" s="760">
        <v>0</v>
      </c>
      <c r="Y48" s="2728">
        <v>0</v>
      </c>
      <c r="Z48" s="760">
        <v>0</v>
      </c>
      <c r="AA48" s="2728">
        <v>0</v>
      </c>
      <c r="AB48" s="1266">
        <v>0</v>
      </c>
      <c r="AC48" s="1258">
        <v>0</v>
      </c>
      <c r="AD48" s="1259">
        <v>0</v>
      </c>
      <c r="AE48" s="2737">
        <v>0</v>
      </c>
      <c r="AF48" s="2742">
        <v>0</v>
      </c>
      <c r="AG48" s="1258">
        <v>0</v>
      </c>
      <c r="AH48" s="2742">
        <v>0</v>
      </c>
      <c r="AI48" s="1258">
        <v>0</v>
      </c>
      <c r="AJ48" s="1259">
        <v>0</v>
      </c>
      <c r="AK48" s="2737">
        <v>0</v>
      </c>
      <c r="AL48" s="2742">
        <v>0</v>
      </c>
      <c r="AM48" s="1258">
        <v>0</v>
      </c>
      <c r="AN48" s="1259">
        <v>0</v>
      </c>
      <c r="AO48" s="2737">
        <v>0</v>
      </c>
      <c r="AP48" s="2738">
        <v>0</v>
      </c>
      <c r="AQ48" s="1110">
        <v>0</v>
      </c>
      <c r="AR48" s="2733">
        <v>0</v>
      </c>
      <c r="AS48" s="2733">
        <v>0</v>
      </c>
      <c r="AT48" s="1109">
        <v>0</v>
      </c>
      <c r="AU48" s="2739">
        <v>0</v>
      </c>
      <c r="AV48" s="2740">
        <v>0</v>
      </c>
      <c r="AW48" s="2733">
        <v>0</v>
      </c>
      <c r="AX48" s="1259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59" t="s">
        <v>1662</v>
      </c>
      <c r="B49" s="8360"/>
      <c r="C49" s="8361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>
        <v>0</v>
      </c>
      <c r="H49" s="1266">
        <v>0</v>
      </c>
      <c r="I49" s="2728">
        <v>0</v>
      </c>
      <c r="J49" s="342">
        <v>0</v>
      </c>
      <c r="K49" s="2728">
        <v>0</v>
      </c>
      <c r="L49" s="1266">
        <v>0</v>
      </c>
      <c r="M49" s="2728">
        <v>0</v>
      </c>
      <c r="N49" s="1266">
        <v>0</v>
      </c>
      <c r="O49" s="2728">
        <v>0</v>
      </c>
      <c r="P49" s="1266">
        <v>0</v>
      </c>
      <c r="Q49" s="2728">
        <v>0</v>
      </c>
      <c r="R49" s="760">
        <v>0</v>
      </c>
      <c r="S49" s="2728">
        <v>0</v>
      </c>
      <c r="T49" s="760">
        <v>0</v>
      </c>
      <c r="U49" s="2728">
        <v>0</v>
      </c>
      <c r="V49" s="1266">
        <v>0</v>
      </c>
      <c r="W49" s="2728">
        <v>0</v>
      </c>
      <c r="X49" s="760">
        <v>0</v>
      </c>
      <c r="Y49" s="2728">
        <v>0</v>
      </c>
      <c r="Z49" s="760">
        <v>0</v>
      </c>
      <c r="AA49" s="2728">
        <v>0</v>
      </c>
      <c r="AB49" s="1266">
        <v>0</v>
      </c>
      <c r="AC49" s="2743">
        <v>0</v>
      </c>
      <c r="AD49" s="2744">
        <v>0</v>
      </c>
      <c r="AE49" s="2745">
        <v>0</v>
      </c>
      <c r="AF49" s="2746">
        <v>0</v>
      </c>
      <c r="AG49" s="2743">
        <v>0</v>
      </c>
      <c r="AH49" s="2746">
        <v>0</v>
      </c>
      <c r="AI49" s="2743">
        <v>0</v>
      </c>
      <c r="AJ49" s="2744">
        <v>0</v>
      </c>
      <c r="AK49" s="344">
        <v>0</v>
      </c>
      <c r="AL49" s="345">
        <v>0</v>
      </c>
      <c r="AM49" s="2743">
        <v>0</v>
      </c>
      <c r="AN49" s="2744">
        <v>0</v>
      </c>
      <c r="AO49" s="2745">
        <v>0</v>
      </c>
      <c r="AP49" s="346">
        <v>0</v>
      </c>
      <c r="AQ49" s="347">
        <v>0</v>
      </c>
      <c r="AR49" s="348">
        <v>0</v>
      </c>
      <c r="AS49" s="348">
        <v>0</v>
      </c>
      <c r="AT49" s="738">
        <v>0</v>
      </c>
      <c r="AU49" s="2747">
        <v>0</v>
      </c>
      <c r="AV49" s="740">
        <v>0</v>
      </c>
      <c r="AW49" s="348">
        <v>0</v>
      </c>
      <c r="AX49" s="2744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352" t="s">
        <v>1037</v>
      </c>
      <c r="B50" s="8353"/>
      <c r="C50" s="8354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>
        <v>0</v>
      </c>
      <c r="H50" s="2752">
        <v>0</v>
      </c>
      <c r="I50" s="2751">
        <v>0</v>
      </c>
      <c r="J50" s="2753">
        <v>0</v>
      </c>
      <c r="K50" s="2751">
        <v>0</v>
      </c>
      <c r="L50" s="2752">
        <v>0</v>
      </c>
      <c r="M50" s="2751">
        <v>0</v>
      </c>
      <c r="N50" s="2752">
        <v>0</v>
      </c>
      <c r="O50" s="2751">
        <v>0</v>
      </c>
      <c r="P50" s="2752">
        <v>0</v>
      </c>
      <c r="Q50" s="2751">
        <v>0</v>
      </c>
      <c r="R50" s="2754">
        <v>0</v>
      </c>
      <c r="S50" s="2751">
        <v>0</v>
      </c>
      <c r="T50" s="2754">
        <v>0</v>
      </c>
      <c r="U50" s="2751">
        <v>0</v>
      </c>
      <c r="V50" s="2754">
        <v>0</v>
      </c>
      <c r="W50" s="2751">
        <v>0</v>
      </c>
      <c r="X50" s="2754">
        <v>0</v>
      </c>
      <c r="Y50" s="2751">
        <v>0</v>
      </c>
      <c r="Z50" s="2754">
        <v>0</v>
      </c>
      <c r="AA50" s="2751">
        <v>0</v>
      </c>
      <c r="AB50" s="2754">
        <v>0</v>
      </c>
      <c r="AC50" s="2755">
        <v>0</v>
      </c>
      <c r="AD50" s="2754">
        <v>0</v>
      </c>
      <c r="AE50" s="2756">
        <v>0</v>
      </c>
      <c r="AF50" s="2754">
        <v>0</v>
      </c>
      <c r="AG50" s="2751">
        <v>0</v>
      </c>
      <c r="AH50" s="2754">
        <v>0</v>
      </c>
      <c r="AI50" s="2751">
        <v>0</v>
      </c>
      <c r="AJ50" s="2754">
        <v>0</v>
      </c>
      <c r="AK50" s="2751">
        <v>0</v>
      </c>
      <c r="AL50" s="2754">
        <v>0</v>
      </c>
      <c r="AM50" s="2755">
        <v>0</v>
      </c>
      <c r="AN50" s="2754">
        <v>0</v>
      </c>
      <c r="AO50" s="2753">
        <v>0</v>
      </c>
      <c r="AP50" s="2757">
        <v>0</v>
      </c>
      <c r="AQ50" s="2758">
        <v>0</v>
      </c>
      <c r="AR50" s="2759">
        <v>0</v>
      </c>
      <c r="AS50" s="2759">
        <v>0</v>
      </c>
      <c r="AT50" s="2760">
        <v>0</v>
      </c>
      <c r="AU50" s="2761">
        <v>0</v>
      </c>
      <c r="AV50" s="2762">
        <v>0</v>
      </c>
      <c r="AW50" s="2759">
        <v>0</v>
      </c>
      <c r="AX50" s="2752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355" t="s">
        <v>1663</v>
      </c>
      <c r="B51" s="8356"/>
      <c r="C51" s="2763">
        <v>0</v>
      </c>
      <c r="D51" s="2764">
        <f t="shared" ref="D51:D62" si="65">SUM(E51+F51)</f>
        <v>117</v>
      </c>
      <c r="E51" s="800">
        <f>SUM(G51+I51+K51+M51+O51+Q51+S51+U51+W51+Y51+AA51+AC51+AE51+AG51+AI51+AK51+AM51+AO51)</f>
        <v>59</v>
      </c>
      <c r="F51" s="2727">
        <f>SUM(H51+J51+L51+N51+P51+R51+T51+V51+X51+Z51+AB51+AD51+AF51+AH51+AJ51+AL51+AN51+AP51)</f>
        <v>58</v>
      </c>
      <c r="G51" s="2728">
        <v>5</v>
      </c>
      <c r="H51" s="1266">
        <v>10</v>
      </c>
      <c r="I51" s="2728">
        <v>5</v>
      </c>
      <c r="J51" s="342">
        <v>3</v>
      </c>
      <c r="K51" s="2728">
        <v>8</v>
      </c>
      <c r="L51" s="1266">
        <v>9</v>
      </c>
      <c r="M51" s="2728">
        <v>7</v>
      </c>
      <c r="N51" s="1266">
        <v>5</v>
      </c>
      <c r="O51" s="2728">
        <v>4</v>
      </c>
      <c r="P51" s="1266">
        <v>3</v>
      </c>
      <c r="Q51" s="2728">
        <v>4</v>
      </c>
      <c r="R51" s="760">
        <v>3</v>
      </c>
      <c r="S51" s="2728">
        <v>6</v>
      </c>
      <c r="T51" s="760">
        <v>4</v>
      </c>
      <c r="U51" s="2728">
        <v>2</v>
      </c>
      <c r="V51" s="760">
        <v>7</v>
      </c>
      <c r="W51" s="2728">
        <v>11</v>
      </c>
      <c r="X51" s="760">
        <v>8</v>
      </c>
      <c r="Y51" s="2728">
        <v>6</v>
      </c>
      <c r="Z51" s="760">
        <v>5</v>
      </c>
      <c r="AA51" s="2728">
        <v>1</v>
      </c>
      <c r="AB51" s="760">
        <v>1</v>
      </c>
      <c r="AC51" s="2765">
        <v>0</v>
      </c>
      <c r="AD51" s="760">
        <v>0</v>
      </c>
      <c r="AE51" s="2766">
        <v>0</v>
      </c>
      <c r="AF51" s="760">
        <v>0</v>
      </c>
      <c r="AG51" s="2728">
        <v>0</v>
      </c>
      <c r="AH51" s="760">
        <v>0</v>
      </c>
      <c r="AI51" s="2728">
        <v>0</v>
      </c>
      <c r="AJ51" s="760">
        <v>0</v>
      </c>
      <c r="AK51" s="2728">
        <v>0</v>
      </c>
      <c r="AL51" s="760">
        <v>0</v>
      </c>
      <c r="AM51" s="2765">
        <v>0</v>
      </c>
      <c r="AN51" s="760">
        <v>0</v>
      </c>
      <c r="AO51" s="342">
        <v>0</v>
      </c>
      <c r="AP51" s="801">
        <v>0</v>
      </c>
      <c r="AQ51" s="2732">
        <v>2</v>
      </c>
      <c r="AR51" s="799">
        <v>0</v>
      </c>
      <c r="AS51" s="799">
        <v>0</v>
      </c>
      <c r="AT51" s="2735">
        <v>0</v>
      </c>
      <c r="AU51" s="2736">
        <v>0</v>
      </c>
      <c r="AV51" s="761">
        <v>2</v>
      </c>
      <c r="AW51" s="799">
        <v>0</v>
      </c>
      <c r="AX51" s="1266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357"/>
      <c r="B52" s="8358"/>
      <c r="C52" s="2657" t="s">
        <v>1664</v>
      </c>
      <c r="D52" s="1131">
        <f t="shared" si="65"/>
        <v>23</v>
      </c>
      <c r="E52" s="800">
        <f t="shared" ref="E52:F61" si="66">SUM(G52+I52+K52+M52+O52+Q52+S52+U52+W52+Y52+AA52+AC52+AE52+AG52+AI52+AK52+AM52+AO52)</f>
        <v>9</v>
      </c>
      <c r="F52" s="2727">
        <f t="shared" si="66"/>
        <v>14</v>
      </c>
      <c r="G52" s="1258">
        <v>0</v>
      </c>
      <c r="H52" s="1259">
        <v>0</v>
      </c>
      <c r="I52" s="1258">
        <v>0</v>
      </c>
      <c r="J52" s="2742">
        <v>0</v>
      </c>
      <c r="K52" s="1258">
        <v>0</v>
      </c>
      <c r="L52" s="1259">
        <v>0</v>
      </c>
      <c r="M52" s="1258">
        <v>1</v>
      </c>
      <c r="N52" s="1259">
        <v>0</v>
      </c>
      <c r="O52" s="1258">
        <v>0</v>
      </c>
      <c r="P52" s="1259">
        <v>0</v>
      </c>
      <c r="Q52" s="1258">
        <v>0</v>
      </c>
      <c r="R52" s="1108">
        <v>0</v>
      </c>
      <c r="S52" s="1258">
        <v>1</v>
      </c>
      <c r="T52" s="1108">
        <v>2</v>
      </c>
      <c r="U52" s="1258">
        <v>1</v>
      </c>
      <c r="V52" s="1108">
        <v>1</v>
      </c>
      <c r="W52" s="1258">
        <v>3</v>
      </c>
      <c r="X52" s="1108">
        <v>2</v>
      </c>
      <c r="Y52" s="1258">
        <v>3</v>
      </c>
      <c r="Z52" s="1108">
        <v>5</v>
      </c>
      <c r="AA52" s="1258">
        <v>0</v>
      </c>
      <c r="AB52" s="1108">
        <v>2</v>
      </c>
      <c r="AC52" s="2767">
        <v>0</v>
      </c>
      <c r="AD52" s="1108">
        <v>2</v>
      </c>
      <c r="AE52" s="2737">
        <v>0</v>
      </c>
      <c r="AF52" s="1108">
        <v>0</v>
      </c>
      <c r="AG52" s="1258">
        <v>0</v>
      </c>
      <c r="AH52" s="1108">
        <v>0</v>
      </c>
      <c r="AI52" s="1258">
        <v>0</v>
      </c>
      <c r="AJ52" s="1108">
        <v>0</v>
      </c>
      <c r="AK52" s="1258">
        <v>0</v>
      </c>
      <c r="AL52" s="1108">
        <v>0</v>
      </c>
      <c r="AM52" s="2767">
        <v>0</v>
      </c>
      <c r="AN52" s="1108">
        <v>0</v>
      </c>
      <c r="AO52" s="2742">
        <v>0</v>
      </c>
      <c r="AP52" s="2738">
        <v>0</v>
      </c>
      <c r="AQ52" s="1110">
        <v>2</v>
      </c>
      <c r="AR52" s="2733">
        <v>2</v>
      </c>
      <c r="AS52" s="2733">
        <v>0</v>
      </c>
      <c r="AT52" s="1109">
        <v>0</v>
      </c>
      <c r="AU52" s="2739">
        <v>0</v>
      </c>
      <c r="AV52" s="2740">
        <v>1</v>
      </c>
      <c r="AW52" s="2733">
        <v>0</v>
      </c>
      <c r="AX52" s="1259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357"/>
      <c r="B53" s="8358"/>
      <c r="C53" s="2657" t="s">
        <v>1665</v>
      </c>
      <c r="D53" s="1131">
        <f t="shared" si="65"/>
        <v>11</v>
      </c>
      <c r="E53" s="800">
        <f t="shared" si="66"/>
        <v>4</v>
      </c>
      <c r="F53" s="2727">
        <f t="shared" si="66"/>
        <v>7</v>
      </c>
      <c r="G53" s="1258">
        <v>0</v>
      </c>
      <c r="H53" s="1259">
        <v>1</v>
      </c>
      <c r="I53" s="1258">
        <v>0</v>
      </c>
      <c r="J53" s="2742">
        <v>0</v>
      </c>
      <c r="K53" s="1258">
        <v>0</v>
      </c>
      <c r="L53" s="1259">
        <v>1</v>
      </c>
      <c r="M53" s="1258">
        <v>0</v>
      </c>
      <c r="N53" s="1259">
        <v>0</v>
      </c>
      <c r="O53" s="1258">
        <v>1</v>
      </c>
      <c r="P53" s="1259">
        <v>2</v>
      </c>
      <c r="Q53" s="1258">
        <v>1</v>
      </c>
      <c r="R53" s="1108">
        <v>0</v>
      </c>
      <c r="S53" s="1258">
        <v>0</v>
      </c>
      <c r="T53" s="1108">
        <v>0</v>
      </c>
      <c r="U53" s="1258">
        <v>1</v>
      </c>
      <c r="V53" s="1108">
        <v>2</v>
      </c>
      <c r="W53" s="1258">
        <v>0</v>
      </c>
      <c r="X53" s="1108">
        <v>0</v>
      </c>
      <c r="Y53" s="1258">
        <v>1</v>
      </c>
      <c r="Z53" s="1108">
        <v>0</v>
      </c>
      <c r="AA53" s="1258">
        <v>0</v>
      </c>
      <c r="AB53" s="1108">
        <v>1</v>
      </c>
      <c r="AC53" s="2767">
        <v>0</v>
      </c>
      <c r="AD53" s="1108">
        <v>0</v>
      </c>
      <c r="AE53" s="2737">
        <v>0</v>
      </c>
      <c r="AF53" s="1108">
        <v>0</v>
      </c>
      <c r="AG53" s="1258">
        <v>0</v>
      </c>
      <c r="AH53" s="1108">
        <v>0</v>
      </c>
      <c r="AI53" s="1258">
        <v>0</v>
      </c>
      <c r="AJ53" s="1108">
        <v>0</v>
      </c>
      <c r="AK53" s="1258">
        <v>0</v>
      </c>
      <c r="AL53" s="1108">
        <v>0</v>
      </c>
      <c r="AM53" s="2767">
        <v>0</v>
      </c>
      <c r="AN53" s="1108">
        <v>0</v>
      </c>
      <c r="AO53" s="2742">
        <v>0</v>
      </c>
      <c r="AP53" s="2738">
        <v>0</v>
      </c>
      <c r="AQ53" s="1110">
        <v>0</v>
      </c>
      <c r="AR53" s="2733">
        <v>1</v>
      </c>
      <c r="AS53" s="2733">
        <v>0</v>
      </c>
      <c r="AT53" s="1109">
        <v>0</v>
      </c>
      <c r="AU53" s="2739">
        <v>0</v>
      </c>
      <c r="AV53" s="2740">
        <v>0</v>
      </c>
      <c r="AW53" s="2733">
        <v>2</v>
      </c>
      <c r="AX53" s="1259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357"/>
      <c r="B54" s="8358"/>
      <c r="C54" s="2657" t="s">
        <v>1666</v>
      </c>
      <c r="D54" s="1131">
        <f t="shared" si="65"/>
        <v>10</v>
      </c>
      <c r="E54" s="800">
        <f>SUM(G54+I54+K54+M54+O54+Q54+S54+U54+W54+Y54+AA54+AC54+AE54+AG54+AI54+AK54+AM54+AO54)</f>
        <v>2</v>
      </c>
      <c r="F54" s="2727">
        <f t="shared" si="66"/>
        <v>8</v>
      </c>
      <c r="G54" s="1258">
        <v>0</v>
      </c>
      <c r="H54" s="1259">
        <v>0</v>
      </c>
      <c r="I54" s="1258">
        <v>0</v>
      </c>
      <c r="J54" s="2742">
        <v>0</v>
      </c>
      <c r="K54" s="1258">
        <v>0</v>
      </c>
      <c r="L54" s="1259">
        <v>1</v>
      </c>
      <c r="M54" s="1258">
        <v>0</v>
      </c>
      <c r="N54" s="1259">
        <v>0</v>
      </c>
      <c r="O54" s="1258">
        <v>0</v>
      </c>
      <c r="P54" s="1259">
        <v>0</v>
      </c>
      <c r="Q54" s="1258">
        <v>1</v>
      </c>
      <c r="R54" s="1108">
        <v>0</v>
      </c>
      <c r="S54" s="1258">
        <v>0</v>
      </c>
      <c r="T54" s="1108">
        <v>0</v>
      </c>
      <c r="U54" s="1258">
        <v>0</v>
      </c>
      <c r="V54" s="1108">
        <v>0</v>
      </c>
      <c r="W54" s="1258">
        <v>0</v>
      </c>
      <c r="X54" s="1108">
        <v>3</v>
      </c>
      <c r="Y54" s="1258">
        <v>1</v>
      </c>
      <c r="Z54" s="1108">
        <v>0</v>
      </c>
      <c r="AA54" s="1258">
        <v>0</v>
      </c>
      <c r="AB54" s="1108">
        <v>2</v>
      </c>
      <c r="AC54" s="2767">
        <v>0</v>
      </c>
      <c r="AD54" s="1108">
        <v>0</v>
      </c>
      <c r="AE54" s="2737">
        <v>0</v>
      </c>
      <c r="AF54" s="1108">
        <v>0</v>
      </c>
      <c r="AG54" s="1258">
        <v>0</v>
      </c>
      <c r="AH54" s="1108">
        <v>2</v>
      </c>
      <c r="AI54" s="1258">
        <v>0</v>
      </c>
      <c r="AJ54" s="1108">
        <v>0</v>
      </c>
      <c r="AK54" s="1258">
        <v>0</v>
      </c>
      <c r="AL54" s="1108">
        <v>0</v>
      </c>
      <c r="AM54" s="2767">
        <v>0</v>
      </c>
      <c r="AN54" s="1108">
        <v>0</v>
      </c>
      <c r="AO54" s="2742">
        <v>0</v>
      </c>
      <c r="AP54" s="2738">
        <v>0</v>
      </c>
      <c r="AQ54" s="1110">
        <v>0</v>
      </c>
      <c r="AR54" s="2733">
        <v>0</v>
      </c>
      <c r="AS54" s="2733">
        <v>0</v>
      </c>
      <c r="AT54" s="1109">
        <v>0</v>
      </c>
      <c r="AU54" s="2739">
        <v>0</v>
      </c>
      <c r="AV54" s="2740">
        <v>0</v>
      </c>
      <c r="AW54" s="2733">
        <v>0</v>
      </c>
      <c r="AX54" s="1259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357"/>
      <c r="B55" s="8358"/>
      <c r="C55" s="1400" t="s">
        <v>1667</v>
      </c>
      <c r="D55" s="2768">
        <f>SUM(E55+F55)</f>
        <v>6</v>
      </c>
      <c r="E55" s="800">
        <f>SUM(G55+I55+K55+M55+O55+Q55+S55+U55+W55+Y55+AA55+AC55+AE55+AG55+AI55+AK55+AM55+AO55)</f>
        <v>5</v>
      </c>
      <c r="F55" s="2727">
        <f>SUM(H55+J55+L55+N55+P55+R55+T55+V55+X55+Z55+AB55+AD55+AF55+AH55+AJ55+AL55+AN55+AP55)</f>
        <v>1</v>
      </c>
      <c r="G55" s="1258">
        <v>0</v>
      </c>
      <c r="H55" s="1259">
        <v>0</v>
      </c>
      <c r="I55" s="1258">
        <v>0</v>
      </c>
      <c r="J55" s="2742">
        <v>0</v>
      </c>
      <c r="K55" s="1260">
        <v>0</v>
      </c>
      <c r="L55" s="1261">
        <v>0</v>
      </c>
      <c r="M55" s="1260">
        <v>0</v>
      </c>
      <c r="N55" s="1261">
        <v>0</v>
      </c>
      <c r="O55" s="1260">
        <v>1</v>
      </c>
      <c r="P55" s="1261">
        <v>0</v>
      </c>
      <c r="Q55" s="1260">
        <v>1</v>
      </c>
      <c r="R55" s="2769">
        <v>1</v>
      </c>
      <c r="S55" s="1260">
        <v>2</v>
      </c>
      <c r="T55" s="2769">
        <v>0</v>
      </c>
      <c r="U55" s="1260">
        <v>0</v>
      </c>
      <c r="V55" s="2769">
        <v>0</v>
      </c>
      <c r="W55" s="1260">
        <v>0</v>
      </c>
      <c r="X55" s="2769">
        <v>0</v>
      </c>
      <c r="Y55" s="1260">
        <v>0</v>
      </c>
      <c r="Z55" s="2769">
        <v>0</v>
      </c>
      <c r="AA55" s="1260">
        <v>1</v>
      </c>
      <c r="AB55" s="2769">
        <v>0</v>
      </c>
      <c r="AC55" s="2770">
        <v>0</v>
      </c>
      <c r="AD55" s="2769">
        <v>0</v>
      </c>
      <c r="AE55" s="2771">
        <v>0</v>
      </c>
      <c r="AF55" s="2769">
        <v>0</v>
      </c>
      <c r="AG55" s="1260">
        <v>0</v>
      </c>
      <c r="AH55" s="2769">
        <v>0</v>
      </c>
      <c r="AI55" s="1260">
        <v>0</v>
      </c>
      <c r="AJ55" s="2769">
        <v>0</v>
      </c>
      <c r="AK55" s="1260">
        <v>0</v>
      </c>
      <c r="AL55" s="2769">
        <v>0</v>
      </c>
      <c r="AM55" s="2770">
        <v>0</v>
      </c>
      <c r="AN55" s="2769">
        <v>0</v>
      </c>
      <c r="AO55" s="349">
        <v>0</v>
      </c>
      <c r="AP55" s="2772">
        <v>0</v>
      </c>
      <c r="AQ55" s="2773">
        <v>0</v>
      </c>
      <c r="AR55" s="1262">
        <v>0</v>
      </c>
      <c r="AS55" s="1262">
        <v>0</v>
      </c>
      <c r="AT55" s="2774">
        <v>0</v>
      </c>
      <c r="AU55" s="739">
        <v>0</v>
      </c>
      <c r="AV55" s="741">
        <v>0</v>
      </c>
      <c r="AW55" s="1262">
        <v>0</v>
      </c>
      <c r="AX55" s="1261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357"/>
      <c r="B56" s="8358"/>
      <c r="C56" s="1400" t="s">
        <v>1668</v>
      </c>
      <c r="D56" s="1135">
        <f t="shared" si="65"/>
        <v>7</v>
      </c>
      <c r="E56" s="2775">
        <f>SUM(K56+M56+O56+Q56+S56+U56+W56+Y56+AA56+AC56+AE56+AG56+AI56+AK56+AM56+AO56)</f>
        <v>2</v>
      </c>
      <c r="F56" s="2005">
        <f>SUM(L56+N56+P56+R56+T56+V56+X56+Z56+AB56+AD56+AF56+AH56+AJ56+AL56+AN56+AP56)</f>
        <v>5</v>
      </c>
      <c r="G56" s="2776"/>
      <c r="H56" s="2777"/>
      <c r="I56" s="2776"/>
      <c r="J56" s="2777"/>
      <c r="K56" s="1269">
        <v>0</v>
      </c>
      <c r="L56" s="1271">
        <v>0</v>
      </c>
      <c r="M56" s="1269">
        <v>0</v>
      </c>
      <c r="N56" s="1271">
        <v>1</v>
      </c>
      <c r="O56" s="1269">
        <v>1</v>
      </c>
      <c r="P56" s="1271">
        <v>1</v>
      </c>
      <c r="Q56" s="1269">
        <v>1</v>
      </c>
      <c r="R56" s="2778">
        <v>0</v>
      </c>
      <c r="S56" s="1269">
        <v>0</v>
      </c>
      <c r="T56" s="2778">
        <v>0</v>
      </c>
      <c r="U56" s="1269">
        <v>0</v>
      </c>
      <c r="V56" s="2778">
        <v>0</v>
      </c>
      <c r="W56" s="1269">
        <v>0</v>
      </c>
      <c r="X56" s="2778">
        <v>0</v>
      </c>
      <c r="Y56" s="1269">
        <v>0</v>
      </c>
      <c r="Z56" s="2778">
        <v>0</v>
      </c>
      <c r="AA56" s="1269">
        <v>0</v>
      </c>
      <c r="AB56" s="2778">
        <v>2</v>
      </c>
      <c r="AC56" s="2779">
        <v>0</v>
      </c>
      <c r="AD56" s="2778">
        <v>0</v>
      </c>
      <c r="AE56" s="2780">
        <v>0</v>
      </c>
      <c r="AF56" s="2778">
        <v>1</v>
      </c>
      <c r="AG56" s="1269">
        <v>0</v>
      </c>
      <c r="AH56" s="2778">
        <v>0</v>
      </c>
      <c r="AI56" s="1269">
        <v>0</v>
      </c>
      <c r="AJ56" s="2778">
        <v>0</v>
      </c>
      <c r="AK56" s="1269">
        <v>0</v>
      </c>
      <c r="AL56" s="2778">
        <v>0</v>
      </c>
      <c r="AM56" s="2779">
        <v>0</v>
      </c>
      <c r="AN56" s="2778">
        <v>0</v>
      </c>
      <c r="AO56" s="2781">
        <v>0</v>
      </c>
      <c r="AP56" s="2782">
        <v>0</v>
      </c>
      <c r="AQ56" s="2783">
        <v>0</v>
      </c>
      <c r="AR56" s="1270">
        <v>0</v>
      </c>
      <c r="AS56" s="1270">
        <v>0</v>
      </c>
      <c r="AT56" s="2784">
        <v>0</v>
      </c>
      <c r="AU56" s="2785">
        <v>0</v>
      </c>
      <c r="AV56" s="2786">
        <v>0</v>
      </c>
      <c r="AW56" s="1270">
        <v>0</v>
      </c>
      <c r="AX56" s="1271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315" t="s">
        <v>77</v>
      </c>
      <c r="B57" s="8315"/>
      <c r="C57" s="8315"/>
      <c r="D57" s="2748">
        <f>SUM(D51:D56)</f>
        <v>174</v>
      </c>
      <c r="E57" s="2787">
        <f>SUM(E51:E56)</f>
        <v>81</v>
      </c>
      <c r="F57" s="2750">
        <f>SUM(F51:F56)</f>
        <v>93</v>
      </c>
      <c r="G57" s="2748">
        <f>SUM(G51:G56)</f>
        <v>5</v>
      </c>
      <c r="H57" s="2787">
        <f t="shared" ref="H57:AW57" si="67">SUM(H51:H56)</f>
        <v>11</v>
      </c>
      <c r="I57" s="2748">
        <f t="shared" si="67"/>
        <v>5</v>
      </c>
      <c r="J57" s="2787">
        <f t="shared" si="67"/>
        <v>3</v>
      </c>
      <c r="K57" s="2748">
        <f t="shared" si="67"/>
        <v>8</v>
      </c>
      <c r="L57" s="2787">
        <f t="shared" si="67"/>
        <v>11</v>
      </c>
      <c r="M57" s="2748">
        <f t="shared" si="67"/>
        <v>8</v>
      </c>
      <c r="N57" s="2787">
        <f t="shared" si="67"/>
        <v>6</v>
      </c>
      <c r="O57" s="2748">
        <f t="shared" si="67"/>
        <v>7</v>
      </c>
      <c r="P57" s="2787">
        <f t="shared" si="67"/>
        <v>6</v>
      </c>
      <c r="Q57" s="2748">
        <f t="shared" si="67"/>
        <v>8</v>
      </c>
      <c r="R57" s="2787">
        <f t="shared" si="67"/>
        <v>4</v>
      </c>
      <c r="S57" s="2748">
        <f t="shared" si="67"/>
        <v>9</v>
      </c>
      <c r="T57" s="2787">
        <f t="shared" si="67"/>
        <v>6</v>
      </c>
      <c r="U57" s="2748">
        <f t="shared" si="67"/>
        <v>4</v>
      </c>
      <c r="V57" s="2787">
        <f t="shared" si="67"/>
        <v>10</v>
      </c>
      <c r="W57" s="2748">
        <f t="shared" si="67"/>
        <v>14</v>
      </c>
      <c r="X57" s="2787">
        <f t="shared" si="67"/>
        <v>13</v>
      </c>
      <c r="Y57" s="2748">
        <f>SUM(Y51:Y56)</f>
        <v>11</v>
      </c>
      <c r="Z57" s="2787">
        <f>SUM(Z51:Z56)</f>
        <v>10</v>
      </c>
      <c r="AA57" s="2748">
        <f t="shared" si="67"/>
        <v>2</v>
      </c>
      <c r="AB57" s="2787">
        <f t="shared" si="67"/>
        <v>8</v>
      </c>
      <c r="AC57" s="2748">
        <f t="shared" si="67"/>
        <v>0</v>
      </c>
      <c r="AD57" s="2787">
        <f t="shared" si="67"/>
        <v>2</v>
      </c>
      <c r="AE57" s="2748">
        <f t="shared" si="67"/>
        <v>0</v>
      </c>
      <c r="AF57" s="2787">
        <f t="shared" si="67"/>
        <v>1</v>
      </c>
      <c r="AG57" s="2748">
        <f t="shared" si="67"/>
        <v>0</v>
      </c>
      <c r="AH57" s="2787">
        <f t="shared" si="67"/>
        <v>2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4</v>
      </c>
      <c r="AR57" s="2749">
        <f t="shared" si="67"/>
        <v>3</v>
      </c>
      <c r="AS57" s="2749">
        <f t="shared" si="67"/>
        <v>0</v>
      </c>
      <c r="AT57" s="2790">
        <f t="shared" si="67"/>
        <v>0</v>
      </c>
      <c r="AU57" s="2791">
        <f t="shared" si="67"/>
        <v>0</v>
      </c>
      <c r="AV57" s="2792">
        <f>SUM(AV51:AV56)</f>
        <v>3</v>
      </c>
      <c r="AW57" s="2749">
        <f t="shared" si="67"/>
        <v>2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357" t="s">
        <v>1669</v>
      </c>
      <c r="B58" s="8358"/>
      <c r="C58" s="2793">
        <v>0</v>
      </c>
      <c r="D58" s="2151">
        <f t="shared" si="65"/>
        <v>11</v>
      </c>
      <c r="E58" s="845">
        <f t="shared" si="66"/>
        <v>1</v>
      </c>
      <c r="F58" s="2794">
        <f t="shared" si="66"/>
        <v>10</v>
      </c>
      <c r="G58" s="2716">
        <v>1</v>
      </c>
      <c r="H58" s="2717">
        <v>7</v>
      </c>
      <c r="I58" s="2716">
        <v>0</v>
      </c>
      <c r="J58" s="2717">
        <v>0</v>
      </c>
      <c r="K58" s="2716">
        <v>0</v>
      </c>
      <c r="L58" s="2717">
        <v>0</v>
      </c>
      <c r="M58" s="2716">
        <v>0</v>
      </c>
      <c r="N58" s="2717">
        <v>0</v>
      </c>
      <c r="O58" s="2716">
        <v>0</v>
      </c>
      <c r="P58" s="2717">
        <v>0</v>
      </c>
      <c r="Q58" s="2716">
        <v>0</v>
      </c>
      <c r="R58" s="2717">
        <v>0</v>
      </c>
      <c r="S58" s="2716">
        <v>0</v>
      </c>
      <c r="T58" s="2717">
        <v>0</v>
      </c>
      <c r="U58" s="2716">
        <v>0</v>
      </c>
      <c r="V58" s="2717">
        <v>0</v>
      </c>
      <c r="W58" s="2716">
        <v>0</v>
      </c>
      <c r="X58" s="2717">
        <v>0</v>
      </c>
      <c r="Y58" s="2716">
        <v>0</v>
      </c>
      <c r="Z58" s="2717">
        <v>0</v>
      </c>
      <c r="AA58" s="2716">
        <v>0</v>
      </c>
      <c r="AB58" s="2717">
        <v>0</v>
      </c>
      <c r="AC58" s="2716">
        <v>0</v>
      </c>
      <c r="AD58" s="2717">
        <v>0</v>
      </c>
      <c r="AE58" s="2716">
        <v>0</v>
      </c>
      <c r="AF58" s="2717">
        <v>0</v>
      </c>
      <c r="AG58" s="2716">
        <v>0</v>
      </c>
      <c r="AH58" s="2717">
        <v>0</v>
      </c>
      <c r="AI58" s="2716">
        <v>0</v>
      </c>
      <c r="AJ58" s="2717">
        <v>0</v>
      </c>
      <c r="AK58" s="2716">
        <v>0</v>
      </c>
      <c r="AL58" s="2717">
        <v>0</v>
      </c>
      <c r="AM58" s="2716">
        <v>0</v>
      </c>
      <c r="AN58" s="2717">
        <v>2</v>
      </c>
      <c r="AO58" s="2716">
        <v>0</v>
      </c>
      <c r="AP58" s="2721">
        <v>1</v>
      </c>
      <c r="AQ58" s="2722">
        <v>0</v>
      </c>
      <c r="AR58" s="844">
        <v>0</v>
      </c>
      <c r="AS58" s="844">
        <v>0</v>
      </c>
      <c r="AT58" s="2723">
        <v>2</v>
      </c>
      <c r="AU58" s="2724">
        <v>0</v>
      </c>
      <c r="AV58" s="2725">
        <v>0</v>
      </c>
      <c r="AW58" s="844">
        <v>0</v>
      </c>
      <c r="AX58" s="2726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357"/>
      <c r="B59" s="8358"/>
      <c r="C59" s="2657" t="s">
        <v>1670</v>
      </c>
      <c r="D59" s="1131">
        <f t="shared" si="65"/>
        <v>13</v>
      </c>
      <c r="E59" s="2795">
        <f t="shared" si="66"/>
        <v>8</v>
      </c>
      <c r="F59" s="2796">
        <f t="shared" si="66"/>
        <v>5</v>
      </c>
      <c r="G59" s="1258">
        <v>4</v>
      </c>
      <c r="H59" s="1108">
        <v>4</v>
      </c>
      <c r="I59" s="1258">
        <v>4</v>
      </c>
      <c r="J59" s="1108">
        <v>1</v>
      </c>
      <c r="K59" s="1258">
        <v>0</v>
      </c>
      <c r="L59" s="1108">
        <v>0</v>
      </c>
      <c r="M59" s="1258">
        <v>0</v>
      </c>
      <c r="N59" s="1108">
        <v>0</v>
      </c>
      <c r="O59" s="1258">
        <v>0</v>
      </c>
      <c r="P59" s="1108">
        <v>0</v>
      </c>
      <c r="Q59" s="1258">
        <v>0</v>
      </c>
      <c r="R59" s="1108">
        <v>0</v>
      </c>
      <c r="S59" s="1258">
        <v>0</v>
      </c>
      <c r="T59" s="1108">
        <v>0</v>
      </c>
      <c r="U59" s="1258">
        <v>0</v>
      </c>
      <c r="V59" s="1108">
        <v>0</v>
      </c>
      <c r="W59" s="1258">
        <v>0</v>
      </c>
      <c r="X59" s="1108">
        <v>0</v>
      </c>
      <c r="Y59" s="1258">
        <v>0</v>
      </c>
      <c r="Z59" s="1108">
        <v>0</v>
      </c>
      <c r="AA59" s="1258">
        <v>0</v>
      </c>
      <c r="AB59" s="1108">
        <v>0</v>
      </c>
      <c r="AC59" s="1258">
        <v>0</v>
      </c>
      <c r="AD59" s="1108">
        <v>0</v>
      </c>
      <c r="AE59" s="1258">
        <v>0</v>
      </c>
      <c r="AF59" s="1108">
        <v>0</v>
      </c>
      <c r="AG59" s="1258">
        <v>0</v>
      </c>
      <c r="AH59" s="1108">
        <v>0</v>
      </c>
      <c r="AI59" s="1258">
        <v>0</v>
      </c>
      <c r="AJ59" s="1108">
        <v>0</v>
      </c>
      <c r="AK59" s="1258">
        <v>0</v>
      </c>
      <c r="AL59" s="1108">
        <v>0</v>
      </c>
      <c r="AM59" s="1258">
        <v>0</v>
      </c>
      <c r="AN59" s="1108">
        <v>0</v>
      </c>
      <c r="AO59" s="1258">
        <v>0</v>
      </c>
      <c r="AP59" s="2738">
        <v>0</v>
      </c>
      <c r="AQ59" s="1110">
        <v>0</v>
      </c>
      <c r="AR59" s="2733">
        <v>0</v>
      </c>
      <c r="AS59" s="2733">
        <v>0</v>
      </c>
      <c r="AT59" s="1109">
        <v>0</v>
      </c>
      <c r="AU59" s="2739">
        <v>0</v>
      </c>
      <c r="AV59" s="2740">
        <v>0</v>
      </c>
      <c r="AW59" s="2733">
        <v>0</v>
      </c>
      <c r="AX59" s="1259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357"/>
      <c r="B60" s="8358"/>
      <c r="C60" s="2657" t="s">
        <v>1671</v>
      </c>
      <c r="D60" s="1131">
        <f t="shared" si="65"/>
        <v>15</v>
      </c>
      <c r="E60" s="2795">
        <f>SUM(G60+I60+K60+M60+O60+Q60+S60+U60+W60+Y60+AA60+AC60+AE60+AG60+AI60+AK60+AM60+AO60)</f>
        <v>7</v>
      </c>
      <c r="F60" s="2796">
        <f>SUM(H60+J60+L60+N60+P60+R60+T60+V60+X60+Z60+AB60+AD60+AF60+AH60+AJ60+AL60+AN60+AP60)</f>
        <v>8</v>
      </c>
      <c r="G60" s="2797"/>
      <c r="H60" s="2798"/>
      <c r="I60" s="1258">
        <v>1</v>
      </c>
      <c r="J60" s="1108">
        <v>2</v>
      </c>
      <c r="K60" s="1258">
        <v>4</v>
      </c>
      <c r="L60" s="1108">
        <v>5</v>
      </c>
      <c r="M60" s="1258">
        <v>1</v>
      </c>
      <c r="N60" s="1108">
        <v>0</v>
      </c>
      <c r="O60" s="1258">
        <v>1</v>
      </c>
      <c r="P60" s="1108">
        <v>0</v>
      </c>
      <c r="Q60" s="1258">
        <v>0</v>
      </c>
      <c r="R60" s="1108">
        <v>0</v>
      </c>
      <c r="S60" s="1258">
        <v>0</v>
      </c>
      <c r="T60" s="1108">
        <v>0</v>
      </c>
      <c r="U60" s="1258">
        <v>0</v>
      </c>
      <c r="V60" s="1108">
        <v>0</v>
      </c>
      <c r="W60" s="1258">
        <v>0</v>
      </c>
      <c r="X60" s="1108">
        <v>1</v>
      </c>
      <c r="Y60" s="1258">
        <v>0</v>
      </c>
      <c r="Z60" s="1108">
        <v>0</v>
      </c>
      <c r="AA60" s="1258">
        <v>0</v>
      </c>
      <c r="AB60" s="1108">
        <v>0</v>
      </c>
      <c r="AC60" s="1258">
        <v>0</v>
      </c>
      <c r="AD60" s="1108">
        <v>0</v>
      </c>
      <c r="AE60" s="1258">
        <v>0</v>
      </c>
      <c r="AF60" s="1108">
        <v>0</v>
      </c>
      <c r="AG60" s="1258">
        <v>0</v>
      </c>
      <c r="AH60" s="1108">
        <v>0</v>
      </c>
      <c r="AI60" s="1258">
        <v>0</v>
      </c>
      <c r="AJ60" s="1108">
        <v>0</v>
      </c>
      <c r="AK60" s="1258">
        <v>0</v>
      </c>
      <c r="AL60" s="1108">
        <v>0</v>
      </c>
      <c r="AM60" s="1258">
        <v>0</v>
      </c>
      <c r="AN60" s="1108">
        <v>0</v>
      </c>
      <c r="AO60" s="1258">
        <v>0</v>
      </c>
      <c r="AP60" s="2738">
        <v>0</v>
      </c>
      <c r="AQ60" s="1110">
        <v>0</v>
      </c>
      <c r="AR60" s="2733">
        <v>0</v>
      </c>
      <c r="AS60" s="2733">
        <v>0</v>
      </c>
      <c r="AT60" s="1109">
        <v>0</v>
      </c>
      <c r="AU60" s="2739">
        <v>0</v>
      </c>
      <c r="AV60" s="2740">
        <v>0</v>
      </c>
      <c r="AW60" s="2733">
        <v>0</v>
      </c>
      <c r="AX60" s="1259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357"/>
      <c r="B61" s="8358"/>
      <c r="C61" s="2657" t="s">
        <v>1672</v>
      </c>
      <c r="D61" s="1131">
        <f t="shared" si="65"/>
        <v>113</v>
      </c>
      <c r="E61" s="2795">
        <f t="shared" si="66"/>
        <v>57</v>
      </c>
      <c r="F61" s="2796">
        <f t="shared" si="66"/>
        <v>56</v>
      </c>
      <c r="G61" s="2797"/>
      <c r="H61" s="2798"/>
      <c r="I61" s="2797"/>
      <c r="J61" s="2798"/>
      <c r="K61" s="1258">
        <v>4</v>
      </c>
      <c r="L61" s="1108">
        <v>6</v>
      </c>
      <c r="M61" s="1258">
        <v>7</v>
      </c>
      <c r="N61" s="1108">
        <v>6</v>
      </c>
      <c r="O61" s="1258">
        <v>6</v>
      </c>
      <c r="P61" s="1108">
        <v>6</v>
      </c>
      <c r="Q61" s="1258">
        <v>8</v>
      </c>
      <c r="R61" s="1108">
        <v>4</v>
      </c>
      <c r="S61" s="1258">
        <v>9</v>
      </c>
      <c r="T61" s="1108">
        <v>6</v>
      </c>
      <c r="U61" s="1258">
        <v>4</v>
      </c>
      <c r="V61" s="1108">
        <v>10</v>
      </c>
      <c r="W61" s="1258">
        <v>14</v>
      </c>
      <c r="X61" s="1108">
        <v>12</v>
      </c>
      <c r="Y61" s="1258">
        <v>5</v>
      </c>
      <c r="Z61" s="1108">
        <v>4</v>
      </c>
      <c r="AA61" s="1258">
        <v>0</v>
      </c>
      <c r="AB61" s="1108">
        <v>1</v>
      </c>
      <c r="AC61" s="1258">
        <v>0</v>
      </c>
      <c r="AD61" s="1108">
        <v>0</v>
      </c>
      <c r="AE61" s="1258">
        <v>0</v>
      </c>
      <c r="AF61" s="1108">
        <v>0</v>
      </c>
      <c r="AG61" s="1258">
        <v>0</v>
      </c>
      <c r="AH61" s="1108">
        <v>1</v>
      </c>
      <c r="AI61" s="1258">
        <v>0</v>
      </c>
      <c r="AJ61" s="1108">
        <v>0</v>
      </c>
      <c r="AK61" s="1258">
        <v>0</v>
      </c>
      <c r="AL61" s="1108">
        <v>0</v>
      </c>
      <c r="AM61" s="1258">
        <v>0</v>
      </c>
      <c r="AN61" s="1108">
        <v>0</v>
      </c>
      <c r="AO61" s="1258">
        <v>0</v>
      </c>
      <c r="AP61" s="2738">
        <v>0</v>
      </c>
      <c r="AQ61" s="1110">
        <v>1</v>
      </c>
      <c r="AR61" s="2733">
        <v>0</v>
      </c>
      <c r="AS61" s="2733">
        <v>0</v>
      </c>
      <c r="AT61" s="1109">
        <v>0</v>
      </c>
      <c r="AU61" s="2739">
        <v>0</v>
      </c>
      <c r="AV61" s="2740">
        <v>1</v>
      </c>
      <c r="AW61" s="2733">
        <v>0</v>
      </c>
      <c r="AX61" s="1259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323"/>
      <c r="B62" s="8325"/>
      <c r="C62" s="2659" t="s">
        <v>1673</v>
      </c>
      <c r="D62" s="1135">
        <f t="shared" si="65"/>
        <v>25</v>
      </c>
      <c r="E62" s="2775">
        <f>SUM(G62+I62+K62+M62+O62+Q62+S62+U62+W62+Y62+AA62+AC62+AE62+AG62+AI62+AK62+AM62+AO62)</f>
        <v>8</v>
      </c>
      <c r="F62" s="2799">
        <f>SUM(H62+J62+L62+N62+P62+R62+T62+V62+X62+Z62+AB62+AD62+AF62+AH62+AJ62+AL62+AN62+AP62)</f>
        <v>17</v>
      </c>
      <c r="G62" s="2776"/>
      <c r="H62" s="2800"/>
      <c r="I62" s="2776"/>
      <c r="J62" s="2800"/>
      <c r="K62" s="1269">
        <v>0</v>
      </c>
      <c r="L62" s="2778">
        <v>0</v>
      </c>
      <c r="M62" s="1269">
        <v>0</v>
      </c>
      <c r="N62" s="2778">
        <v>0</v>
      </c>
      <c r="O62" s="1269">
        <v>0</v>
      </c>
      <c r="P62" s="2778">
        <v>0</v>
      </c>
      <c r="Q62" s="1269">
        <v>0</v>
      </c>
      <c r="R62" s="2778">
        <v>0</v>
      </c>
      <c r="S62" s="1269">
        <v>0</v>
      </c>
      <c r="T62" s="2778">
        <v>0</v>
      </c>
      <c r="U62" s="1269">
        <v>0</v>
      </c>
      <c r="V62" s="2778">
        <v>0</v>
      </c>
      <c r="W62" s="1269">
        <v>0</v>
      </c>
      <c r="X62" s="2778">
        <v>0</v>
      </c>
      <c r="Y62" s="1269">
        <v>6</v>
      </c>
      <c r="Z62" s="2778">
        <v>6</v>
      </c>
      <c r="AA62" s="1269">
        <v>2</v>
      </c>
      <c r="AB62" s="2778">
        <v>7</v>
      </c>
      <c r="AC62" s="1269">
        <v>0</v>
      </c>
      <c r="AD62" s="2778">
        <v>2</v>
      </c>
      <c r="AE62" s="1269">
        <v>0</v>
      </c>
      <c r="AF62" s="2778">
        <v>1</v>
      </c>
      <c r="AG62" s="1269">
        <v>0</v>
      </c>
      <c r="AH62" s="2778">
        <v>1</v>
      </c>
      <c r="AI62" s="1269">
        <v>0</v>
      </c>
      <c r="AJ62" s="2778">
        <v>0</v>
      </c>
      <c r="AK62" s="1269">
        <v>0</v>
      </c>
      <c r="AL62" s="2778">
        <v>0</v>
      </c>
      <c r="AM62" s="1269">
        <v>0</v>
      </c>
      <c r="AN62" s="2778">
        <v>0</v>
      </c>
      <c r="AO62" s="1269">
        <v>0</v>
      </c>
      <c r="AP62" s="2782">
        <v>0</v>
      </c>
      <c r="AQ62" s="2783">
        <v>3</v>
      </c>
      <c r="AR62" s="1270">
        <v>3</v>
      </c>
      <c r="AS62" s="1270">
        <v>0</v>
      </c>
      <c r="AT62" s="2784">
        <v>0</v>
      </c>
      <c r="AU62" s="2785">
        <v>0</v>
      </c>
      <c r="AV62" s="2786">
        <v>2</v>
      </c>
      <c r="AW62" s="1270">
        <v>2</v>
      </c>
      <c r="AX62" s="1271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88" t="s">
        <v>77</v>
      </c>
      <c r="B63" s="8289"/>
      <c r="C63" s="7976"/>
      <c r="D63" s="2748">
        <f>SUM(D58:D62)</f>
        <v>177</v>
      </c>
      <c r="E63" s="2749">
        <f>SUM(E58:E62)</f>
        <v>81</v>
      </c>
      <c r="F63" s="2801">
        <f>SUM(F58:F62)</f>
        <v>96</v>
      </c>
      <c r="G63" s="2748">
        <f t="shared" ref="G63:AX63" si="76">SUM(G58:G62)</f>
        <v>5</v>
      </c>
      <c r="H63" s="2787">
        <f t="shared" si="76"/>
        <v>11</v>
      </c>
      <c r="I63" s="2748">
        <f t="shared" si="76"/>
        <v>5</v>
      </c>
      <c r="J63" s="2787">
        <f t="shared" si="76"/>
        <v>3</v>
      </c>
      <c r="K63" s="2748">
        <f t="shared" si="76"/>
        <v>8</v>
      </c>
      <c r="L63" s="2787">
        <f t="shared" si="76"/>
        <v>11</v>
      </c>
      <c r="M63" s="2748">
        <f t="shared" si="76"/>
        <v>8</v>
      </c>
      <c r="N63" s="2787">
        <f t="shared" si="76"/>
        <v>6</v>
      </c>
      <c r="O63" s="2748">
        <f t="shared" si="76"/>
        <v>7</v>
      </c>
      <c r="P63" s="2787">
        <f t="shared" si="76"/>
        <v>6</v>
      </c>
      <c r="Q63" s="2748">
        <f t="shared" si="76"/>
        <v>8</v>
      </c>
      <c r="R63" s="2787">
        <f t="shared" si="76"/>
        <v>4</v>
      </c>
      <c r="S63" s="2748">
        <f t="shared" si="76"/>
        <v>9</v>
      </c>
      <c r="T63" s="2801">
        <f t="shared" si="76"/>
        <v>6</v>
      </c>
      <c r="U63" s="2748">
        <f t="shared" si="76"/>
        <v>4</v>
      </c>
      <c r="V63" s="2787">
        <f t="shared" si="76"/>
        <v>10</v>
      </c>
      <c r="W63" s="2748">
        <f t="shared" si="76"/>
        <v>14</v>
      </c>
      <c r="X63" s="2787">
        <f t="shared" si="76"/>
        <v>13</v>
      </c>
      <c r="Y63" s="2748">
        <f t="shared" si="76"/>
        <v>11</v>
      </c>
      <c r="Z63" s="2787">
        <f t="shared" si="76"/>
        <v>10</v>
      </c>
      <c r="AA63" s="2748">
        <f t="shared" si="76"/>
        <v>2</v>
      </c>
      <c r="AB63" s="2787">
        <f t="shared" si="76"/>
        <v>8</v>
      </c>
      <c r="AC63" s="2748">
        <f t="shared" si="76"/>
        <v>0</v>
      </c>
      <c r="AD63" s="2787">
        <f t="shared" si="76"/>
        <v>2</v>
      </c>
      <c r="AE63" s="2748">
        <f t="shared" si="76"/>
        <v>0</v>
      </c>
      <c r="AF63" s="2787">
        <f t="shared" si="76"/>
        <v>1</v>
      </c>
      <c r="AG63" s="2748">
        <f t="shared" si="76"/>
        <v>0</v>
      </c>
      <c r="AH63" s="2787">
        <f t="shared" si="76"/>
        <v>2</v>
      </c>
      <c r="AI63" s="2748">
        <f t="shared" si="76"/>
        <v>0</v>
      </c>
      <c r="AJ63" s="2787">
        <f t="shared" si="76"/>
        <v>0</v>
      </c>
      <c r="AK63" s="2748">
        <f t="shared" si="76"/>
        <v>0</v>
      </c>
      <c r="AL63" s="2787">
        <f t="shared" si="76"/>
        <v>0</v>
      </c>
      <c r="AM63" s="2748">
        <f t="shared" si="76"/>
        <v>0</v>
      </c>
      <c r="AN63" s="2787">
        <f t="shared" si="76"/>
        <v>2</v>
      </c>
      <c r="AO63" s="2748">
        <f t="shared" si="76"/>
        <v>0</v>
      </c>
      <c r="AP63" s="2788">
        <f t="shared" si="76"/>
        <v>1</v>
      </c>
      <c r="AQ63" s="2789">
        <f t="shared" si="76"/>
        <v>4</v>
      </c>
      <c r="AR63" s="2749">
        <f t="shared" si="76"/>
        <v>3</v>
      </c>
      <c r="AS63" s="2749">
        <f t="shared" si="76"/>
        <v>0</v>
      </c>
      <c r="AT63" s="2790">
        <f t="shared" si="76"/>
        <v>2</v>
      </c>
      <c r="AU63" s="2791">
        <f t="shared" si="76"/>
        <v>0</v>
      </c>
      <c r="AV63" s="2792">
        <f>SUM(AV58:AV62)</f>
        <v>3</v>
      </c>
      <c r="AW63" s="2749">
        <f t="shared" si="76"/>
        <v>2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362" t="s">
        <v>1674</v>
      </c>
      <c r="B64" s="7859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>
        <v>0</v>
      </c>
      <c r="AB64" s="2769">
        <v>0</v>
      </c>
      <c r="AC64" s="2809">
        <v>0</v>
      </c>
      <c r="AD64" s="2810">
        <v>0</v>
      </c>
      <c r="AE64" s="344">
        <v>0</v>
      </c>
      <c r="AF64" s="2811">
        <v>0</v>
      </c>
      <c r="AG64" s="344">
        <v>0</v>
      </c>
      <c r="AH64" s="2811">
        <v>0</v>
      </c>
      <c r="AI64" s="2771">
        <v>0</v>
      </c>
      <c r="AJ64" s="2769">
        <v>0</v>
      </c>
      <c r="AK64" s="1260">
        <v>0</v>
      </c>
      <c r="AL64" s="2769">
        <v>0</v>
      </c>
      <c r="AM64" s="2809">
        <v>0</v>
      </c>
      <c r="AN64" s="2810">
        <v>0</v>
      </c>
      <c r="AO64" s="2771">
        <v>0</v>
      </c>
      <c r="AP64" s="2721">
        <v>0</v>
      </c>
      <c r="AQ64" s="5201"/>
      <c r="AR64" s="1262">
        <v>0</v>
      </c>
      <c r="AS64" s="1262">
        <v>0</v>
      </c>
      <c r="AT64" s="2812">
        <v>0</v>
      </c>
      <c r="AU64" s="739">
        <v>0</v>
      </c>
      <c r="AV64" s="741">
        <v>0</v>
      </c>
      <c r="AW64" s="2813">
        <v>0</v>
      </c>
      <c r="AX64" s="2814">
        <v>0</v>
      </c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363"/>
      <c r="B65" s="7860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>
        <v>0</v>
      </c>
      <c r="AB65" s="2769">
        <v>0</v>
      </c>
      <c r="AC65" s="1260">
        <v>0</v>
      </c>
      <c r="AD65" s="2769">
        <v>0</v>
      </c>
      <c r="AE65" s="2771">
        <v>0</v>
      </c>
      <c r="AF65" s="2769">
        <v>0</v>
      </c>
      <c r="AG65" s="2771">
        <v>0</v>
      </c>
      <c r="AH65" s="2769">
        <v>0</v>
      </c>
      <c r="AI65" s="2771">
        <v>0</v>
      </c>
      <c r="AJ65" s="2769">
        <v>0</v>
      </c>
      <c r="AK65" s="1260">
        <v>0</v>
      </c>
      <c r="AL65" s="2769">
        <v>0</v>
      </c>
      <c r="AM65" s="1260">
        <v>0</v>
      </c>
      <c r="AN65" s="2769">
        <v>0</v>
      </c>
      <c r="AO65" s="2771">
        <v>0</v>
      </c>
      <c r="AP65" s="2772">
        <v>0</v>
      </c>
      <c r="AQ65" s="5202"/>
      <c r="AR65" s="1262">
        <v>0</v>
      </c>
      <c r="AS65" s="1262">
        <v>0</v>
      </c>
      <c r="AT65" s="2774">
        <v>0</v>
      </c>
      <c r="AU65" s="739">
        <v>0</v>
      </c>
      <c r="AV65" s="741">
        <v>0</v>
      </c>
      <c r="AW65" s="1262">
        <v>0</v>
      </c>
      <c r="AX65" s="1261">
        <v>0</v>
      </c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364"/>
      <c r="B66" s="836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>
        <v>0</v>
      </c>
      <c r="AB66" s="2769">
        <v>0</v>
      </c>
      <c r="AC66" s="1260">
        <v>0</v>
      </c>
      <c r="AD66" s="2769">
        <v>0</v>
      </c>
      <c r="AE66" s="2771">
        <v>0</v>
      </c>
      <c r="AF66" s="2769">
        <v>0</v>
      </c>
      <c r="AG66" s="2771">
        <v>0</v>
      </c>
      <c r="AH66" s="2769">
        <v>0</v>
      </c>
      <c r="AI66" s="2771">
        <v>0</v>
      </c>
      <c r="AJ66" s="2769">
        <v>0</v>
      </c>
      <c r="AK66" s="1260">
        <v>0</v>
      </c>
      <c r="AL66" s="2769">
        <v>0</v>
      </c>
      <c r="AM66" s="1269">
        <v>0</v>
      </c>
      <c r="AN66" s="2778">
        <v>0</v>
      </c>
      <c r="AO66" s="2771">
        <v>0</v>
      </c>
      <c r="AP66" s="2772">
        <v>0</v>
      </c>
      <c r="AQ66" s="5203"/>
      <c r="AR66" s="1262">
        <v>0</v>
      </c>
      <c r="AS66" s="1262">
        <v>0</v>
      </c>
      <c r="AT66" s="2774">
        <v>0</v>
      </c>
      <c r="AU66" s="739">
        <v>0</v>
      </c>
      <c r="AV66" s="741">
        <v>0</v>
      </c>
      <c r="AW66" s="1262">
        <v>0</v>
      </c>
      <c r="AX66" s="1261">
        <v>0</v>
      </c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366" t="s">
        <v>77</v>
      </c>
      <c r="B67" s="7975"/>
      <c r="C67" s="7976"/>
      <c r="D67" s="2748">
        <f>SUM(D64:D66)</f>
        <v>0</v>
      </c>
      <c r="E67" s="2749">
        <f>SUM(E64:E66)</f>
        <v>0</v>
      </c>
      <c r="F67" s="2750">
        <f>SUM(F64:F66)</f>
        <v>0</v>
      </c>
      <c r="G67" s="8283"/>
      <c r="H67" s="8284"/>
      <c r="I67" s="8284"/>
      <c r="J67" s="8284"/>
      <c r="K67" s="8284"/>
      <c r="L67" s="8284"/>
      <c r="M67" s="8284"/>
      <c r="N67" s="8284"/>
      <c r="O67" s="8284"/>
      <c r="P67" s="8284"/>
      <c r="Q67" s="8284"/>
      <c r="R67" s="8284"/>
      <c r="S67" s="8284"/>
      <c r="T67" s="8284"/>
      <c r="U67" s="8284"/>
      <c r="V67" s="8284"/>
      <c r="W67" s="8284"/>
      <c r="X67" s="8284"/>
      <c r="Y67" s="8284"/>
      <c r="Z67" s="8285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312" t="s">
        <v>1678</v>
      </c>
      <c r="B69" s="7853"/>
      <c r="C69" s="7772"/>
      <c r="D69" s="8449" t="s">
        <v>1679</v>
      </c>
      <c r="E69" s="8450"/>
      <c r="F69" s="8450"/>
      <c r="G69" s="8450"/>
      <c r="H69" s="8451"/>
      <c r="I69" s="8449" t="s">
        <v>1680</v>
      </c>
      <c r="J69" s="8450"/>
      <c r="K69" s="8450"/>
      <c r="L69" s="8450"/>
      <c r="M69" s="8452"/>
      <c r="N69" s="8124" t="s">
        <v>1681</v>
      </c>
    </row>
    <row r="70" spans="1:100" ht="22.5" customHeight="1" x14ac:dyDescent="0.25">
      <c r="A70" s="8313"/>
      <c r="B70" s="7995"/>
      <c r="C70" s="8088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126"/>
    </row>
    <row r="71" spans="1:100" ht="15" customHeight="1" x14ac:dyDescent="0.25">
      <c r="A71" s="8453" t="s">
        <v>1684</v>
      </c>
      <c r="B71" s="8454"/>
      <c r="C71" s="8454"/>
      <c r="D71" s="2819">
        <f>SUM(E71:H71)</f>
        <v>11</v>
      </c>
      <c r="E71" s="2820">
        <v>11</v>
      </c>
      <c r="F71" s="2821">
        <v>0</v>
      </c>
      <c r="G71" s="2821">
        <v>0</v>
      </c>
      <c r="H71" s="2822">
        <v>0</v>
      </c>
      <c r="I71" s="663">
        <f>SUM(J71:M71)</f>
        <v>11</v>
      </c>
      <c r="J71" s="2820">
        <v>11</v>
      </c>
      <c r="K71" s="2821">
        <v>0</v>
      </c>
      <c r="L71" s="2821">
        <v>0</v>
      </c>
      <c r="M71" s="2823">
        <v>0</v>
      </c>
      <c r="N71" s="2019">
        <v>8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455" t="s">
        <v>1685</v>
      </c>
      <c r="B72" s="8348" t="s">
        <v>1686</v>
      </c>
      <c r="C72" s="8319"/>
      <c r="D72" s="1362">
        <f t="shared" ref="D72:D81" si="85">SUM(E72:H72)</f>
        <v>20</v>
      </c>
      <c r="E72" s="1179">
        <v>20</v>
      </c>
      <c r="F72" s="1228">
        <v>0</v>
      </c>
      <c r="G72" s="1228">
        <v>0</v>
      </c>
      <c r="H72" s="1183">
        <v>0</v>
      </c>
      <c r="I72" s="2768">
        <f>SUM(J72:M72)</f>
        <v>20</v>
      </c>
      <c r="J72" s="1179">
        <v>20</v>
      </c>
      <c r="K72" s="1228">
        <v>0</v>
      </c>
      <c r="L72" s="1228">
        <v>0</v>
      </c>
      <c r="M72" s="1185">
        <v>0</v>
      </c>
      <c r="N72" s="1180">
        <v>14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456"/>
      <c r="B73" s="8348" t="s">
        <v>1687</v>
      </c>
      <c r="C73" s="8319"/>
      <c r="D73" s="1362">
        <f t="shared" si="85"/>
        <v>0</v>
      </c>
      <c r="E73" s="1172">
        <v>0</v>
      </c>
      <c r="F73" s="2001">
        <v>0</v>
      </c>
      <c r="G73" s="2001">
        <v>0</v>
      </c>
      <c r="H73" s="886">
        <v>0</v>
      </c>
      <c r="I73" s="2768">
        <f t="shared" ref="I73:I81" si="89">SUM(J73:M73)</f>
        <v>0</v>
      </c>
      <c r="J73" s="1172">
        <v>0</v>
      </c>
      <c r="K73" s="2001">
        <v>0</v>
      </c>
      <c r="L73" s="2001">
        <v>0</v>
      </c>
      <c r="M73" s="1929">
        <v>0</v>
      </c>
      <c r="N73" s="1173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48" t="s">
        <v>1688</v>
      </c>
      <c r="B74" s="8319"/>
      <c r="C74" s="8319"/>
      <c r="D74" s="1362">
        <f t="shared" si="85"/>
        <v>5</v>
      </c>
      <c r="E74" s="1172">
        <v>5</v>
      </c>
      <c r="F74" s="2001">
        <v>0</v>
      </c>
      <c r="G74" s="2001">
        <v>0</v>
      </c>
      <c r="H74" s="886">
        <v>0</v>
      </c>
      <c r="I74" s="2768">
        <f t="shared" si="89"/>
        <v>5</v>
      </c>
      <c r="J74" s="1172">
        <v>5</v>
      </c>
      <c r="K74" s="2001">
        <v>0</v>
      </c>
      <c r="L74" s="2001">
        <v>0</v>
      </c>
      <c r="M74" s="1929">
        <v>0</v>
      </c>
      <c r="N74" s="1173">
        <v>2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372" t="s">
        <v>1689</v>
      </c>
      <c r="B75" s="8373"/>
      <c r="C75" s="8373"/>
      <c r="D75" s="1362">
        <f t="shared" si="85"/>
        <v>5</v>
      </c>
      <c r="E75" s="1172">
        <v>5</v>
      </c>
      <c r="F75" s="2001">
        <v>0</v>
      </c>
      <c r="G75" s="2001">
        <v>0</v>
      </c>
      <c r="H75" s="886">
        <v>0</v>
      </c>
      <c r="I75" s="2768">
        <f t="shared" si="89"/>
        <v>5</v>
      </c>
      <c r="J75" s="1172">
        <v>5</v>
      </c>
      <c r="K75" s="2001">
        <v>0</v>
      </c>
      <c r="L75" s="2001">
        <v>0</v>
      </c>
      <c r="M75" s="1929">
        <v>0</v>
      </c>
      <c r="N75" s="1173">
        <v>3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48" t="s">
        <v>1690</v>
      </c>
      <c r="B76" s="8319"/>
      <c r="C76" s="8319"/>
      <c r="D76" s="1362">
        <f t="shared" si="85"/>
        <v>4</v>
      </c>
      <c r="E76" s="1172">
        <v>4</v>
      </c>
      <c r="F76" s="2001">
        <v>0</v>
      </c>
      <c r="G76" s="2001">
        <v>0</v>
      </c>
      <c r="H76" s="886">
        <v>0</v>
      </c>
      <c r="I76" s="2768">
        <f t="shared" si="89"/>
        <v>4</v>
      </c>
      <c r="J76" s="1172">
        <v>4</v>
      </c>
      <c r="K76" s="2001">
        <v>0</v>
      </c>
      <c r="L76" s="2001">
        <v>0</v>
      </c>
      <c r="M76" s="1929">
        <v>0</v>
      </c>
      <c r="N76" s="1173">
        <v>3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372" t="s">
        <v>1691</v>
      </c>
      <c r="B77" s="8373"/>
      <c r="C77" s="8373"/>
      <c r="D77" s="1362">
        <f t="shared" si="85"/>
        <v>0</v>
      </c>
      <c r="E77" s="1172">
        <v>0</v>
      </c>
      <c r="F77" s="2001">
        <v>0</v>
      </c>
      <c r="G77" s="2001">
        <v>0</v>
      </c>
      <c r="H77" s="886">
        <v>0</v>
      </c>
      <c r="I77" s="2768">
        <f t="shared" si="89"/>
        <v>0</v>
      </c>
      <c r="J77" s="1172">
        <v>0</v>
      </c>
      <c r="K77" s="2001">
        <v>0</v>
      </c>
      <c r="L77" s="2001">
        <v>0</v>
      </c>
      <c r="M77" s="1929">
        <v>0</v>
      </c>
      <c r="N77" s="1173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48" t="s">
        <v>1692</v>
      </c>
      <c r="B78" s="8319"/>
      <c r="C78" s="8319"/>
      <c r="D78" s="1362">
        <f t="shared" si="85"/>
        <v>0</v>
      </c>
      <c r="E78" s="1172">
        <v>0</v>
      </c>
      <c r="F78" s="2001">
        <v>0</v>
      </c>
      <c r="G78" s="2001">
        <v>0</v>
      </c>
      <c r="H78" s="886">
        <v>0</v>
      </c>
      <c r="I78" s="2768">
        <f t="shared" si="89"/>
        <v>0</v>
      </c>
      <c r="J78" s="1172">
        <v>0</v>
      </c>
      <c r="K78" s="2001">
        <v>0</v>
      </c>
      <c r="L78" s="2001">
        <v>0</v>
      </c>
      <c r="M78" s="1929">
        <v>0</v>
      </c>
      <c r="N78" s="1173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48" t="s">
        <v>1693</v>
      </c>
      <c r="B79" s="8319"/>
      <c r="C79" s="8319"/>
      <c r="D79" s="1362">
        <f t="shared" si="85"/>
        <v>0</v>
      </c>
      <c r="E79" s="1172">
        <v>0</v>
      </c>
      <c r="F79" s="2001">
        <v>0</v>
      </c>
      <c r="G79" s="2001">
        <v>0</v>
      </c>
      <c r="H79" s="886">
        <v>0</v>
      </c>
      <c r="I79" s="2768">
        <f t="shared" si="89"/>
        <v>0</v>
      </c>
      <c r="J79" s="1172">
        <v>0</v>
      </c>
      <c r="K79" s="2001">
        <v>0</v>
      </c>
      <c r="L79" s="2001">
        <v>0</v>
      </c>
      <c r="M79" s="1929">
        <v>0</v>
      </c>
      <c r="N79" s="1173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48" t="s">
        <v>1694</v>
      </c>
      <c r="B80" s="8319"/>
      <c r="C80" s="8319"/>
      <c r="D80" s="1362">
        <f t="shared" si="85"/>
        <v>1</v>
      </c>
      <c r="E80" s="1172">
        <v>1</v>
      </c>
      <c r="F80" s="2001">
        <v>0</v>
      </c>
      <c r="G80" s="2001">
        <v>0</v>
      </c>
      <c r="H80" s="886">
        <v>0</v>
      </c>
      <c r="I80" s="2768">
        <f t="shared" si="89"/>
        <v>1</v>
      </c>
      <c r="J80" s="1172">
        <v>1</v>
      </c>
      <c r="K80" s="2001">
        <v>0</v>
      </c>
      <c r="L80" s="2001">
        <v>0</v>
      </c>
      <c r="M80" s="1929">
        <v>0</v>
      </c>
      <c r="N80" s="1173">
        <v>1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367" t="s">
        <v>1695</v>
      </c>
      <c r="B81" s="8360"/>
      <c r="C81" s="8360"/>
      <c r="D81" s="1268">
        <f t="shared" si="85"/>
        <v>0</v>
      </c>
      <c r="E81" s="1188">
        <v>0</v>
      </c>
      <c r="F81" s="1118">
        <v>0</v>
      </c>
      <c r="G81" s="1118">
        <v>0</v>
      </c>
      <c r="H81" s="1119">
        <v>0</v>
      </c>
      <c r="I81" s="1268">
        <f t="shared" si="89"/>
        <v>0</v>
      </c>
      <c r="J81" s="1188">
        <v>0</v>
      </c>
      <c r="K81" s="1118">
        <v>0</v>
      </c>
      <c r="L81" s="1118">
        <v>0</v>
      </c>
      <c r="M81" s="1224">
        <v>0</v>
      </c>
      <c r="N81" s="1192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312" t="s">
        <v>1697</v>
      </c>
      <c r="B83" s="7853"/>
      <c r="C83" s="7772"/>
      <c r="D83" s="8339" t="s">
        <v>1698</v>
      </c>
      <c r="E83" s="8331"/>
      <c r="F83" s="8301"/>
    </row>
    <row r="84" spans="1:102" ht="15" customHeight="1" x14ac:dyDescent="0.25">
      <c r="A84" s="8313"/>
      <c r="B84" s="7995"/>
      <c r="C84" s="8088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8368" t="s">
        <v>1699</v>
      </c>
      <c r="B85" s="8370" t="s">
        <v>1700</v>
      </c>
      <c r="C85" s="8371"/>
      <c r="D85" s="1170">
        <f>SUM(E85+F85)</f>
        <v>78</v>
      </c>
      <c r="E85" s="1935">
        <v>24</v>
      </c>
      <c r="F85" s="755">
        <v>54</v>
      </c>
    </row>
    <row r="86" spans="1:102" ht="15" customHeight="1" x14ac:dyDescent="0.25">
      <c r="A86" s="8369"/>
      <c r="B86" s="7720" t="s">
        <v>1701</v>
      </c>
      <c r="C86" s="7721"/>
      <c r="D86" s="1117">
        <f>SUM(E86+F86)</f>
        <v>23</v>
      </c>
      <c r="E86" s="1188">
        <v>8</v>
      </c>
      <c r="F86" s="1119">
        <v>15</v>
      </c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853" t="s">
        <v>1703</v>
      </c>
      <c r="B88" s="7853"/>
      <c r="C88" s="7772"/>
      <c r="D88" s="8312" t="s">
        <v>77</v>
      </c>
      <c r="E88" s="7853"/>
      <c r="F88" s="7772"/>
      <c r="G88" s="8288" t="s">
        <v>101</v>
      </c>
      <c r="H88" s="8289"/>
      <c r="I88" s="8289"/>
      <c r="J88" s="8289"/>
      <c r="K88" s="8289"/>
      <c r="L88" s="8289"/>
      <c r="M88" s="8289"/>
      <c r="N88" s="8289"/>
      <c r="O88" s="8289"/>
      <c r="P88" s="8289"/>
      <c r="Q88" s="8289"/>
      <c r="R88" s="8289"/>
      <c r="S88" s="8289"/>
      <c r="T88" s="8289"/>
      <c r="U88" s="8289"/>
      <c r="V88" s="8289"/>
      <c r="W88" s="8289"/>
      <c r="X88" s="8289"/>
      <c r="Y88" s="8289"/>
      <c r="Z88" s="8289"/>
      <c r="AA88" s="8289"/>
      <c r="AB88" s="8289"/>
      <c r="AC88" s="8289"/>
      <c r="AD88" s="8289"/>
      <c r="AE88" s="8289"/>
      <c r="AF88" s="8289"/>
      <c r="AG88" s="8289"/>
      <c r="AH88" s="8289"/>
      <c r="AI88" s="8289"/>
      <c r="AJ88" s="8289"/>
      <c r="AK88" s="8289"/>
      <c r="AL88" s="8289"/>
      <c r="AM88" s="8289"/>
      <c r="AN88" s="8290"/>
      <c r="AO88" s="8378" t="s">
        <v>1704</v>
      </c>
      <c r="AP88" s="8379" t="s">
        <v>1635</v>
      </c>
      <c r="AQ88" s="8292" t="s">
        <v>1705</v>
      </c>
      <c r="AR88" s="8292" t="s">
        <v>1706</v>
      </c>
      <c r="AS88" s="8292" t="s">
        <v>1707</v>
      </c>
      <c r="AT88" s="8374" t="s">
        <v>1708</v>
      </c>
      <c r="AU88" s="8296" t="s">
        <v>498</v>
      </c>
      <c r="AV88" s="8338" t="s">
        <v>35</v>
      </c>
      <c r="AW88" s="8375" t="s">
        <v>37</v>
      </c>
      <c r="AX88" s="8124" t="s">
        <v>1709</v>
      </c>
    </row>
    <row r="89" spans="1:102" ht="15" customHeight="1" x14ac:dyDescent="0.25">
      <c r="A89" s="8287"/>
      <c r="B89" s="8287"/>
      <c r="C89" s="8087"/>
      <c r="D89" s="8313"/>
      <c r="E89" s="7995"/>
      <c r="F89" s="8088"/>
      <c r="G89" s="8297" t="s">
        <v>1710</v>
      </c>
      <c r="H89" s="8298"/>
      <c r="I89" s="8288" t="s">
        <v>386</v>
      </c>
      <c r="J89" s="8299"/>
      <c r="K89" s="8288" t="s">
        <v>1619</v>
      </c>
      <c r="L89" s="8299"/>
      <c r="M89" s="8288" t="s">
        <v>388</v>
      </c>
      <c r="N89" s="8299"/>
      <c r="O89" s="8288" t="s">
        <v>389</v>
      </c>
      <c r="P89" s="8299"/>
      <c r="Q89" s="8288" t="s">
        <v>390</v>
      </c>
      <c r="R89" s="8299"/>
      <c r="S89" s="8288" t="s">
        <v>391</v>
      </c>
      <c r="T89" s="8299"/>
      <c r="U89" s="8289" t="s">
        <v>1620</v>
      </c>
      <c r="V89" s="8299"/>
      <c r="W89" s="8288" t="s">
        <v>308</v>
      </c>
      <c r="X89" s="8301"/>
      <c r="Y89" s="8288" t="s">
        <v>309</v>
      </c>
      <c r="Z89" s="8301"/>
      <c r="AA89" s="8288" t="s">
        <v>1621</v>
      </c>
      <c r="AB89" s="8301"/>
      <c r="AC89" s="8288" t="s">
        <v>1622</v>
      </c>
      <c r="AD89" s="8301"/>
      <c r="AE89" s="8288" t="s">
        <v>1623</v>
      </c>
      <c r="AF89" s="8301"/>
      <c r="AG89" s="8288" t="s">
        <v>1624</v>
      </c>
      <c r="AH89" s="8301"/>
      <c r="AI89" s="8288" t="s">
        <v>1625</v>
      </c>
      <c r="AJ89" s="8301"/>
      <c r="AK89" s="8289" t="s">
        <v>1626</v>
      </c>
      <c r="AL89" s="8301"/>
      <c r="AM89" s="8288" t="s">
        <v>950</v>
      </c>
      <c r="AN89" s="8300"/>
      <c r="AO89" s="8378"/>
      <c r="AP89" s="8379"/>
      <c r="AQ89" s="7938"/>
      <c r="AR89" s="7938"/>
      <c r="AS89" s="7938"/>
      <c r="AT89" s="8374"/>
      <c r="AU89" s="7988"/>
      <c r="AV89" s="7940"/>
      <c r="AW89" s="8376"/>
      <c r="AX89" s="8459"/>
    </row>
    <row r="90" spans="1:102" ht="36" customHeight="1" x14ac:dyDescent="0.25">
      <c r="A90" s="7995"/>
      <c r="B90" s="7995"/>
      <c r="C90" s="8088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378"/>
      <c r="AP90" s="8379"/>
      <c r="AQ90" s="7740"/>
      <c r="AR90" s="7740"/>
      <c r="AS90" s="7740"/>
      <c r="AT90" s="8374"/>
      <c r="AU90" s="7989"/>
      <c r="AV90" s="7941"/>
      <c r="AW90" s="8377"/>
      <c r="AX90" s="8126"/>
    </row>
    <row r="91" spans="1:102" ht="15" customHeight="1" x14ac:dyDescent="0.25">
      <c r="A91" s="8368" t="s">
        <v>1711</v>
      </c>
      <c r="B91" s="8385" t="s">
        <v>1712</v>
      </c>
      <c r="C91" s="8386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70"/>
      <c r="B92" s="7830" t="s">
        <v>1684</v>
      </c>
      <c r="C92" s="7831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70"/>
      <c r="B93" s="7830" t="s">
        <v>1689</v>
      </c>
      <c r="C93" s="7831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70"/>
      <c r="B94" s="7830" t="s">
        <v>1713</v>
      </c>
      <c r="C94" s="7831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70"/>
      <c r="B95" s="7830" t="s">
        <v>1714</v>
      </c>
      <c r="C95" s="7831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69"/>
      <c r="B96" s="8383" t="s">
        <v>1715</v>
      </c>
      <c r="C96" s="8384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68" t="s">
        <v>1716</v>
      </c>
      <c r="B97" s="8385" t="s">
        <v>1712</v>
      </c>
      <c r="C97" s="8386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70"/>
      <c r="B98" s="7830" t="s">
        <v>1684</v>
      </c>
      <c r="C98" s="7831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70"/>
      <c r="B99" s="7830" t="s">
        <v>1689</v>
      </c>
      <c r="C99" s="7831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70"/>
      <c r="B100" s="8387" t="s">
        <v>1713</v>
      </c>
      <c r="C100" s="8388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70"/>
      <c r="B101" s="7830" t="s">
        <v>1714</v>
      </c>
      <c r="C101" s="7831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69"/>
      <c r="B102" s="8359" t="s">
        <v>1717</v>
      </c>
      <c r="C102" s="8361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49" t="s">
        <v>1718</v>
      </c>
      <c r="B103" s="8350"/>
      <c r="C103" s="8351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80" t="s">
        <v>1719</v>
      </c>
      <c r="B104" s="8381"/>
      <c r="C104" s="8382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80" t="s">
        <v>1720</v>
      </c>
      <c r="B105" s="8381"/>
      <c r="C105" s="8382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80" t="s">
        <v>1721</v>
      </c>
      <c r="B106" s="8381"/>
      <c r="C106" s="8382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80" t="s">
        <v>1722</v>
      </c>
      <c r="B107" s="8381"/>
      <c r="C107" s="8382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80" t="s">
        <v>1723</v>
      </c>
      <c r="B108" s="8381"/>
      <c r="C108" s="8382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80" t="s">
        <v>1724</v>
      </c>
      <c r="B109" s="8381"/>
      <c r="C109" s="8382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80" t="s">
        <v>1725</v>
      </c>
      <c r="B110" s="8381"/>
      <c r="C110" s="8382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80" t="s">
        <v>1726</v>
      </c>
      <c r="B111" s="8381"/>
      <c r="C111" s="8382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80" t="s">
        <v>1727</v>
      </c>
      <c r="B112" s="8381"/>
      <c r="C112" s="8382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80" t="s">
        <v>1728</v>
      </c>
      <c r="B113" s="8381"/>
      <c r="C113" s="8382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80" t="s">
        <v>1729</v>
      </c>
      <c r="B114" s="8381"/>
      <c r="C114" s="8382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80" t="s">
        <v>1730</v>
      </c>
      <c r="B115" s="8381"/>
      <c r="C115" s="8382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80" t="s">
        <v>1731</v>
      </c>
      <c r="B116" s="8381"/>
      <c r="C116" s="8382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80" t="s">
        <v>1732</v>
      </c>
      <c r="B117" s="8381"/>
      <c r="C117" s="8382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80" t="s">
        <v>1733</v>
      </c>
      <c r="B118" s="8381"/>
      <c r="C118" s="8382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80" t="s">
        <v>1734</v>
      </c>
      <c r="B119" s="8381"/>
      <c r="C119" s="8382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830" t="s">
        <v>1735</v>
      </c>
      <c r="B120" s="8319"/>
      <c r="C120" s="7831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333" t="s">
        <v>1736</v>
      </c>
      <c r="B121" s="8334"/>
      <c r="C121" s="8335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333" t="s">
        <v>1737</v>
      </c>
      <c r="B122" s="8334"/>
      <c r="C122" s="8335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830" t="s">
        <v>1738</v>
      </c>
      <c r="B123" s="8319"/>
      <c r="C123" s="7831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80" t="s">
        <v>1739</v>
      </c>
      <c r="B124" s="8381"/>
      <c r="C124" s="8382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80" t="s">
        <v>1740</v>
      </c>
      <c r="B125" s="8381"/>
      <c r="C125" s="8382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80" t="s">
        <v>1741</v>
      </c>
      <c r="B126" s="8381"/>
      <c r="C126" s="8382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80" t="s">
        <v>1742</v>
      </c>
      <c r="B127" s="8381"/>
      <c r="C127" s="8382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80" t="s">
        <v>1743</v>
      </c>
      <c r="B128" s="8381"/>
      <c r="C128" s="8382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80" t="s">
        <v>1744</v>
      </c>
      <c r="B129" s="8381"/>
      <c r="C129" s="8382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80" t="s">
        <v>1745</v>
      </c>
      <c r="B130" s="8381"/>
      <c r="C130" s="8382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80" t="s">
        <v>1746</v>
      </c>
      <c r="B131" s="8381"/>
      <c r="C131" s="8382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80" t="s">
        <v>1747</v>
      </c>
      <c r="B132" s="8381"/>
      <c r="C132" s="8382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80" t="s">
        <v>1748</v>
      </c>
      <c r="B133" s="8381"/>
      <c r="C133" s="8382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80" t="s">
        <v>1749</v>
      </c>
      <c r="B134" s="8381"/>
      <c r="C134" s="8382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80" t="s">
        <v>1750</v>
      </c>
      <c r="B135" s="8381"/>
      <c r="C135" s="8382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80" t="s">
        <v>1751</v>
      </c>
      <c r="B136" s="8381"/>
      <c r="C136" s="8382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80" t="s">
        <v>1752</v>
      </c>
      <c r="B137" s="8381"/>
      <c r="C137" s="8382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80" t="s">
        <v>1753</v>
      </c>
      <c r="B138" s="8381"/>
      <c r="C138" s="8382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80" t="s">
        <v>1754</v>
      </c>
      <c r="B139" s="8381"/>
      <c r="C139" s="8382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80" t="s">
        <v>1756</v>
      </c>
      <c r="B141" s="8381"/>
      <c r="C141" s="8382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59" t="s">
        <v>1757</v>
      </c>
      <c r="B142" s="8360"/>
      <c r="C142" s="8361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88" t="s">
        <v>77</v>
      </c>
      <c r="B143" s="8289"/>
      <c r="C143" s="8299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460" t="s">
        <v>1678</v>
      </c>
      <c r="B145" s="8403" t="s">
        <v>1759</v>
      </c>
      <c r="C145" s="8463" t="s">
        <v>1760</v>
      </c>
      <c r="D145" s="8292" t="s">
        <v>1761</v>
      </c>
      <c r="E145" s="8465" t="s">
        <v>1762</v>
      </c>
      <c r="F145" s="8467" t="s">
        <v>1763</v>
      </c>
      <c r="G145" s="8292" t="s">
        <v>1764</v>
      </c>
      <c r="H145" s="8468" t="s">
        <v>1765</v>
      </c>
      <c r="I145" s="7694" t="s">
        <v>1766</v>
      </c>
      <c r="J145" s="8471" t="s">
        <v>1767</v>
      </c>
      <c r="K145" s="8472" t="s">
        <v>1768</v>
      </c>
      <c r="L145" s="8291" t="s">
        <v>1763</v>
      </c>
      <c r="M145" s="8292" t="s">
        <v>1764</v>
      </c>
      <c r="N145" s="7772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672"/>
      <c r="AR145" s="7672"/>
      <c r="AS145" s="7672"/>
      <c r="AT145" s="7672"/>
      <c r="AU145" s="7672"/>
      <c r="AV145" s="7672"/>
      <c r="AW145" s="7672"/>
      <c r="AX145" s="7672"/>
    </row>
    <row r="146" spans="1:50" ht="27" customHeight="1" x14ac:dyDescent="0.25">
      <c r="A146" s="8461"/>
      <c r="B146" s="7675"/>
      <c r="C146" s="8464"/>
      <c r="D146" s="7938"/>
      <c r="E146" s="8466"/>
      <c r="F146" s="7663"/>
      <c r="G146" s="7938"/>
      <c r="H146" s="8469"/>
      <c r="I146" s="7665"/>
      <c r="J146" s="8471"/>
      <c r="K146" s="8472"/>
      <c r="L146" s="7693"/>
      <c r="M146" s="7938"/>
      <c r="N146" s="8087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672"/>
      <c r="AR146" s="7672"/>
      <c r="AS146" s="7672"/>
      <c r="AT146" s="7672"/>
      <c r="AU146" s="7672"/>
      <c r="AV146" s="7672"/>
      <c r="AW146" s="7672"/>
      <c r="AX146" s="7672"/>
    </row>
    <row r="147" spans="1:50" ht="22.5" customHeight="1" x14ac:dyDescent="0.25">
      <c r="A147" s="8462"/>
      <c r="B147" s="7253"/>
      <c r="C147" s="7997"/>
      <c r="D147" s="7740"/>
      <c r="E147" s="7782"/>
      <c r="F147" s="8000"/>
      <c r="G147" s="7740"/>
      <c r="H147" s="8470"/>
      <c r="I147" s="7976"/>
      <c r="J147" s="8471"/>
      <c r="K147" s="8472"/>
      <c r="L147" s="7688"/>
      <c r="M147" s="7740"/>
      <c r="N147" s="8088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672"/>
      <c r="AR147" s="7672"/>
      <c r="AS147" s="7672"/>
      <c r="AT147" s="7672"/>
      <c r="AU147" s="7672"/>
      <c r="AV147" s="7672"/>
      <c r="AW147" s="7672"/>
      <c r="AX147" s="7672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89" t="s">
        <v>1771</v>
      </c>
      <c r="B160" s="8390"/>
      <c r="C160" s="8304"/>
      <c r="D160" s="8336" t="s">
        <v>77</v>
      </c>
      <c r="E160" s="7670"/>
      <c r="F160" s="7694"/>
      <c r="G160" s="8288" t="s">
        <v>1772</v>
      </c>
      <c r="H160" s="8289"/>
      <c r="I160" s="8289"/>
      <c r="J160" s="8289"/>
      <c r="K160" s="8289"/>
      <c r="L160" s="8289"/>
      <c r="M160" s="8289"/>
      <c r="N160" s="8289"/>
      <c r="O160" s="8289"/>
      <c r="P160" s="8289"/>
      <c r="Q160" s="8289"/>
      <c r="R160" s="8289"/>
      <c r="S160" s="8289"/>
      <c r="T160" s="8289"/>
      <c r="U160" s="8289"/>
      <c r="V160" s="8289"/>
      <c r="W160" s="8289"/>
      <c r="X160" s="8289"/>
      <c r="Y160" s="8289"/>
      <c r="Z160" s="8289"/>
      <c r="AA160" s="8289"/>
      <c r="AB160" s="8289"/>
      <c r="AC160" s="8289"/>
      <c r="AD160" s="8289"/>
      <c r="AE160" s="8289"/>
      <c r="AF160" s="8289"/>
      <c r="AG160" s="8289"/>
      <c r="AH160" s="8289"/>
      <c r="AI160" s="8289"/>
      <c r="AJ160" s="8289"/>
      <c r="AK160" s="8289"/>
      <c r="AL160" s="8289"/>
      <c r="AM160" s="8289"/>
      <c r="AN160" s="8289"/>
      <c r="AO160" s="8289"/>
      <c r="AP160" s="8290"/>
      <c r="AQ160" s="8404" t="s">
        <v>1704</v>
      </c>
      <c r="AR160" s="8400" t="s">
        <v>460</v>
      </c>
      <c r="AS160" s="8399" t="s">
        <v>1616</v>
      </c>
      <c r="AT160" s="8400" t="s">
        <v>1636</v>
      </c>
      <c r="AU160" s="8401" t="s">
        <v>1708</v>
      </c>
      <c r="AV160" s="8402" t="s">
        <v>34</v>
      </c>
      <c r="AW160" s="8473" t="s">
        <v>35</v>
      </c>
      <c r="AX160" s="8451" t="s">
        <v>37</v>
      </c>
    </row>
    <row r="161" spans="1:100" ht="18" customHeight="1" x14ac:dyDescent="0.25">
      <c r="A161" s="8391"/>
      <c r="B161" s="8392"/>
      <c r="C161" s="8393"/>
      <c r="D161" s="8366"/>
      <c r="E161" s="7975"/>
      <c r="F161" s="7976"/>
      <c r="G161" s="8297" t="s">
        <v>479</v>
      </c>
      <c r="H161" s="8298"/>
      <c r="I161" s="8288" t="s">
        <v>385</v>
      </c>
      <c r="J161" s="8299"/>
      <c r="K161" s="8289" t="s">
        <v>386</v>
      </c>
      <c r="L161" s="8299"/>
      <c r="M161" s="8288" t="s">
        <v>1619</v>
      </c>
      <c r="N161" s="8299"/>
      <c r="O161" s="8288" t="s">
        <v>388</v>
      </c>
      <c r="P161" s="8299"/>
      <c r="Q161" s="8288" t="s">
        <v>389</v>
      </c>
      <c r="R161" s="8299"/>
      <c r="S161" s="8288" t="s">
        <v>390</v>
      </c>
      <c r="T161" s="8299"/>
      <c r="U161" s="8288" t="s">
        <v>391</v>
      </c>
      <c r="V161" s="8299"/>
      <c r="W161" s="8288" t="s">
        <v>1620</v>
      </c>
      <c r="X161" s="8299"/>
      <c r="Y161" s="8288" t="s">
        <v>308</v>
      </c>
      <c r="Z161" s="8301"/>
      <c r="AA161" s="8288" t="s">
        <v>309</v>
      </c>
      <c r="AB161" s="8301"/>
      <c r="AC161" s="8288" t="s">
        <v>1621</v>
      </c>
      <c r="AD161" s="8301"/>
      <c r="AE161" s="8288" t="s">
        <v>1622</v>
      </c>
      <c r="AF161" s="8301"/>
      <c r="AG161" s="8288" t="s">
        <v>1623</v>
      </c>
      <c r="AH161" s="8301"/>
      <c r="AI161" s="8288" t="s">
        <v>1624</v>
      </c>
      <c r="AJ161" s="8301"/>
      <c r="AK161" s="8288" t="s">
        <v>1625</v>
      </c>
      <c r="AL161" s="8301"/>
      <c r="AM161" s="8288" t="s">
        <v>1626</v>
      </c>
      <c r="AN161" s="8301"/>
      <c r="AO161" s="8288" t="s">
        <v>950</v>
      </c>
      <c r="AP161" s="8300"/>
      <c r="AQ161" s="8404"/>
      <c r="AR161" s="8400"/>
      <c r="AS161" s="8399"/>
      <c r="AT161" s="8400"/>
      <c r="AU161" s="8401"/>
      <c r="AV161" s="8402"/>
      <c r="AW161" s="8473"/>
      <c r="AX161" s="8451"/>
    </row>
    <row r="162" spans="1:100" ht="36.75" customHeight="1" x14ac:dyDescent="0.25">
      <c r="A162" s="8394"/>
      <c r="B162" s="8395"/>
      <c r="C162" s="8305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04"/>
      <c r="AR162" s="8400"/>
      <c r="AS162" s="8399"/>
      <c r="AT162" s="8400"/>
      <c r="AU162" s="8401"/>
      <c r="AV162" s="8402"/>
      <c r="AW162" s="8473"/>
      <c r="AX162" s="8451"/>
    </row>
    <row r="163" spans="1:100" ht="15" customHeight="1" x14ac:dyDescent="0.25">
      <c r="A163" s="8396" t="s">
        <v>1774</v>
      </c>
      <c r="B163" s="8397"/>
      <c r="C163" s="839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80" t="s">
        <v>1775</v>
      </c>
      <c r="B164" s="8381"/>
      <c r="C164" s="8382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830" t="s">
        <v>1776</v>
      </c>
      <c r="B165" s="8319"/>
      <c r="C165" s="7831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333" t="s">
        <v>1777</v>
      </c>
      <c r="B166" s="8334"/>
      <c r="C166" s="8335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333" t="s">
        <v>1778</v>
      </c>
      <c r="B167" s="8334"/>
      <c r="C167" s="8335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333" t="s">
        <v>1779</v>
      </c>
      <c r="B168" s="8334"/>
      <c r="C168" s="8335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333" t="s">
        <v>1780</v>
      </c>
      <c r="B169" s="8334"/>
      <c r="C169" s="8335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333" t="s">
        <v>1781</v>
      </c>
      <c r="B170" s="8334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830" t="s">
        <v>1782</v>
      </c>
      <c r="B171" s="8319"/>
      <c r="C171" s="7831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457" t="s">
        <v>1783</v>
      </c>
      <c r="B172" s="8457"/>
      <c r="C172" s="8458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88" t="s">
        <v>77</v>
      </c>
      <c r="B174" s="8289"/>
      <c r="C174" s="8299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312" t="s">
        <v>1786</v>
      </c>
      <c r="B176" s="7853"/>
      <c r="C176" s="7772"/>
      <c r="D176" s="8336" t="s">
        <v>77</v>
      </c>
      <c r="E176" s="7670"/>
      <c r="F176" s="7694"/>
      <c r="G176" s="8288" t="s">
        <v>101</v>
      </c>
      <c r="H176" s="8289"/>
      <c r="I176" s="8289"/>
      <c r="J176" s="8289"/>
      <c r="K176" s="8289"/>
      <c r="L176" s="8289"/>
      <c r="M176" s="8289"/>
      <c r="N176" s="8289"/>
      <c r="O176" s="8289"/>
      <c r="P176" s="8289"/>
      <c r="Q176" s="8289"/>
      <c r="R176" s="8289"/>
      <c r="S176" s="8289"/>
      <c r="T176" s="8289"/>
      <c r="U176" s="8289"/>
      <c r="V176" s="8289"/>
      <c r="W176" s="8289"/>
      <c r="X176" s="8289"/>
      <c r="Y176" s="8289"/>
      <c r="Z176" s="8289"/>
      <c r="AA176" s="8289"/>
      <c r="AB176" s="8289"/>
      <c r="AC176" s="8289"/>
      <c r="AD176" s="8289"/>
      <c r="AE176" s="8289"/>
      <c r="AF176" s="8289"/>
      <c r="AG176" s="8289"/>
      <c r="AH176" s="8289"/>
      <c r="AI176" s="8289"/>
      <c r="AJ176" s="8289"/>
      <c r="AK176" s="8289"/>
      <c r="AL176" s="8289"/>
      <c r="AM176" s="8289"/>
      <c r="AN176" s="8289"/>
      <c r="AO176" s="8289"/>
      <c r="AP176" s="8431"/>
      <c r="AQ176" s="7745" t="s">
        <v>1636</v>
      </c>
      <c r="AR176" s="8413" t="s">
        <v>1617</v>
      </c>
      <c r="AS176" s="8401" t="s">
        <v>34</v>
      </c>
      <c r="AT176" s="8473" t="s">
        <v>35</v>
      </c>
      <c r="AU176" s="8474" t="s">
        <v>37</v>
      </c>
      <c r="AV176" s="8476" t="s">
        <v>1787</v>
      </c>
      <c r="AW176" s="8474" t="s">
        <v>1618</v>
      </c>
      <c r="AX176" s="8124" t="s">
        <v>327</v>
      </c>
    </row>
    <row r="177" spans="1:100" ht="15" customHeight="1" x14ac:dyDescent="0.25">
      <c r="A177" s="8086"/>
      <c r="B177" s="8287"/>
      <c r="C177" s="8087"/>
      <c r="D177" s="7712"/>
      <c r="E177" s="7672"/>
      <c r="F177" s="7665"/>
      <c r="G177" s="8297" t="s">
        <v>479</v>
      </c>
      <c r="H177" s="8298"/>
      <c r="I177" s="8288" t="s">
        <v>385</v>
      </c>
      <c r="J177" s="8299"/>
      <c r="K177" s="8289" t="s">
        <v>386</v>
      </c>
      <c r="L177" s="8299"/>
      <c r="M177" s="8288" t="s">
        <v>1619</v>
      </c>
      <c r="N177" s="8299"/>
      <c r="O177" s="8288" t="s">
        <v>388</v>
      </c>
      <c r="P177" s="8299"/>
      <c r="Q177" s="8288" t="s">
        <v>389</v>
      </c>
      <c r="R177" s="8299"/>
      <c r="S177" s="8288" t="s">
        <v>390</v>
      </c>
      <c r="T177" s="8299"/>
      <c r="U177" s="8288" t="s">
        <v>391</v>
      </c>
      <c r="V177" s="8299"/>
      <c r="W177" s="8288" t="s">
        <v>1620</v>
      </c>
      <c r="X177" s="8299"/>
      <c r="Y177" s="8288" t="s">
        <v>308</v>
      </c>
      <c r="Z177" s="8301"/>
      <c r="AA177" s="8288" t="s">
        <v>309</v>
      </c>
      <c r="AB177" s="8301"/>
      <c r="AC177" s="8480" t="s">
        <v>1621</v>
      </c>
      <c r="AD177" s="8481"/>
      <c r="AE177" s="8480" t="s">
        <v>1622</v>
      </c>
      <c r="AF177" s="8481"/>
      <c r="AG177" s="8480" t="s">
        <v>1623</v>
      </c>
      <c r="AH177" s="8481"/>
      <c r="AI177" s="8480" t="s">
        <v>1624</v>
      </c>
      <c r="AJ177" s="8481"/>
      <c r="AK177" s="8288" t="s">
        <v>1625</v>
      </c>
      <c r="AL177" s="8301"/>
      <c r="AM177" s="8288" t="s">
        <v>1626</v>
      </c>
      <c r="AN177" s="8301"/>
      <c r="AO177" s="8288" t="s">
        <v>950</v>
      </c>
      <c r="AP177" s="8441"/>
      <c r="AQ177" s="7672"/>
      <c r="AR177" s="8414"/>
      <c r="AS177" s="8401"/>
      <c r="AT177" s="8473"/>
      <c r="AU177" s="7678"/>
      <c r="AV177" s="8477"/>
      <c r="AW177" s="7678"/>
      <c r="AX177" s="8459"/>
    </row>
    <row r="178" spans="1:100" ht="33.75" customHeight="1" x14ac:dyDescent="0.25">
      <c r="A178" s="8313"/>
      <c r="B178" s="7995"/>
      <c r="C178" s="8088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673"/>
      <c r="AR178" s="8415"/>
      <c r="AS178" s="8401"/>
      <c r="AT178" s="8473"/>
      <c r="AU178" s="8475"/>
      <c r="AV178" s="8478"/>
      <c r="AW178" s="8475"/>
      <c r="AX178" s="8479"/>
    </row>
    <row r="179" spans="1:100" ht="15" customHeight="1" x14ac:dyDescent="0.25">
      <c r="A179" s="908"/>
      <c r="B179" s="8411" t="s">
        <v>1788</v>
      </c>
      <c r="C179" s="8412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07" t="s">
        <v>1686</v>
      </c>
      <c r="C180" s="8408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05" t="s">
        <v>1684</v>
      </c>
      <c r="C181" s="8406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403" t="s">
        <v>1789</v>
      </c>
      <c r="B182" s="8409" t="s">
        <v>1741</v>
      </c>
      <c r="C182" s="8410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675"/>
      <c r="B183" s="8403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675"/>
      <c r="B184" s="7675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675"/>
      <c r="B185" s="7675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675"/>
      <c r="B186" s="7675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675"/>
      <c r="B187" s="7675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675"/>
      <c r="B188" s="7675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675"/>
      <c r="B189" s="7675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05" t="s">
        <v>1686</v>
      </c>
      <c r="C192" s="8406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07" t="s">
        <v>1799</v>
      </c>
      <c r="C193" s="8408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07" t="s">
        <v>1684</v>
      </c>
      <c r="C194" s="8408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403" t="s">
        <v>1800</v>
      </c>
      <c r="B195" s="8409" t="s">
        <v>1741</v>
      </c>
      <c r="C195" s="8410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675"/>
      <c r="B196" s="8336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675"/>
      <c r="B197" s="7712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675"/>
      <c r="B198" s="7712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16" t="s">
        <v>1803</v>
      </c>
      <c r="B201" s="8419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17"/>
      <c r="B202" s="8420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18"/>
      <c r="B203" s="8421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16" t="s">
        <v>1808</v>
      </c>
      <c r="B204" s="8368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17"/>
      <c r="B205" s="7770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17"/>
      <c r="B206" s="8369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17"/>
      <c r="B207" s="8419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17"/>
      <c r="B208" s="8421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17"/>
      <c r="B209" s="8362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17"/>
      <c r="B210" s="8363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18"/>
      <c r="B211" s="8364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68" t="s">
        <v>1817</v>
      </c>
      <c r="B212" s="8339" t="s">
        <v>1818</v>
      </c>
      <c r="C212" s="8301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70"/>
      <c r="B213" s="7770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70"/>
      <c r="B214" s="7770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70"/>
      <c r="B215" s="8368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69"/>
      <c r="B216" s="8369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16" t="s">
        <v>1821</v>
      </c>
      <c r="B217" s="8368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17"/>
      <c r="B218" s="7770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18"/>
      <c r="B219" s="8369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17" t="s">
        <v>1826</v>
      </c>
      <c r="B220" s="8368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18"/>
      <c r="B221" s="8369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16" t="s">
        <v>1830</v>
      </c>
      <c r="B222" s="842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17"/>
      <c r="B223" s="842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17"/>
      <c r="B224" s="8368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17"/>
      <c r="B225" s="7770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18"/>
      <c r="B226" s="8369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499" t="s">
        <v>1835</v>
      </c>
      <c r="B227" s="8499"/>
      <c r="C227" s="8499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312" t="s">
        <v>220</v>
      </c>
      <c r="B229" s="7853"/>
      <c r="C229" s="7772"/>
      <c r="D229" s="8336" t="s">
        <v>77</v>
      </c>
      <c r="E229" s="7670"/>
      <c r="F229" s="7694"/>
      <c r="G229" s="8288" t="s">
        <v>101</v>
      </c>
      <c r="H229" s="8289"/>
      <c r="I229" s="8289"/>
      <c r="J229" s="8289"/>
      <c r="K229" s="8289"/>
      <c r="L229" s="8289"/>
      <c r="M229" s="8289"/>
      <c r="N229" s="8289"/>
      <c r="O229" s="8289"/>
      <c r="P229" s="8289"/>
      <c r="Q229" s="8289"/>
      <c r="R229" s="8289"/>
      <c r="S229" s="8289"/>
      <c r="T229" s="8289"/>
      <c r="U229" s="8289"/>
      <c r="V229" s="8289"/>
      <c r="W229" s="8289"/>
      <c r="X229" s="8289"/>
      <c r="Y229" s="8289"/>
      <c r="Z229" s="8289"/>
      <c r="AA229" s="8289"/>
      <c r="AB229" s="8431"/>
      <c r="AC229" s="8424" t="s">
        <v>1617</v>
      </c>
      <c r="AD229" s="8413" t="s">
        <v>931</v>
      </c>
      <c r="AE229" s="8413" t="s">
        <v>1837</v>
      </c>
      <c r="AF229" s="8413" t="s">
        <v>1838</v>
      </c>
      <c r="AG229" s="8435" t="s">
        <v>1839</v>
      </c>
      <c r="AH229" s="8438" t="s">
        <v>1840</v>
      </c>
      <c r="AI229" s="8413" t="s">
        <v>1841</v>
      </c>
    </row>
    <row r="230" spans="1:100" ht="15" customHeight="1" x14ac:dyDescent="0.25">
      <c r="A230" s="8086"/>
      <c r="B230" s="8287"/>
      <c r="C230" s="8087"/>
      <c r="D230" s="7712"/>
      <c r="E230" s="7672"/>
      <c r="F230" s="7665"/>
      <c r="G230" s="8297" t="s">
        <v>479</v>
      </c>
      <c r="H230" s="8298"/>
      <c r="I230" s="8288" t="s">
        <v>385</v>
      </c>
      <c r="J230" s="8299"/>
      <c r="K230" s="8289" t="s">
        <v>386</v>
      </c>
      <c r="L230" s="8299"/>
      <c r="M230" s="8288" t="s">
        <v>1619</v>
      </c>
      <c r="N230" s="8299"/>
      <c r="O230" s="8288" t="s">
        <v>388</v>
      </c>
      <c r="P230" s="8299"/>
      <c r="Q230" s="8288" t="s">
        <v>389</v>
      </c>
      <c r="R230" s="8299"/>
      <c r="S230" s="8288" t="s">
        <v>390</v>
      </c>
      <c r="T230" s="8299"/>
      <c r="U230" s="8288" t="s">
        <v>391</v>
      </c>
      <c r="V230" s="8299"/>
      <c r="W230" s="8288" t="s">
        <v>1620</v>
      </c>
      <c r="X230" s="8299"/>
      <c r="Y230" s="8288" t="s">
        <v>308</v>
      </c>
      <c r="Z230" s="8301"/>
      <c r="AA230" s="8288" t="s">
        <v>309</v>
      </c>
      <c r="AB230" s="8441"/>
      <c r="AC230" s="8392"/>
      <c r="AD230" s="8414"/>
      <c r="AE230" s="8414"/>
      <c r="AF230" s="8414"/>
      <c r="AG230" s="8436"/>
      <c r="AH230" s="8439"/>
      <c r="AI230" s="8414"/>
    </row>
    <row r="231" spans="1:100" ht="15" customHeight="1" x14ac:dyDescent="0.25">
      <c r="A231" s="8313"/>
      <c r="B231" s="7995"/>
      <c r="C231" s="8088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25"/>
      <c r="AD231" s="8415"/>
      <c r="AE231" s="8415"/>
      <c r="AF231" s="8415"/>
      <c r="AG231" s="8437"/>
      <c r="AH231" s="8440"/>
      <c r="AI231" s="8415"/>
    </row>
    <row r="232" spans="1:100" ht="15" customHeight="1" x14ac:dyDescent="0.25">
      <c r="A232" s="8343" t="s">
        <v>1842</v>
      </c>
      <c r="B232" s="8344"/>
      <c r="C232" s="8345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333" t="s">
        <v>1843</v>
      </c>
      <c r="B233" s="8334"/>
      <c r="C233" s="8335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333" t="s">
        <v>1844</v>
      </c>
      <c r="B234" s="8334"/>
      <c r="C234" s="8335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333" t="s">
        <v>1845</v>
      </c>
      <c r="B235" s="8334"/>
      <c r="C235" s="8335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333" t="s">
        <v>1846</v>
      </c>
      <c r="B236" s="8334"/>
      <c r="C236" s="8335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26" t="s">
        <v>1847</v>
      </c>
      <c r="B237" s="8426"/>
      <c r="C237" s="8410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312" t="s">
        <v>220</v>
      </c>
      <c r="B239" s="7853"/>
      <c r="C239" s="7772"/>
      <c r="D239" s="8336" t="s">
        <v>77</v>
      </c>
      <c r="E239" s="7670"/>
      <c r="F239" s="8427"/>
      <c r="G239" s="8428" t="s">
        <v>1849</v>
      </c>
      <c r="H239" s="8292" t="s">
        <v>1850</v>
      </c>
      <c r="I239" s="8292" t="s">
        <v>1851</v>
      </c>
      <c r="J239" s="8292" t="s">
        <v>1852</v>
      </c>
      <c r="K239" s="8432" t="s">
        <v>1617</v>
      </c>
    </row>
    <row r="240" spans="1:100" ht="15" customHeight="1" x14ac:dyDescent="0.25">
      <c r="A240" s="8086"/>
      <c r="B240" s="8287"/>
      <c r="C240" s="8087"/>
      <c r="D240" s="8366"/>
      <c r="E240" s="7975"/>
      <c r="F240" s="8008"/>
      <c r="G240" s="8429"/>
      <c r="H240" s="7938"/>
      <c r="I240" s="7938"/>
      <c r="J240" s="7938"/>
      <c r="K240" s="8433"/>
    </row>
    <row r="241" spans="1:104" ht="15" customHeight="1" x14ac:dyDescent="0.25">
      <c r="A241" s="8313"/>
      <c r="B241" s="7995"/>
      <c r="C241" s="8088"/>
      <c r="D241" s="2680" t="s">
        <v>79</v>
      </c>
      <c r="E241" s="2696" t="s">
        <v>58</v>
      </c>
      <c r="F241" s="2966" t="s">
        <v>59</v>
      </c>
      <c r="G241" s="8430"/>
      <c r="H241" s="7740"/>
      <c r="I241" s="7740"/>
      <c r="J241" s="7740"/>
      <c r="K241" s="8434"/>
    </row>
    <row r="242" spans="1:104" ht="15" customHeight="1" x14ac:dyDescent="0.25">
      <c r="A242" s="8385" t="s">
        <v>1853</v>
      </c>
      <c r="B242" s="8444"/>
      <c r="C242" s="8386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830" t="s">
        <v>1854</v>
      </c>
      <c r="B243" s="8319"/>
      <c r="C243" s="7831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830" t="s">
        <v>1855</v>
      </c>
      <c r="B244" s="8319"/>
      <c r="C244" s="7831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830" t="s">
        <v>1856</v>
      </c>
      <c r="B245" s="8319"/>
      <c r="C245" s="7831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59" t="s">
        <v>1857</v>
      </c>
      <c r="B246" s="8360"/>
      <c r="C246" s="8361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89" t="s">
        <v>1859</v>
      </c>
      <c r="B248" s="8390"/>
      <c r="C248" s="8304"/>
      <c r="D248" s="8336" t="s">
        <v>1860</v>
      </c>
      <c r="E248" s="7670"/>
      <c r="F248" s="7694"/>
      <c r="G248" s="8288" t="s">
        <v>101</v>
      </c>
      <c r="H248" s="8289"/>
      <c r="I248" s="8289"/>
      <c r="J248" s="8289"/>
      <c r="K248" s="8289"/>
      <c r="L248" s="8289"/>
      <c r="M248" s="8289"/>
      <c r="N248" s="8289"/>
      <c r="O248" s="8289"/>
      <c r="P248" s="8289"/>
      <c r="Q248" s="8289"/>
      <c r="R248" s="8289"/>
      <c r="S248" s="8289"/>
      <c r="T248" s="8289"/>
      <c r="U248" s="8289"/>
      <c r="V248" s="8289"/>
      <c r="W248" s="8289"/>
      <c r="X248" s="8289"/>
      <c r="Y248" s="8289"/>
      <c r="Z248" s="8289"/>
      <c r="AA248" s="8289"/>
      <c r="AB248" s="8289"/>
      <c r="AC248" s="8289"/>
      <c r="AD248" s="8289"/>
      <c r="AE248" s="8289"/>
      <c r="AF248" s="8289"/>
      <c r="AG248" s="8289"/>
      <c r="AH248" s="8289"/>
      <c r="AI248" s="8289"/>
      <c r="AJ248" s="8289"/>
      <c r="AK248" s="8289"/>
      <c r="AL248" s="8431"/>
      <c r="AM248" s="8467" t="s">
        <v>460</v>
      </c>
      <c r="AN248" s="8482" t="s">
        <v>1861</v>
      </c>
      <c r="AO248" s="8449" t="s">
        <v>1862</v>
      </c>
      <c r="AP248" s="8451"/>
      <c r="AQ248" s="8484" t="s">
        <v>787</v>
      </c>
      <c r="AR248" s="8474" t="s">
        <v>1636</v>
      </c>
      <c r="AS248" s="8485" t="s">
        <v>1863</v>
      </c>
      <c r="AT248" s="8487" t="s">
        <v>1617</v>
      </c>
      <c r="AU248" s="8488" t="s">
        <v>1864</v>
      </c>
      <c r="AV248" s="8489" t="s">
        <v>1284</v>
      </c>
      <c r="AW248" s="8490" t="s">
        <v>37</v>
      </c>
      <c r="AX248" s="8304" t="s">
        <v>327</v>
      </c>
    </row>
    <row r="249" spans="1:104" ht="15" customHeight="1" x14ac:dyDescent="0.25">
      <c r="A249" s="8391"/>
      <c r="B249" s="8392"/>
      <c r="C249" s="8393"/>
      <c r="D249" s="8366"/>
      <c r="E249" s="7975"/>
      <c r="F249" s="7976"/>
      <c r="G249" s="8297" t="s">
        <v>1865</v>
      </c>
      <c r="H249" s="8298"/>
      <c r="I249" s="8288" t="s">
        <v>1619</v>
      </c>
      <c r="J249" s="8299"/>
      <c r="K249" s="8288" t="s">
        <v>388</v>
      </c>
      <c r="L249" s="8299"/>
      <c r="M249" s="8288" t="s">
        <v>389</v>
      </c>
      <c r="N249" s="8299"/>
      <c r="O249" s="8288" t="s">
        <v>390</v>
      </c>
      <c r="P249" s="8299"/>
      <c r="Q249" s="8288" t="s">
        <v>391</v>
      </c>
      <c r="R249" s="8299"/>
      <c r="S249" s="8288" t="s">
        <v>1620</v>
      </c>
      <c r="T249" s="8299"/>
      <c r="U249" s="8288" t="s">
        <v>308</v>
      </c>
      <c r="V249" s="8301"/>
      <c r="W249" s="8288" t="s">
        <v>309</v>
      </c>
      <c r="X249" s="8301"/>
      <c r="Y249" s="8288" t="s">
        <v>1866</v>
      </c>
      <c r="Z249" s="8301"/>
      <c r="AA249" s="8288" t="s">
        <v>1867</v>
      </c>
      <c r="AB249" s="8301"/>
      <c r="AC249" s="8288" t="s">
        <v>1868</v>
      </c>
      <c r="AD249" s="8301"/>
      <c r="AE249" s="8288" t="s">
        <v>1869</v>
      </c>
      <c r="AF249" s="8301"/>
      <c r="AG249" s="8288" t="s">
        <v>1625</v>
      </c>
      <c r="AH249" s="8301"/>
      <c r="AI249" s="8288" t="s">
        <v>1626</v>
      </c>
      <c r="AJ249" s="8301"/>
      <c r="AK249" s="8288" t="s">
        <v>950</v>
      </c>
      <c r="AL249" s="8441"/>
      <c r="AM249" s="7663"/>
      <c r="AN249" s="8483"/>
      <c r="AO249" s="8463" t="s">
        <v>1870</v>
      </c>
      <c r="AP249" s="8491" t="s">
        <v>1871</v>
      </c>
      <c r="AQ249" s="7719"/>
      <c r="AR249" s="7678"/>
      <c r="AS249" s="8376"/>
      <c r="AT249" s="8414"/>
      <c r="AU249" s="8488"/>
      <c r="AV249" s="8414"/>
      <c r="AW249" s="8490" t="s">
        <v>37</v>
      </c>
      <c r="AX249" s="8393"/>
    </row>
    <row r="250" spans="1:104" ht="20.25" customHeight="1" x14ac:dyDescent="0.25">
      <c r="A250" s="8394"/>
      <c r="B250" s="8395"/>
      <c r="C250" s="8305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8000"/>
      <c r="AN250" s="7659"/>
      <c r="AO250" s="7997"/>
      <c r="AP250" s="8492"/>
      <c r="AQ250" s="8366"/>
      <c r="AR250" s="8475"/>
      <c r="AS250" s="8486"/>
      <c r="AT250" s="8415"/>
      <c r="AU250" s="8488"/>
      <c r="AV250" s="8415"/>
      <c r="AW250" s="8490"/>
      <c r="AX250" s="8305"/>
    </row>
    <row r="251" spans="1:104" ht="15" customHeight="1" x14ac:dyDescent="0.25">
      <c r="A251" s="8050" t="s">
        <v>1872</v>
      </c>
      <c r="B251" s="8447" t="s">
        <v>1873</v>
      </c>
      <c r="C251" s="8448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051"/>
      <c r="B252" s="7757" t="s">
        <v>1874</v>
      </c>
      <c r="C252" s="7758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68" t="s">
        <v>1875</v>
      </c>
      <c r="B253" s="8445" t="s">
        <v>1876</v>
      </c>
      <c r="C253" s="8445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70"/>
      <c r="B254" s="8446" t="s">
        <v>1877</v>
      </c>
      <c r="C254" s="8446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70"/>
      <c r="B255" s="8446" t="s">
        <v>1878</v>
      </c>
      <c r="C255" s="8446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70"/>
      <c r="B256" s="8442" t="s">
        <v>1879</v>
      </c>
      <c r="C256" s="8335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70"/>
      <c r="B257" s="8442" t="s">
        <v>1880</v>
      </c>
      <c r="C257" s="8335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69"/>
      <c r="B258" s="8443" t="s">
        <v>1881</v>
      </c>
      <c r="C258" s="8443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68" t="s">
        <v>1684</v>
      </c>
      <c r="B259" s="8445" t="s">
        <v>1876</v>
      </c>
      <c r="C259" s="8445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70"/>
      <c r="B260" s="8446" t="s">
        <v>1877</v>
      </c>
      <c r="C260" s="8446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70"/>
      <c r="B261" s="8446" t="s">
        <v>1878</v>
      </c>
      <c r="C261" s="8446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70"/>
      <c r="B262" s="8442" t="s">
        <v>1879</v>
      </c>
      <c r="C262" s="8335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70"/>
      <c r="B263" s="8442" t="s">
        <v>1880</v>
      </c>
      <c r="C263" s="8335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69"/>
      <c r="B264" s="8443" t="s">
        <v>1881</v>
      </c>
      <c r="C264" s="8443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68" t="s">
        <v>1689</v>
      </c>
      <c r="B265" s="8445" t="s">
        <v>1876</v>
      </c>
      <c r="C265" s="8445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70"/>
      <c r="B266" s="8446" t="s">
        <v>1877</v>
      </c>
      <c r="C266" s="8446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70"/>
      <c r="B267" s="8446" t="s">
        <v>1878</v>
      </c>
      <c r="C267" s="8446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70"/>
      <c r="B268" s="8442" t="s">
        <v>1879</v>
      </c>
      <c r="C268" s="8335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70"/>
      <c r="B269" s="8442" t="s">
        <v>1880</v>
      </c>
      <c r="C269" s="8335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69"/>
      <c r="B270" s="8443" t="s">
        <v>1881</v>
      </c>
      <c r="C270" s="8443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68" t="s">
        <v>1882</v>
      </c>
      <c r="B271" s="8445" t="s">
        <v>1876</v>
      </c>
      <c r="C271" s="8445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70"/>
      <c r="B272" s="8446" t="s">
        <v>1877</v>
      </c>
      <c r="C272" s="8446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70"/>
      <c r="B273" s="8446" t="s">
        <v>1878</v>
      </c>
      <c r="C273" s="8446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70"/>
      <c r="B274" s="8442" t="s">
        <v>1879</v>
      </c>
      <c r="C274" s="8335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70"/>
      <c r="B275" s="8442" t="s">
        <v>1880</v>
      </c>
      <c r="C275" s="8335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69"/>
      <c r="B276" s="8443" t="s">
        <v>1881</v>
      </c>
      <c r="C276" s="8443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419" t="s">
        <v>1883</v>
      </c>
      <c r="B277" s="8445" t="s">
        <v>1876</v>
      </c>
      <c r="C277" s="8445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420"/>
      <c r="B278" s="8446" t="s">
        <v>1877</v>
      </c>
      <c r="C278" s="8446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420"/>
      <c r="B279" s="8446" t="s">
        <v>1878</v>
      </c>
      <c r="C279" s="8446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420"/>
      <c r="B280" s="8442" t="s">
        <v>1879</v>
      </c>
      <c r="C280" s="8335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420"/>
      <c r="B281" s="8442" t="s">
        <v>1880</v>
      </c>
      <c r="C281" s="8335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421"/>
      <c r="B282" s="8443" t="s">
        <v>1881</v>
      </c>
      <c r="C282" s="8443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68" t="s">
        <v>1691</v>
      </c>
      <c r="B283" s="8445" t="s">
        <v>1876</v>
      </c>
      <c r="C283" s="8445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70"/>
      <c r="B284" s="8446" t="s">
        <v>1877</v>
      </c>
      <c r="C284" s="8446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70"/>
      <c r="B285" s="8446" t="s">
        <v>1878</v>
      </c>
      <c r="C285" s="8446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70"/>
      <c r="B286" s="8442" t="s">
        <v>1879</v>
      </c>
      <c r="C286" s="8335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70"/>
      <c r="B287" s="8442" t="s">
        <v>1880</v>
      </c>
      <c r="C287" s="8335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69"/>
      <c r="B288" s="8443" t="s">
        <v>1881</v>
      </c>
      <c r="C288" s="8443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68" t="s">
        <v>1884</v>
      </c>
      <c r="B289" s="8445" t="s">
        <v>1876</v>
      </c>
      <c r="C289" s="8445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70"/>
      <c r="B290" s="8446" t="s">
        <v>1877</v>
      </c>
      <c r="C290" s="8446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70"/>
      <c r="B291" s="8446" t="s">
        <v>1878</v>
      </c>
      <c r="C291" s="8446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70"/>
      <c r="B292" s="8442" t="s">
        <v>1879</v>
      </c>
      <c r="C292" s="8335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70"/>
      <c r="B293" s="8442" t="s">
        <v>1880</v>
      </c>
      <c r="C293" s="8335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69"/>
      <c r="B294" s="8443" t="s">
        <v>1881</v>
      </c>
      <c r="C294" s="8443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68" t="s">
        <v>1885</v>
      </c>
      <c r="B295" s="8445" t="s">
        <v>1876</v>
      </c>
      <c r="C295" s="8445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70"/>
      <c r="B296" s="8446" t="s">
        <v>1877</v>
      </c>
      <c r="C296" s="8446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70"/>
      <c r="B297" s="8446" t="s">
        <v>1878</v>
      </c>
      <c r="C297" s="8446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70"/>
      <c r="B298" s="8442" t="s">
        <v>1879</v>
      </c>
      <c r="C298" s="8335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70"/>
      <c r="B299" s="8442" t="s">
        <v>1880</v>
      </c>
      <c r="C299" s="8335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69"/>
      <c r="B300" s="8443" t="s">
        <v>1881</v>
      </c>
      <c r="C300" s="8443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419" t="s">
        <v>1886</v>
      </c>
      <c r="B301" s="8445" t="s">
        <v>1876</v>
      </c>
      <c r="C301" s="8445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420"/>
      <c r="B302" s="8446" t="s">
        <v>1877</v>
      </c>
      <c r="C302" s="8446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420"/>
      <c r="B303" s="8446" t="s">
        <v>1878</v>
      </c>
      <c r="C303" s="8446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420"/>
      <c r="B304" s="8442" t="s">
        <v>1879</v>
      </c>
      <c r="C304" s="8335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420"/>
      <c r="B305" s="8442" t="s">
        <v>1880</v>
      </c>
      <c r="C305" s="8335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421"/>
      <c r="B306" s="8443" t="s">
        <v>1881</v>
      </c>
      <c r="C306" s="8443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68" t="s">
        <v>1887</v>
      </c>
      <c r="B307" s="8445" t="s">
        <v>1876</v>
      </c>
      <c r="C307" s="8445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70"/>
      <c r="B308" s="8446" t="s">
        <v>1877</v>
      </c>
      <c r="C308" s="8446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70"/>
      <c r="B309" s="8446" t="s">
        <v>1878</v>
      </c>
      <c r="C309" s="8446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70"/>
      <c r="B310" s="8442" t="s">
        <v>1879</v>
      </c>
      <c r="C310" s="8335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70"/>
      <c r="B311" s="8442" t="s">
        <v>1880</v>
      </c>
      <c r="C311" s="8335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69"/>
      <c r="B312" s="8443" t="s">
        <v>1881</v>
      </c>
      <c r="C312" s="8443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68" t="s">
        <v>1692</v>
      </c>
      <c r="B313" s="8445" t="s">
        <v>1876</v>
      </c>
      <c r="C313" s="8445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70"/>
      <c r="B314" s="8446" t="s">
        <v>1877</v>
      </c>
      <c r="C314" s="8446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70"/>
      <c r="B315" s="8446" t="s">
        <v>1878</v>
      </c>
      <c r="C315" s="8446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70"/>
      <c r="B316" s="8442" t="s">
        <v>1879</v>
      </c>
      <c r="C316" s="8335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70"/>
      <c r="B317" s="8442" t="s">
        <v>1880</v>
      </c>
      <c r="C317" s="8335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69"/>
      <c r="B318" s="8443" t="s">
        <v>1881</v>
      </c>
      <c r="C318" s="8443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859" t="s">
        <v>1694</v>
      </c>
      <c r="B319" s="8497" t="s">
        <v>1876</v>
      </c>
      <c r="C319" s="8497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860"/>
      <c r="B320" s="8446" t="s">
        <v>1877</v>
      </c>
      <c r="C320" s="8446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860"/>
      <c r="B321" s="8446" t="s">
        <v>1878</v>
      </c>
      <c r="C321" s="8446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860"/>
      <c r="B322" s="8442" t="s">
        <v>1879</v>
      </c>
      <c r="C322" s="8335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860"/>
      <c r="B323" s="8442" t="s">
        <v>1880</v>
      </c>
      <c r="C323" s="8335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65"/>
      <c r="B324" s="8443" t="s">
        <v>1881</v>
      </c>
      <c r="C324" s="8443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496" t="s">
        <v>1888</v>
      </c>
      <c r="B325" s="8497" t="s">
        <v>1876</v>
      </c>
      <c r="C325" s="8497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496"/>
      <c r="B326" s="8446" t="s">
        <v>1877</v>
      </c>
      <c r="C326" s="8446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496"/>
      <c r="B327" s="8446" t="s">
        <v>1878</v>
      </c>
      <c r="C327" s="8446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496"/>
      <c r="B328" s="8442" t="s">
        <v>1879</v>
      </c>
      <c r="C328" s="8335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496"/>
      <c r="B329" s="8442" t="s">
        <v>1880</v>
      </c>
      <c r="C329" s="8335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496"/>
      <c r="B330" s="8443" t="s">
        <v>1881</v>
      </c>
      <c r="C330" s="8443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512" t="s">
        <v>77</v>
      </c>
      <c r="B331" s="8349" t="s">
        <v>1876</v>
      </c>
      <c r="C331" s="8351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 x14ac:dyDescent="0.25">
      <c r="A332" s="8512"/>
      <c r="B332" s="8446" t="s">
        <v>1877</v>
      </c>
      <c r="C332" s="8446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 x14ac:dyDescent="0.25">
      <c r="A333" s="8512"/>
      <c r="B333" s="8446" t="s">
        <v>1878</v>
      </c>
      <c r="C333" s="8446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 x14ac:dyDescent="0.25">
      <c r="A334" s="8512"/>
      <c r="B334" s="8442" t="s">
        <v>1879</v>
      </c>
      <c r="C334" s="8335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 x14ac:dyDescent="0.25">
      <c r="A335" s="8512"/>
      <c r="B335" s="8442" t="s">
        <v>1880</v>
      </c>
      <c r="C335" s="8335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513"/>
      <c r="B336" s="8443" t="s">
        <v>1881</v>
      </c>
      <c r="C336" s="8443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312" t="s">
        <v>1634</v>
      </c>
      <c r="B338" s="7853"/>
      <c r="C338" s="7772"/>
      <c r="D338" s="8493" t="s">
        <v>77</v>
      </c>
      <c r="E338" s="8494"/>
      <c r="F338" s="8124"/>
      <c r="G338" s="8288" t="s">
        <v>101</v>
      </c>
      <c r="H338" s="8289"/>
      <c r="I338" s="8289"/>
      <c r="J338" s="8289"/>
      <c r="K338" s="8289"/>
      <c r="L338" s="8289"/>
      <c r="M338" s="8289"/>
      <c r="N338" s="8289"/>
      <c r="O338" s="8289"/>
      <c r="P338" s="8289"/>
      <c r="Q338" s="8289"/>
      <c r="R338" s="8289"/>
      <c r="S338" s="8289"/>
      <c r="T338" s="8289"/>
      <c r="U338" s="8289"/>
      <c r="V338" s="8289"/>
      <c r="W338" s="8289"/>
      <c r="X338" s="8289"/>
      <c r="Y338" s="8289"/>
      <c r="Z338" s="8289"/>
      <c r="AA338" s="8289"/>
      <c r="AB338" s="8289"/>
      <c r="AC338" s="8289"/>
      <c r="AD338" s="8289"/>
      <c r="AE338" s="8289"/>
      <c r="AF338" s="8289"/>
      <c r="AG338" s="8289"/>
      <c r="AH338" s="8289"/>
      <c r="AI338" s="8289"/>
      <c r="AJ338" s="8289"/>
      <c r="AK338" s="8289"/>
      <c r="AL338" s="8289"/>
      <c r="AM338" s="8289"/>
      <c r="AN338" s="8289"/>
      <c r="AO338" s="8289"/>
      <c r="AP338" s="8431"/>
      <c r="AQ338" s="7745" t="s">
        <v>1890</v>
      </c>
      <c r="AR338" s="7252" t="s">
        <v>1891</v>
      </c>
    </row>
    <row r="339" spans="1:94" x14ac:dyDescent="0.25">
      <c r="A339" s="8086"/>
      <c r="B339" s="8287"/>
      <c r="C339" s="8087"/>
      <c r="D339" s="8495"/>
      <c r="E339" s="8125"/>
      <c r="F339" s="8126"/>
      <c r="G339" s="8498" t="s">
        <v>479</v>
      </c>
      <c r="H339" s="8298"/>
      <c r="I339" s="8288" t="s">
        <v>385</v>
      </c>
      <c r="J339" s="8299"/>
      <c r="K339" s="8288" t="s">
        <v>386</v>
      </c>
      <c r="L339" s="8299"/>
      <c r="M339" s="8288" t="s">
        <v>1619</v>
      </c>
      <c r="N339" s="8299"/>
      <c r="O339" s="8288" t="s">
        <v>388</v>
      </c>
      <c r="P339" s="8299"/>
      <c r="Q339" s="8288" t="s">
        <v>389</v>
      </c>
      <c r="R339" s="8299"/>
      <c r="S339" s="8288" t="s">
        <v>390</v>
      </c>
      <c r="T339" s="8299"/>
      <c r="U339" s="8288" t="s">
        <v>391</v>
      </c>
      <c r="V339" s="8299"/>
      <c r="W339" s="8288" t="s">
        <v>1620</v>
      </c>
      <c r="X339" s="8299"/>
      <c r="Y339" s="8288" t="s">
        <v>308</v>
      </c>
      <c r="Z339" s="8301"/>
      <c r="AA339" s="8288" t="s">
        <v>309</v>
      </c>
      <c r="AB339" s="8301"/>
      <c r="AC339" s="8288" t="s">
        <v>1866</v>
      </c>
      <c r="AD339" s="8301"/>
      <c r="AE339" s="8288" t="s">
        <v>1867</v>
      </c>
      <c r="AF339" s="8301"/>
      <c r="AG339" s="8288" t="s">
        <v>1868</v>
      </c>
      <c r="AH339" s="8301"/>
      <c r="AI339" s="8288" t="s">
        <v>1869</v>
      </c>
      <c r="AJ339" s="8301"/>
      <c r="AK339" s="8288" t="s">
        <v>1625</v>
      </c>
      <c r="AL339" s="8301"/>
      <c r="AM339" s="8288" t="s">
        <v>1626</v>
      </c>
      <c r="AN339" s="8301"/>
      <c r="AO339" s="8288" t="s">
        <v>950</v>
      </c>
      <c r="AP339" s="8441"/>
      <c r="AQ339" s="7672"/>
      <c r="AR339" s="7675"/>
    </row>
    <row r="340" spans="1:94" x14ac:dyDescent="0.25">
      <c r="A340" s="8313"/>
      <c r="B340" s="7995"/>
      <c r="C340" s="8088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673"/>
      <c r="AR340" s="7253"/>
    </row>
    <row r="341" spans="1:94" x14ac:dyDescent="0.25">
      <c r="A341" s="8385" t="s">
        <v>1640</v>
      </c>
      <c r="B341" s="8444"/>
      <c r="C341" s="8386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>
        <v>0</v>
      </c>
      <c r="H341" s="2337">
        <v>0</v>
      </c>
      <c r="I341" s="2267">
        <v>0</v>
      </c>
      <c r="J341" s="2337">
        <v>0</v>
      </c>
      <c r="K341" s="2267">
        <v>0</v>
      </c>
      <c r="L341" s="2337">
        <v>0</v>
      </c>
      <c r="M341" s="2267">
        <v>0</v>
      </c>
      <c r="N341" s="2337">
        <v>0</v>
      </c>
      <c r="O341" s="2267">
        <v>0</v>
      </c>
      <c r="P341" s="2337">
        <v>0</v>
      </c>
      <c r="Q341" s="2267">
        <v>0</v>
      </c>
      <c r="R341" s="2337">
        <v>0</v>
      </c>
      <c r="S341" s="2267">
        <v>0</v>
      </c>
      <c r="T341" s="2337">
        <v>0</v>
      </c>
      <c r="U341" s="2267">
        <v>0</v>
      </c>
      <c r="V341" s="2337">
        <v>0</v>
      </c>
      <c r="W341" s="2267">
        <v>0</v>
      </c>
      <c r="X341" s="2337">
        <v>0</v>
      </c>
      <c r="Y341" s="2267">
        <v>0</v>
      </c>
      <c r="Z341" s="2337">
        <v>0</v>
      </c>
      <c r="AA341" s="2267">
        <v>0</v>
      </c>
      <c r="AB341" s="2337">
        <v>0</v>
      </c>
      <c r="AC341" s="2267">
        <v>0</v>
      </c>
      <c r="AD341" s="2337">
        <v>0</v>
      </c>
      <c r="AE341" s="2267">
        <v>0</v>
      </c>
      <c r="AF341" s="2337">
        <v>0</v>
      </c>
      <c r="AG341" s="2267">
        <v>0</v>
      </c>
      <c r="AH341" s="2337">
        <v>0</v>
      </c>
      <c r="AI341" s="2267">
        <v>0</v>
      </c>
      <c r="AJ341" s="2337">
        <v>0</v>
      </c>
      <c r="AK341" s="2267">
        <v>0</v>
      </c>
      <c r="AL341" s="2337">
        <v>0</v>
      </c>
      <c r="AM341" s="2267">
        <v>0</v>
      </c>
      <c r="AN341" s="2337">
        <v>0</v>
      </c>
      <c r="AO341" s="2267">
        <v>0</v>
      </c>
      <c r="AP341" s="1940">
        <v>0</v>
      </c>
      <c r="AQ341" s="5247">
        <v>0</v>
      </c>
      <c r="AR341" s="670">
        <v>0</v>
      </c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510" t="s">
        <v>1892</v>
      </c>
      <c r="B342" s="8319"/>
      <c r="C342" s="7831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>
        <v>0</v>
      </c>
      <c r="H342" s="3079">
        <v>0</v>
      </c>
      <c r="I342" s="3078">
        <v>0</v>
      </c>
      <c r="J342" s="3079">
        <v>0</v>
      </c>
      <c r="K342" s="3078">
        <v>0</v>
      </c>
      <c r="L342" s="3079">
        <v>0</v>
      </c>
      <c r="M342" s="3078">
        <v>0</v>
      </c>
      <c r="N342" s="3079">
        <v>0</v>
      </c>
      <c r="O342" s="3078">
        <v>0</v>
      </c>
      <c r="P342" s="3079">
        <v>0</v>
      </c>
      <c r="Q342" s="3078">
        <v>0</v>
      </c>
      <c r="R342" s="3079">
        <v>0</v>
      </c>
      <c r="S342" s="3078">
        <v>0</v>
      </c>
      <c r="T342" s="3079">
        <v>0</v>
      </c>
      <c r="U342" s="3078">
        <v>0</v>
      </c>
      <c r="V342" s="3079">
        <v>0</v>
      </c>
      <c r="W342" s="3078">
        <v>0</v>
      </c>
      <c r="X342" s="3079">
        <v>0</v>
      </c>
      <c r="Y342" s="3078">
        <v>0</v>
      </c>
      <c r="Z342" s="3079">
        <v>0</v>
      </c>
      <c r="AA342" s="3078">
        <v>0</v>
      </c>
      <c r="AB342" s="3079">
        <v>0</v>
      </c>
      <c r="AC342" s="3078">
        <v>0</v>
      </c>
      <c r="AD342" s="3079">
        <v>0</v>
      </c>
      <c r="AE342" s="3078">
        <v>0</v>
      </c>
      <c r="AF342" s="3079">
        <v>0</v>
      </c>
      <c r="AG342" s="3078">
        <v>0</v>
      </c>
      <c r="AH342" s="3079">
        <v>0</v>
      </c>
      <c r="AI342" s="3078">
        <v>0</v>
      </c>
      <c r="AJ342" s="3079">
        <v>0</v>
      </c>
      <c r="AK342" s="3078">
        <v>0</v>
      </c>
      <c r="AL342" s="3079">
        <v>0</v>
      </c>
      <c r="AM342" s="3078">
        <v>0</v>
      </c>
      <c r="AN342" s="3079">
        <v>0</v>
      </c>
      <c r="AO342" s="3078">
        <v>0</v>
      </c>
      <c r="AP342" s="1929">
        <v>0</v>
      </c>
      <c r="AQ342" s="5215">
        <v>0</v>
      </c>
      <c r="AR342" s="3892">
        <v>0</v>
      </c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510" t="s">
        <v>1893</v>
      </c>
      <c r="B343" s="8319"/>
      <c r="C343" s="7831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>
        <v>0</v>
      </c>
      <c r="H343" s="3079">
        <v>0</v>
      </c>
      <c r="I343" s="3078">
        <v>0</v>
      </c>
      <c r="J343" s="3079">
        <v>0</v>
      </c>
      <c r="K343" s="3078">
        <v>0</v>
      </c>
      <c r="L343" s="3079">
        <v>0</v>
      </c>
      <c r="M343" s="3078">
        <v>0</v>
      </c>
      <c r="N343" s="3079">
        <v>0</v>
      </c>
      <c r="O343" s="3078">
        <v>0</v>
      </c>
      <c r="P343" s="3079">
        <v>0</v>
      </c>
      <c r="Q343" s="3078">
        <v>0</v>
      </c>
      <c r="R343" s="3079">
        <v>0</v>
      </c>
      <c r="S343" s="3078">
        <v>0</v>
      </c>
      <c r="T343" s="3079">
        <v>0</v>
      </c>
      <c r="U343" s="3078">
        <v>0</v>
      </c>
      <c r="V343" s="3079">
        <v>0</v>
      </c>
      <c r="W343" s="3078">
        <v>0</v>
      </c>
      <c r="X343" s="3079">
        <v>0</v>
      </c>
      <c r="Y343" s="3078">
        <v>0</v>
      </c>
      <c r="Z343" s="3079">
        <v>0</v>
      </c>
      <c r="AA343" s="3078">
        <v>0</v>
      </c>
      <c r="AB343" s="3079">
        <v>0</v>
      </c>
      <c r="AC343" s="3078">
        <v>0</v>
      </c>
      <c r="AD343" s="3079">
        <v>0</v>
      </c>
      <c r="AE343" s="3078">
        <v>0</v>
      </c>
      <c r="AF343" s="3079">
        <v>0</v>
      </c>
      <c r="AG343" s="3078">
        <v>0</v>
      </c>
      <c r="AH343" s="3079">
        <v>0</v>
      </c>
      <c r="AI343" s="3078">
        <v>0</v>
      </c>
      <c r="AJ343" s="3079">
        <v>0</v>
      </c>
      <c r="AK343" s="3078">
        <v>0</v>
      </c>
      <c r="AL343" s="3079">
        <v>0</v>
      </c>
      <c r="AM343" s="3078">
        <v>0</v>
      </c>
      <c r="AN343" s="3079">
        <v>0</v>
      </c>
      <c r="AO343" s="3078">
        <v>0</v>
      </c>
      <c r="AP343" s="1929">
        <v>0</v>
      </c>
      <c r="AQ343" s="5215">
        <v>0</v>
      </c>
      <c r="AR343" s="3892">
        <v>0</v>
      </c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442" t="s">
        <v>1894</v>
      </c>
      <c r="B344" s="8334"/>
      <c r="C344" s="8335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>
        <v>0</v>
      </c>
      <c r="H344" s="3079">
        <v>0</v>
      </c>
      <c r="I344" s="3078">
        <v>0</v>
      </c>
      <c r="J344" s="3079">
        <v>0</v>
      </c>
      <c r="K344" s="3078">
        <v>0</v>
      </c>
      <c r="L344" s="3079">
        <v>0</v>
      </c>
      <c r="M344" s="3078">
        <v>0</v>
      </c>
      <c r="N344" s="3079">
        <v>0</v>
      </c>
      <c r="O344" s="3078">
        <v>0</v>
      </c>
      <c r="P344" s="3079">
        <v>0</v>
      </c>
      <c r="Q344" s="3078">
        <v>0</v>
      </c>
      <c r="R344" s="3079">
        <v>0</v>
      </c>
      <c r="S344" s="3078">
        <v>0</v>
      </c>
      <c r="T344" s="3079">
        <v>0</v>
      </c>
      <c r="U344" s="3078">
        <v>0</v>
      </c>
      <c r="V344" s="3079">
        <v>0</v>
      </c>
      <c r="W344" s="3078">
        <v>0</v>
      </c>
      <c r="X344" s="3079">
        <v>0</v>
      </c>
      <c r="Y344" s="3078">
        <v>0</v>
      </c>
      <c r="Z344" s="3079">
        <v>0</v>
      </c>
      <c r="AA344" s="3078">
        <v>0</v>
      </c>
      <c r="AB344" s="3079">
        <v>0</v>
      </c>
      <c r="AC344" s="3078">
        <v>0</v>
      </c>
      <c r="AD344" s="3079">
        <v>0</v>
      </c>
      <c r="AE344" s="3078">
        <v>0</v>
      </c>
      <c r="AF344" s="3079">
        <v>0</v>
      </c>
      <c r="AG344" s="3078">
        <v>0</v>
      </c>
      <c r="AH344" s="3079">
        <v>0</v>
      </c>
      <c r="AI344" s="3078">
        <v>0</v>
      </c>
      <c r="AJ344" s="3079">
        <v>0</v>
      </c>
      <c r="AK344" s="3078">
        <v>0</v>
      </c>
      <c r="AL344" s="3079">
        <v>0</v>
      </c>
      <c r="AM344" s="3078">
        <v>0</v>
      </c>
      <c r="AN344" s="3079">
        <v>0</v>
      </c>
      <c r="AO344" s="3078">
        <v>0</v>
      </c>
      <c r="AP344" s="1929">
        <v>0</v>
      </c>
      <c r="AQ344" s="5248">
        <v>0</v>
      </c>
      <c r="AR344" s="1229">
        <v>0</v>
      </c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720" t="s">
        <v>1895</v>
      </c>
      <c r="B345" s="8511"/>
      <c r="C345" s="7721"/>
      <c r="D345" s="1252">
        <f>SUM(E345:F345)</f>
        <v>48</v>
      </c>
      <c r="E345" s="1358">
        <f t="shared" si="323"/>
        <v>18</v>
      </c>
      <c r="F345" s="1345">
        <f t="shared" si="323"/>
        <v>30</v>
      </c>
      <c r="G345" s="1193">
        <v>0</v>
      </c>
      <c r="H345" s="1119">
        <v>0</v>
      </c>
      <c r="I345" s="1193">
        <v>0</v>
      </c>
      <c r="J345" s="1119">
        <v>0</v>
      </c>
      <c r="K345" s="1193">
        <v>0</v>
      </c>
      <c r="L345" s="1119">
        <v>0</v>
      </c>
      <c r="M345" s="1193">
        <v>0</v>
      </c>
      <c r="N345" s="1119">
        <v>0</v>
      </c>
      <c r="O345" s="1193">
        <v>0</v>
      </c>
      <c r="P345" s="1119">
        <v>0</v>
      </c>
      <c r="Q345" s="1193">
        <v>0</v>
      </c>
      <c r="R345" s="1119">
        <v>0</v>
      </c>
      <c r="S345" s="1193">
        <v>0</v>
      </c>
      <c r="T345" s="1119">
        <v>0</v>
      </c>
      <c r="U345" s="1193">
        <v>0</v>
      </c>
      <c r="V345" s="1119">
        <v>0</v>
      </c>
      <c r="W345" s="1193">
        <v>2</v>
      </c>
      <c r="X345" s="1119">
        <v>0</v>
      </c>
      <c r="Y345" s="1193">
        <v>0</v>
      </c>
      <c r="Z345" s="1119">
        <v>2</v>
      </c>
      <c r="AA345" s="1193">
        <v>0</v>
      </c>
      <c r="AB345" s="1119">
        <v>0</v>
      </c>
      <c r="AC345" s="1193">
        <v>0</v>
      </c>
      <c r="AD345" s="1119">
        <v>11</v>
      </c>
      <c r="AE345" s="1193">
        <v>1</v>
      </c>
      <c r="AF345" s="1119">
        <v>3</v>
      </c>
      <c r="AG345" s="1193">
        <v>0</v>
      </c>
      <c r="AH345" s="1119">
        <v>2</v>
      </c>
      <c r="AI345" s="1193">
        <v>15</v>
      </c>
      <c r="AJ345" s="1119">
        <v>6</v>
      </c>
      <c r="AK345" s="1193">
        <v>0</v>
      </c>
      <c r="AL345" s="1119">
        <v>1</v>
      </c>
      <c r="AM345" s="1193">
        <v>0</v>
      </c>
      <c r="AN345" s="1119">
        <v>3</v>
      </c>
      <c r="AO345" s="1193">
        <v>0</v>
      </c>
      <c r="AP345" s="1224">
        <v>2</v>
      </c>
      <c r="AQ345" s="5249">
        <v>0</v>
      </c>
      <c r="AR345" s="1223">
        <v>0</v>
      </c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288" t="s">
        <v>1472</v>
      </c>
      <c r="B347" s="8299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506" t="s">
        <v>1684</v>
      </c>
      <c r="B348" s="8507"/>
      <c r="C348" s="3783"/>
      <c r="D348" s="5189"/>
      <c r="E348" s="5189"/>
    </row>
    <row r="349" spans="1:94" x14ac:dyDescent="0.25">
      <c r="A349" s="8502" t="s">
        <v>1900</v>
      </c>
      <c r="B349" s="8503"/>
      <c r="C349" s="3792"/>
      <c r="D349" s="3892"/>
      <c r="E349" s="3892"/>
    </row>
    <row r="350" spans="1:94" x14ac:dyDescent="0.25">
      <c r="A350" s="8508" t="s">
        <v>1901</v>
      </c>
      <c r="B350" s="8509"/>
      <c r="C350" s="3792"/>
      <c r="D350" s="3892"/>
      <c r="E350" s="3892"/>
    </row>
    <row r="351" spans="1:94" x14ac:dyDescent="0.25">
      <c r="A351" s="8502" t="s">
        <v>1689</v>
      </c>
      <c r="B351" s="8503"/>
      <c r="C351" s="3792"/>
      <c r="D351" s="3892"/>
      <c r="E351" s="3892"/>
    </row>
    <row r="352" spans="1:94" x14ac:dyDescent="0.25">
      <c r="A352" s="8502" t="s">
        <v>1691</v>
      </c>
      <c r="B352" s="8503"/>
      <c r="C352" s="3792"/>
      <c r="D352" s="3892"/>
      <c r="E352" s="3892"/>
    </row>
    <row r="353" spans="1:5" x14ac:dyDescent="0.25">
      <c r="A353" s="8502" t="s">
        <v>1902</v>
      </c>
      <c r="B353" s="8503"/>
      <c r="C353" s="3792"/>
      <c r="D353" s="3892"/>
      <c r="E353" s="3892"/>
    </row>
    <row r="354" spans="1:5" x14ac:dyDescent="0.25">
      <c r="A354" s="8502" t="s">
        <v>1688</v>
      </c>
      <c r="B354" s="8503"/>
      <c r="C354" s="3792"/>
      <c r="D354" s="3892"/>
      <c r="E354" s="3892"/>
    </row>
    <row r="355" spans="1:5" ht="21" customHeight="1" x14ac:dyDescent="0.25">
      <c r="A355" s="8504" t="s">
        <v>1903</v>
      </c>
      <c r="B355" s="8505"/>
      <c r="C355" s="3792"/>
      <c r="D355" s="3892"/>
      <c r="E355" s="3892"/>
    </row>
    <row r="356" spans="1:5" x14ac:dyDescent="0.25">
      <c r="A356" s="8504" t="s">
        <v>1692</v>
      </c>
      <c r="B356" s="8505"/>
      <c r="C356" s="3792"/>
      <c r="D356" s="3892"/>
      <c r="E356" s="3892"/>
    </row>
    <row r="357" spans="1:5" x14ac:dyDescent="0.25">
      <c r="A357" s="8504" t="s">
        <v>1693</v>
      </c>
      <c r="B357" s="8505"/>
      <c r="C357" s="3792"/>
      <c r="D357" s="3892"/>
      <c r="E357" s="3892"/>
    </row>
    <row r="358" spans="1:5" x14ac:dyDescent="0.25">
      <c r="A358" s="8500" t="s">
        <v>1904</v>
      </c>
      <c r="B358" s="8501"/>
      <c r="C358" s="1195"/>
      <c r="D358" s="1223"/>
      <c r="E358" s="1223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3721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A248" zoomScaleNormal="100" workbookViewId="0">
      <selection activeCell="A237" sqref="A1:XFD1048576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3" x14ac:dyDescent="0.25">
      <c r="A4" s="25" t="str">
        <f>CONCATENATE("MES: ",NOMBRE!B6, " (",NOMBRE!C6,NOMBRE!D6,")")</f>
        <v>MES: ENERO (01)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56" t="s">
        <v>1905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403" t="s">
        <v>1908</v>
      </c>
      <c r="B10" s="8312" t="s">
        <v>77</v>
      </c>
      <c r="C10" s="8514"/>
      <c r="D10" s="8515" t="s">
        <v>29</v>
      </c>
      <c r="E10" s="8516"/>
      <c r="F10" s="8516"/>
      <c r="G10" s="8516"/>
      <c r="H10" s="8516"/>
      <c r="I10" s="8516"/>
      <c r="J10" s="8516"/>
      <c r="K10" s="8516"/>
      <c r="L10" s="8516"/>
      <c r="M10" s="8516"/>
      <c r="N10" s="8516"/>
      <c r="O10" s="8516"/>
      <c r="P10" s="8516"/>
      <c r="Q10" s="8516"/>
      <c r="R10" s="8516"/>
      <c r="S10" s="8516"/>
      <c r="T10" s="8516"/>
      <c r="U10" s="8516"/>
      <c r="V10" s="8516"/>
      <c r="W10" s="8516"/>
      <c r="X10" s="8516"/>
      <c r="Y10" s="8516"/>
      <c r="Z10" s="8516"/>
      <c r="AA10" s="8516"/>
      <c r="AB10" s="8516"/>
      <c r="AC10" s="8516"/>
      <c r="AD10" s="8516"/>
      <c r="AE10" s="8516"/>
      <c r="AF10" s="8516"/>
      <c r="AG10" s="8516"/>
      <c r="AH10" s="8516"/>
      <c r="AI10" s="8516"/>
      <c r="AJ10" s="8516"/>
      <c r="AK10" s="8516"/>
      <c r="AL10" s="8516"/>
      <c r="AM10" s="8516"/>
      <c r="AN10" s="8516"/>
      <c r="AO10" s="8516"/>
      <c r="AP10" s="8516"/>
      <c r="AQ10" s="8517"/>
      <c r="AR10" s="8518" t="s">
        <v>1909</v>
      </c>
      <c r="AS10" s="8519"/>
      <c r="AT10" s="8520" t="s">
        <v>462</v>
      </c>
      <c r="AU10" s="8521"/>
      <c r="AV10" s="7745" t="s">
        <v>36</v>
      </c>
      <c r="AW10" s="8526" t="s">
        <v>37</v>
      </c>
    </row>
    <row r="11" spans="1:133" x14ac:dyDescent="0.25">
      <c r="A11" s="7675"/>
      <c r="B11" s="8313"/>
      <c r="C11" s="8088"/>
      <c r="D11" s="8524" t="s">
        <v>1910</v>
      </c>
      <c r="E11" s="8518"/>
      <c r="F11" s="8524" t="s">
        <v>947</v>
      </c>
      <c r="G11" s="8518"/>
      <c r="H11" s="8524" t="s">
        <v>1911</v>
      </c>
      <c r="I11" s="8525"/>
      <c r="J11" s="8518" t="s">
        <v>949</v>
      </c>
      <c r="K11" s="8518"/>
      <c r="L11" s="8524" t="s">
        <v>331</v>
      </c>
      <c r="M11" s="8518"/>
      <c r="N11" s="8524" t="s">
        <v>94</v>
      </c>
      <c r="O11" s="8518"/>
      <c r="P11" s="8524" t="s">
        <v>44</v>
      </c>
      <c r="Q11" s="8518"/>
      <c r="R11" s="8524" t="s">
        <v>45</v>
      </c>
      <c r="S11" s="8518"/>
      <c r="T11" s="8524" t="s">
        <v>46</v>
      </c>
      <c r="U11" s="8525"/>
      <c r="V11" s="8524" t="s">
        <v>47</v>
      </c>
      <c r="W11" s="8525"/>
      <c r="X11" s="8524" t="s">
        <v>48</v>
      </c>
      <c r="Y11" s="8525"/>
      <c r="Z11" s="8524" t="s">
        <v>49</v>
      </c>
      <c r="AA11" s="8525"/>
      <c r="AB11" s="8524" t="s">
        <v>50</v>
      </c>
      <c r="AC11" s="8525"/>
      <c r="AD11" s="8524" t="s">
        <v>51</v>
      </c>
      <c r="AE11" s="8525"/>
      <c r="AF11" s="8524" t="s">
        <v>52</v>
      </c>
      <c r="AG11" s="8525"/>
      <c r="AH11" s="8524" t="s">
        <v>53</v>
      </c>
      <c r="AI11" s="8525"/>
      <c r="AJ11" s="8524" t="s">
        <v>54</v>
      </c>
      <c r="AK11" s="8525"/>
      <c r="AL11" s="8524" t="s">
        <v>55</v>
      </c>
      <c r="AM11" s="8525"/>
      <c r="AN11" s="8524" t="s">
        <v>56</v>
      </c>
      <c r="AO11" s="8525"/>
      <c r="AP11" s="8524" t="s">
        <v>57</v>
      </c>
      <c r="AQ11" s="8519"/>
      <c r="AR11" s="8467" t="s">
        <v>58</v>
      </c>
      <c r="AS11" s="8465" t="s">
        <v>59</v>
      </c>
      <c r="AT11" s="8522"/>
      <c r="AU11" s="8523"/>
      <c r="AV11" s="7672"/>
      <c r="AW11" s="7675"/>
    </row>
    <row r="12" spans="1:133" x14ac:dyDescent="0.25">
      <c r="A12" s="7253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8000"/>
      <c r="AS12" s="7782"/>
      <c r="AT12" s="212" t="s">
        <v>467</v>
      </c>
      <c r="AU12" s="2507" t="s">
        <v>468</v>
      </c>
      <c r="AV12" s="7673"/>
      <c r="AW12" s="7676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8403" t="s">
        <v>1908</v>
      </c>
      <c r="B32" s="8527" t="s">
        <v>77</v>
      </c>
      <c r="C32" s="8514"/>
      <c r="D32" s="8515" t="s">
        <v>29</v>
      </c>
      <c r="E32" s="8516"/>
      <c r="F32" s="8516"/>
      <c r="G32" s="8516"/>
      <c r="H32" s="8516"/>
      <c r="I32" s="8516"/>
      <c r="J32" s="8516"/>
      <c r="K32" s="8516"/>
      <c r="L32" s="8516"/>
      <c r="M32" s="8516"/>
      <c r="N32" s="8516"/>
      <c r="O32" s="8516"/>
      <c r="P32" s="8516"/>
      <c r="Q32" s="8516"/>
      <c r="R32" s="8516"/>
      <c r="S32" s="8516"/>
      <c r="T32" s="8516"/>
      <c r="U32" s="8516"/>
      <c r="V32" s="8516"/>
      <c r="W32" s="8516"/>
      <c r="X32" s="8516"/>
      <c r="Y32" s="8516"/>
      <c r="Z32" s="8516"/>
      <c r="AA32" s="8516"/>
      <c r="AB32" s="8516"/>
      <c r="AC32" s="8516"/>
      <c r="AD32" s="8516"/>
      <c r="AE32" s="8516"/>
      <c r="AF32" s="8516"/>
      <c r="AG32" s="8516"/>
      <c r="AH32" s="8516"/>
      <c r="AI32" s="8516"/>
      <c r="AJ32" s="8516"/>
      <c r="AK32" s="8516"/>
      <c r="AL32" s="8516"/>
      <c r="AM32" s="8516"/>
      <c r="AN32" s="8516"/>
      <c r="AO32" s="8516"/>
      <c r="AP32" s="8516"/>
      <c r="AQ32" s="8517"/>
      <c r="AR32" s="8518" t="s">
        <v>1909</v>
      </c>
      <c r="AS32" s="8519"/>
      <c r="AT32" s="8520" t="s">
        <v>462</v>
      </c>
      <c r="AU32" s="8521"/>
      <c r="AV32" s="7745" t="s">
        <v>36</v>
      </c>
      <c r="AW32" s="8526" t="s">
        <v>37</v>
      </c>
    </row>
    <row r="33" spans="1:133" x14ac:dyDescent="0.25">
      <c r="A33" s="7675"/>
      <c r="B33" s="7995"/>
      <c r="C33" s="8088"/>
      <c r="D33" s="8524" t="s">
        <v>1910</v>
      </c>
      <c r="E33" s="8518"/>
      <c r="F33" s="8524" t="s">
        <v>947</v>
      </c>
      <c r="G33" s="8518"/>
      <c r="H33" s="8524" t="s">
        <v>1911</v>
      </c>
      <c r="I33" s="8525"/>
      <c r="J33" s="8518" t="s">
        <v>949</v>
      </c>
      <c r="K33" s="8518"/>
      <c r="L33" s="8524" t="s">
        <v>331</v>
      </c>
      <c r="M33" s="8518"/>
      <c r="N33" s="8524" t="s">
        <v>94</v>
      </c>
      <c r="O33" s="8518"/>
      <c r="P33" s="8524" t="s">
        <v>44</v>
      </c>
      <c r="Q33" s="8518"/>
      <c r="R33" s="8524" t="s">
        <v>45</v>
      </c>
      <c r="S33" s="8518"/>
      <c r="T33" s="8524" t="s">
        <v>46</v>
      </c>
      <c r="U33" s="8525"/>
      <c r="V33" s="8524" t="s">
        <v>47</v>
      </c>
      <c r="W33" s="8525"/>
      <c r="X33" s="8524" t="s">
        <v>48</v>
      </c>
      <c r="Y33" s="8525"/>
      <c r="Z33" s="8524" t="s">
        <v>49</v>
      </c>
      <c r="AA33" s="8525"/>
      <c r="AB33" s="8524" t="s">
        <v>50</v>
      </c>
      <c r="AC33" s="8525"/>
      <c r="AD33" s="8524" t="s">
        <v>51</v>
      </c>
      <c r="AE33" s="8525"/>
      <c r="AF33" s="8524" t="s">
        <v>52</v>
      </c>
      <c r="AG33" s="8525"/>
      <c r="AH33" s="8524" t="s">
        <v>53</v>
      </c>
      <c r="AI33" s="8525"/>
      <c r="AJ33" s="8524" t="s">
        <v>54</v>
      </c>
      <c r="AK33" s="8525"/>
      <c r="AL33" s="8524" t="s">
        <v>55</v>
      </c>
      <c r="AM33" s="8525"/>
      <c r="AN33" s="8524" t="s">
        <v>56</v>
      </c>
      <c r="AO33" s="8525"/>
      <c r="AP33" s="8524" t="s">
        <v>57</v>
      </c>
      <c r="AQ33" s="8519"/>
      <c r="AR33" s="8467" t="s">
        <v>58</v>
      </c>
      <c r="AS33" s="8465" t="s">
        <v>59</v>
      </c>
      <c r="AT33" s="8522"/>
      <c r="AU33" s="8523"/>
      <c r="AV33" s="7672"/>
      <c r="AW33" s="7675"/>
    </row>
    <row r="34" spans="1:133" x14ac:dyDescent="0.25">
      <c r="A34" s="7253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8000"/>
      <c r="AS34" s="7782"/>
      <c r="AT34" s="212" t="s">
        <v>467</v>
      </c>
      <c r="AU34" s="2507" t="s">
        <v>468</v>
      </c>
      <c r="AV34" s="7673"/>
      <c r="AW34" s="7676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8403" t="s">
        <v>1908</v>
      </c>
      <c r="B54" s="8527" t="s">
        <v>77</v>
      </c>
      <c r="C54" s="8514"/>
      <c r="D54" s="8515" t="s">
        <v>29</v>
      </c>
      <c r="E54" s="8516"/>
      <c r="F54" s="8516"/>
      <c r="G54" s="8516"/>
      <c r="H54" s="8516"/>
      <c r="I54" s="8516"/>
      <c r="J54" s="8516"/>
      <c r="K54" s="8516"/>
      <c r="L54" s="8516"/>
      <c r="M54" s="8516"/>
      <c r="N54" s="8516"/>
      <c r="O54" s="8516"/>
      <c r="P54" s="8516"/>
      <c r="Q54" s="8516"/>
      <c r="R54" s="8516"/>
      <c r="S54" s="8516"/>
      <c r="T54" s="8516"/>
      <c r="U54" s="8516"/>
      <c r="V54" s="8516"/>
      <c r="W54" s="8516"/>
      <c r="X54" s="8516"/>
      <c r="Y54" s="8516"/>
      <c r="Z54" s="8516"/>
      <c r="AA54" s="8516"/>
      <c r="AB54" s="8516"/>
      <c r="AC54" s="8516"/>
      <c r="AD54" s="8516"/>
      <c r="AE54" s="8516"/>
      <c r="AF54" s="8516"/>
      <c r="AG54" s="8516"/>
      <c r="AH54" s="8516"/>
      <c r="AI54" s="8516"/>
      <c r="AJ54" s="8516"/>
      <c r="AK54" s="8516"/>
      <c r="AL54" s="8516"/>
      <c r="AM54" s="8516"/>
      <c r="AN54" s="8516"/>
      <c r="AO54" s="8516"/>
      <c r="AP54" s="8516"/>
      <c r="AQ54" s="8517"/>
      <c r="AR54" s="8518" t="s">
        <v>1909</v>
      </c>
      <c r="AS54" s="8519"/>
      <c r="AT54" s="8520" t="s">
        <v>462</v>
      </c>
      <c r="AU54" s="8521"/>
      <c r="AV54" s="8528" t="s">
        <v>36</v>
      </c>
      <c r="AW54" s="7795" t="s">
        <v>37</v>
      </c>
    </row>
    <row r="55" spans="1:133" x14ac:dyDescent="0.25">
      <c r="A55" s="7675"/>
      <c r="B55" s="7995"/>
      <c r="C55" s="8088"/>
      <c r="D55" s="8524" t="s">
        <v>1910</v>
      </c>
      <c r="E55" s="8518"/>
      <c r="F55" s="8524" t="s">
        <v>947</v>
      </c>
      <c r="G55" s="8518"/>
      <c r="H55" s="8524" t="s">
        <v>1911</v>
      </c>
      <c r="I55" s="8525"/>
      <c r="J55" s="8518" t="s">
        <v>949</v>
      </c>
      <c r="K55" s="8518"/>
      <c r="L55" s="8524" t="s">
        <v>331</v>
      </c>
      <c r="M55" s="8518"/>
      <c r="N55" s="8524" t="s">
        <v>94</v>
      </c>
      <c r="O55" s="8518"/>
      <c r="P55" s="8524" t="s">
        <v>44</v>
      </c>
      <c r="Q55" s="8518"/>
      <c r="R55" s="8524" t="s">
        <v>45</v>
      </c>
      <c r="S55" s="8518"/>
      <c r="T55" s="8524" t="s">
        <v>46</v>
      </c>
      <c r="U55" s="8525"/>
      <c r="V55" s="8524" t="s">
        <v>47</v>
      </c>
      <c r="W55" s="8525"/>
      <c r="X55" s="8524" t="s">
        <v>48</v>
      </c>
      <c r="Y55" s="8525"/>
      <c r="Z55" s="8524" t="s">
        <v>49</v>
      </c>
      <c r="AA55" s="8525"/>
      <c r="AB55" s="8524" t="s">
        <v>50</v>
      </c>
      <c r="AC55" s="8525"/>
      <c r="AD55" s="8524" t="s">
        <v>51</v>
      </c>
      <c r="AE55" s="8525"/>
      <c r="AF55" s="8524" t="s">
        <v>52</v>
      </c>
      <c r="AG55" s="8525"/>
      <c r="AH55" s="8524" t="s">
        <v>53</v>
      </c>
      <c r="AI55" s="8525"/>
      <c r="AJ55" s="8524" t="s">
        <v>54</v>
      </c>
      <c r="AK55" s="8525"/>
      <c r="AL55" s="8524" t="s">
        <v>55</v>
      </c>
      <c r="AM55" s="8525"/>
      <c r="AN55" s="8524" t="s">
        <v>56</v>
      </c>
      <c r="AO55" s="8525"/>
      <c r="AP55" s="8524" t="s">
        <v>57</v>
      </c>
      <c r="AQ55" s="8519"/>
      <c r="AR55" s="8467" t="s">
        <v>58</v>
      </c>
      <c r="AS55" s="8465" t="s">
        <v>59</v>
      </c>
      <c r="AT55" s="8522"/>
      <c r="AU55" s="8523"/>
      <c r="AV55" s="8529"/>
      <c r="AW55" s="7665"/>
    </row>
    <row r="56" spans="1:133" x14ac:dyDescent="0.25">
      <c r="A56" s="7253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8000"/>
      <c r="AS56" s="7782"/>
      <c r="AT56" s="212" t="s">
        <v>467</v>
      </c>
      <c r="AU56" s="2507" t="s">
        <v>468</v>
      </c>
      <c r="AV56" s="8530"/>
      <c r="AW56" s="7661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8403" t="s">
        <v>1908</v>
      </c>
      <c r="B76" s="8527" t="s">
        <v>77</v>
      </c>
      <c r="C76" s="8514"/>
      <c r="D76" s="8515" t="s">
        <v>29</v>
      </c>
      <c r="E76" s="8516"/>
      <c r="F76" s="8516"/>
      <c r="G76" s="8516"/>
      <c r="H76" s="8516"/>
      <c r="I76" s="8516"/>
      <c r="J76" s="8516"/>
      <c r="K76" s="8516"/>
      <c r="L76" s="8516"/>
      <c r="M76" s="8516"/>
      <c r="N76" s="8516"/>
      <c r="O76" s="8516"/>
      <c r="P76" s="8516"/>
      <c r="Q76" s="8516"/>
      <c r="R76" s="8516"/>
      <c r="S76" s="8516"/>
      <c r="T76" s="8516"/>
      <c r="U76" s="8516"/>
      <c r="V76" s="8516"/>
      <c r="W76" s="8516"/>
      <c r="X76" s="8516"/>
      <c r="Y76" s="8516"/>
      <c r="Z76" s="8516"/>
      <c r="AA76" s="8516"/>
      <c r="AB76" s="8516"/>
      <c r="AC76" s="8516"/>
      <c r="AD76" s="8516"/>
      <c r="AE76" s="8516"/>
      <c r="AF76" s="8516"/>
      <c r="AG76" s="8516"/>
      <c r="AH76" s="8516"/>
      <c r="AI76" s="8516"/>
      <c r="AJ76" s="8516"/>
      <c r="AK76" s="8516"/>
      <c r="AL76" s="8516"/>
      <c r="AM76" s="8516"/>
      <c r="AN76" s="8516"/>
      <c r="AO76" s="8516"/>
      <c r="AP76" s="8516"/>
      <c r="AQ76" s="8517"/>
      <c r="AR76" s="8518" t="s">
        <v>1909</v>
      </c>
      <c r="AS76" s="8519"/>
      <c r="AT76" s="8520" t="s">
        <v>462</v>
      </c>
      <c r="AU76" s="8521"/>
      <c r="AV76" s="8528" t="s">
        <v>36</v>
      </c>
      <c r="AW76" s="7795" t="s">
        <v>37</v>
      </c>
    </row>
    <row r="77" spans="1:133" x14ac:dyDescent="0.25">
      <c r="A77" s="7675"/>
      <c r="B77" s="7995"/>
      <c r="C77" s="8088"/>
      <c r="D77" s="8524" t="s">
        <v>1910</v>
      </c>
      <c r="E77" s="8518"/>
      <c r="F77" s="8524" t="s">
        <v>947</v>
      </c>
      <c r="G77" s="8518"/>
      <c r="H77" s="8524" t="s">
        <v>1911</v>
      </c>
      <c r="I77" s="8525"/>
      <c r="J77" s="8518" t="s">
        <v>949</v>
      </c>
      <c r="K77" s="8518"/>
      <c r="L77" s="8524" t="s">
        <v>331</v>
      </c>
      <c r="M77" s="8518"/>
      <c r="N77" s="8524" t="s">
        <v>94</v>
      </c>
      <c r="O77" s="8518"/>
      <c r="P77" s="8524" t="s">
        <v>44</v>
      </c>
      <c r="Q77" s="8518"/>
      <c r="R77" s="8524" t="s">
        <v>45</v>
      </c>
      <c r="S77" s="8518"/>
      <c r="T77" s="8524" t="s">
        <v>46</v>
      </c>
      <c r="U77" s="8525"/>
      <c r="V77" s="8524" t="s">
        <v>47</v>
      </c>
      <c r="W77" s="8525"/>
      <c r="X77" s="8524" t="s">
        <v>48</v>
      </c>
      <c r="Y77" s="8525"/>
      <c r="Z77" s="8524" t="s">
        <v>49</v>
      </c>
      <c r="AA77" s="8525"/>
      <c r="AB77" s="8524" t="s">
        <v>50</v>
      </c>
      <c r="AC77" s="8525"/>
      <c r="AD77" s="8524" t="s">
        <v>51</v>
      </c>
      <c r="AE77" s="8525"/>
      <c r="AF77" s="8524" t="s">
        <v>52</v>
      </c>
      <c r="AG77" s="8525"/>
      <c r="AH77" s="8524" t="s">
        <v>53</v>
      </c>
      <c r="AI77" s="8525"/>
      <c r="AJ77" s="8524" t="s">
        <v>54</v>
      </c>
      <c r="AK77" s="8525"/>
      <c r="AL77" s="8524" t="s">
        <v>55</v>
      </c>
      <c r="AM77" s="8525"/>
      <c r="AN77" s="8524" t="s">
        <v>56</v>
      </c>
      <c r="AO77" s="8525"/>
      <c r="AP77" s="8524" t="s">
        <v>57</v>
      </c>
      <c r="AQ77" s="8519"/>
      <c r="AR77" s="8467" t="s">
        <v>58</v>
      </c>
      <c r="AS77" s="8465" t="s">
        <v>59</v>
      </c>
      <c r="AT77" s="8522"/>
      <c r="AU77" s="8523"/>
      <c r="AV77" s="8529"/>
      <c r="AW77" s="7665"/>
    </row>
    <row r="78" spans="1:133" x14ac:dyDescent="0.25">
      <c r="A78" s="7253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8000"/>
      <c r="AS78" s="7782"/>
      <c r="AT78" s="212" t="s">
        <v>467</v>
      </c>
      <c r="AU78" s="2507" t="s">
        <v>468</v>
      </c>
      <c r="AV78" s="8530"/>
      <c r="AW78" s="7661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8403" t="s">
        <v>1908</v>
      </c>
      <c r="B98" s="8527" t="s">
        <v>77</v>
      </c>
      <c r="C98" s="8514"/>
      <c r="D98" s="8515" t="s">
        <v>29</v>
      </c>
      <c r="E98" s="8516"/>
      <c r="F98" s="8516"/>
      <c r="G98" s="8516"/>
      <c r="H98" s="8516"/>
      <c r="I98" s="8516"/>
      <c r="J98" s="8516"/>
      <c r="K98" s="8516"/>
      <c r="L98" s="8516"/>
      <c r="M98" s="8516"/>
      <c r="N98" s="8516"/>
      <c r="O98" s="8516"/>
      <c r="P98" s="8516"/>
      <c r="Q98" s="8516"/>
      <c r="R98" s="8516"/>
      <c r="S98" s="8516"/>
      <c r="T98" s="8516"/>
      <c r="U98" s="8516"/>
      <c r="V98" s="8516"/>
      <c r="W98" s="8516"/>
      <c r="X98" s="8516"/>
      <c r="Y98" s="8516"/>
      <c r="Z98" s="8516"/>
      <c r="AA98" s="8516"/>
      <c r="AB98" s="8516"/>
      <c r="AC98" s="8516"/>
      <c r="AD98" s="8516"/>
      <c r="AE98" s="8516"/>
      <c r="AF98" s="8516"/>
      <c r="AG98" s="8516"/>
      <c r="AH98" s="8516"/>
      <c r="AI98" s="8516"/>
      <c r="AJ98" s="8516"/>
      <c r="AK98" s="8516"/>
      <c r="AL98" s="8516"/>
      <c r="AM98" s="8516"/>
      <c r="AN98" s="8516"/>
      <c r="AO98" s="8516"/>
      <c r="AP98" s="8516"/>
      <c r="AQ98" s="8517"/>
      <c r="AR98" s="8518" t="s">
        <v>1909</v>
      </c>
      <c r="AS98" s="8519"/>
      <c r="AT98" s="8520" t="s">
        <v>462</v>
      </c>
      <c r="AU98" s="8521"/>
      <c r="AV98" s="8528" t="s">
        <v>36</v>
      </c>
      <c r="AW98" s="7795" t="s">
        <v>37</v>
      </c>
    </row>
    <row r="99" spans="1:133" x14ac:dyDescent="0.25">
      <c r="A99" s="7675"/>
      <c r="B99" s="7995"/>
      <c r="C99" s="8088"/>
      <c r="D99" s="8524" t="s">
        <v>1910</v>
      </c>
      <c r="E99" s="8518"/>
      <c r="F99" s="8524" t="s">
        <v>1936</v>
      </c>
      <c r="G99" s="8518"/>
      <c r="H99" s="8524" t="s">
        <v>1911</v>
      </c>
      <c r="I99" s="8525"/>
      <c r="J99" s="8518" t="s">
        <v>1937</v>
      </c>
      <c r="K99" s="8518"/>
      <c r="L99" s="8524" t="s">
        <v>1375</v>
      </c>
      <c r="M99" s="8518"/>
      <c r="N99" s="8524" t="s">
        <v>94</v>
      </c>
      <c r="O99" s="8518"/>
      <c r="P99" s="8524" t="s">
        <v>44</v>
      </c>
      <c r="Q99" s="8518"/>
      <c r="R99" s="8524" t="s">
        <v>45</v>
      </c>
      <c r="S99" s="8518"/>
      <c r="T99" s="8524" t="s">
        <v>46</v>
      </c>
      <c r="U99" s="8525"/>
      <c r="V99" s="8524" t="s">
        <v>47</v>
      </c>
      <c r="W99" s="8525"/>
      <c r="X99" s="8524" t="s">
        <v>48</v>
      </c>
      <c r="Y99" s="8525"/>
      <c r="Z99" s="8524" t="s">
        <v>49</v>
      </c>
      <c r="AA99" s="8525"/>
      <c r="AB99" s="8524" t="s">
        <v>50</v>
      </c>
      <c r="AC99" s="8525"/>
      <c r="AD99" s="8524" t="s">
        <v>51</v>
      </c>
      <c r="AE99" s="8525"/>
      <c r="AF99" s="8524" t="s">
        <v>52</v>
      </c>
      <c r="AG99" s="8525"/>
      <c r="AH99" s="8524" t="s">
        <v>53</v>
      </c>
      <c r="AI99" s="8525"/>
      <c r="AJ99" s="8524" t="s">
        <v>54</v>
      </c>
      <c r="AK99" s="8525"/>
      <c r="AL99" s="8524" t="s">
        <v>55</v>
      </c>
      <c r="AM99" s="8525"/>
      <c r="AN99" s="8524" t="s">
        <v>56</v>
      </c>
      <c r="AO99" s="8525"/>
      <c r="AP99" s="8524" t="s">
        <v>57</v>
      </c>
      <c r="AQ99" s="8519"/>
      <c r="AR99" s="8467" t="s">
        <v>58</v>
      </c>
      <c r="AS99" s="8465" t="s">
        <v>59</v>
      </c>
      <c r="AT99" s="8522"/>
      <c r="AU99" s="8523"/>
      <c r="AV99" s="8529"/>
      <c r="AW99" s="7665"/>
    </row>
    <row r="100" spans="1:133" x14ac:dyDescent="0.25">
      <c r="A100" s="7253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8000"/>
      <c r="AS100" s="7782"/>
      <c r="AT100" s="212" t="s">
        <v>467</v>
      </c>
      <c r="AU100" s="2507" t="s">
        <v>468</v>
      </c>
      <c r="AV100" s="8530"/>
      <c r="AW100" s="7661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403" t="s">
        <v>1908</v>
      </c>
      <c r="B120" s="8527" t="s">
        <v>77</v>
      </c>
      <c r="C120" s="8514"/>
      <c r="D120" s="8515" t="s">
        <v>29</v>
      </c>
      <c r="E120" s="8516"/>
      <c r="F120" s="8516"/>
      <c r="G120" s="8516"/>
      <c r="H120" s="8516"/>
      <c r="I120" s="8516"/>
      <c r="J120" s="8516"/>
      <c r="K120" s="8516"/>
      <c r="L120" s="8516"/>
      <c r="M120" s="8516"/>
      <c r="N120" s="8516"/>
      <c r="O120" s="8516"/>
      <c r="P120" s="8516"/>
      <c r="Q120" s="8516"/>
      <c r="R120" s="8516"/>
      <c r="S120" s="8516"/>
      <c r="T120" s="8516"/>
      <c r="U120" s="8516"/>
      <c r="V120" s="8516"/>
      <c r="W120" s="8516"/>
      <c r="X120" s="8516"/>
      <c r="Y120" s="8516"/>
      <c r="Z120" s="8516"/>
      <c r="AA120" s="8516"/>
      <c r="AB120" s="8516"/>
      <c r="AC120" s="8516"/>
      <c r="AD120" s="8516"/>
      <c r="AE120" s="8516"/>
      <c r="AF120" s="8516"/>
      <c r="AG120" s="8516"/>
      <c r="AH120" s="8516"/>
      <c r="AI120" s="8516"/>
      <c r="AJ120" s="8516"/>
      <c r="AK120" s="8516"/>
      <c r="AL120" s="8516"/>
      <c r="AM120" s="8516"/>
      <c r="AN120" s="8516"/>
      <c r="AO120" s="8516"/>
      <c r="AP120" s="8516"/>
      <c r="AQ120" s="8517"/>
      <c r="AR120" s="8518" t="s">
        <v>1909</v>
      </c>
      <c r="AS120" s="8519"/>
      <c r="AT120" s="8520" t="s">
        <v>462</v>
      </c>
      <c r="AU120" s="8521"/>
      <c r="AV120" s="8528" t="s">
        <v>36</v>
      </c>
      <c r="AW120" s="7795" t="s">
        <v>37</v>
      </c>
    </row>
    <row r="121" spans="1:133" x14ac:dyDescent="0.25">
      <c r="A121" s="7675"/>
      <c r="B121" s="7995"/>
      <c r="C121" s="8088"/>
      <c r="D121" s="8524" t="s">
        <v>1910</v>
      </c>
      <c r="E121" s="8518"/>
      <c r="F121" s="8524" t="s">
        <v>947</v>
      </c>
      <c r="G121" s="8518"/>
      <c r="H121" s="8524" t="s">
        <v>1911</v>
      </c>
      <c r="I121" s="8525"/>
      <c r="J121" s="8518" t="s">
        <v>949</v>
      </c>
      <c r="K121" s="8518"/>
      <c r="L121" s="8524" t="s">
        <v>331</v>
      </c>
      <c r="M121" s="8518"/>
      <c r="N121" s="8524" t="s">
        <v>94</v>
      </c>
      <c r="O121" s="8518"/>
      <c r="P121" s="8524" t="s">
        <v>44</v>
      </c>
      <c r="Q121" s="8518"/>
      <c r="R121" s="8524" t="s">
        <v>45</v>
      </c>
      <c r="S121" s="8518"/>
      <c r="T121" s="8524" t="s">
        <v>46</v>
      </c>
      <c r="U121" s="8525"/>
      <c r="V121" s="8524" t="s">
        <v>47</v>
      </c>
      <c r="W121" s="8525"/>
      <c r="X121" s="8524" t="s">
        <v>48</v>
      </c>
      <c r="Y121" s="8525"/>
      <c r="Z121" s="8524" t="s">
        <v>49</v>
      </c>
      <c r="AA121" s="8525"/>
      <c r="AB121" s="8524" t="s">
        <v>50</v>
      </c>
      <c r="AC121" s="8525"/>
      <c r="AD121" s="8524" t="s">
        <v>51</v>
      </c>
      <c r="AE121" s="8525"/>
      <c r="AF121" s="8524" t="s">
        <v>52</v>
      </c>
      <c r="AG121" s="8525"/>
      <c r="AH121" s="8524" t="s">
        <v>53</v>
      </c>
      <c r="AI121" s="8525"/>
      <c r="AJ121" s="8524" t="s">
        <v>54</v>
      </c>
      <c r="AK121" s="8525"/>
      <c r="AL121" s="8524" t="s">
        <v>55</v>
      </c>
      <c r="AM121" s="8525"/>
      <c r="AN121" s="8524" t="s">
        <v>56</v>
      </c>
      <c r="AO121" s="8525"/>
      <c r="AP121" s="8524" t="s">
        <v>57</v>
      </c>
      <c r="AQ121" s="8519"/>
      <c r="AR121" s="8467" t="s">
        <v>58</v>
      </c>
      <c r="AS121" s="8465" t="s">
        <v>59</v>
      </c>
      <c r="AT121" s="8522"/>
      <c r="AU121" s="8523"/>
      <c r="AV121" s="8529"/>
      <c r="AW121" s="7665"/>
    </row>
    <row r="122" spans="1:133" x14ac:dyDescent="0.25">
      <c r="A122" s="7253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8000"/>
      <c r="AS122" s="7782"/>
      <c r="AT122" s="212" t="s">
        <v>467</v>
      </c>
      <c r="AU122" s="2507" t="s">
        <v>468</v>
      </c>
      <c r="AV122" s="8530"/>
      <c r="AW122" s="7661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31" t="s">
        <v>1939</v>
      </c>
      <c r="B141" s="8531"/>
      <c r="C141" s="8531"/>
      <c r="D141" s="8531"/>
      <c r="E141" s="8531"/>
      <c r="F141" s="8531"/>
      <c r="G141" s="8531"/>
      <c r="H141" s="8531"/>
      <c r="I141" s="8531"/>
      <c r="J141" s="8531"/>
      <c r="K141" s="8531"/>
      <c r="L141" s="8531"/>
      <c r="M141" s="8531"/>
      <c r="N141" s="8531"/>
      <c r="O141" s="8531"/>
      <c r="P141" s="8531"/>
    </row>
    <row r="142" spans="1:133" x14ac:dyDescent="0.25">
      <c r="A142" s="8336" t="s">
        <v>1940</v>
      </c>
      <c r="B142" s="8532"/>
      <c r="C142" s="8515" t="s">
        <v>1941</v>
      </c>
      <c r="D142" s="8516"/>
      <c r="E142" s="8533"/>
      <c r="F142" s="8534" t="s">
        <v>1942</v>
      </c>
      <c r="G142" s="8534"/>
      <c r="H142" s="8534"/>
      <c r="I142" s="8534" t="s">
        <v>1943</v>
      </c>
      <c r="J142" s="8534"/>
      <c r="K142" s="8534"/>
      <c r="L142" s="8534" t="s">
        <v>1944</v>
      </c>
      <c r="M142" s="8534"/>
      <c r="N142" s="8534"/>
      <c r="O142" s="8515" t="s">
        <v>732</v>
      </c>
      <c r="P142" s="8533"/>
    </row>
    <row r="143" spans="1:133" x14ac:dyDescent="0.25">
      <c r="A143" s="8366"/>
      <c r="B143" s="7976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535" t="s">
        <v>1946</v>
      </c>
      <c r="B144" s="853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37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38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051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39" t="s">
        <v>1951</v>
      </c>
      <c r="B148" s="8540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31" t="s">
        <v>1952</v>
      </c>
      <c r="B149" s="8531"/>
      <c r="C149" s="8531"/>
      <c r="D149" s="8531"/>
      <c r="E149" s="8531"/>
      <c r="F149" s="8531"/>
      <c r="G149" s="8531"/>
      <c r="H149" s="8531"/>
      <c r="I149" s="8531"/>
      <c r="J149" s="8531"/>
      <c r="K149" s="8531"/>
      <c r="L149" s="8531"/>
      <c r="M149" s="8531"/>
      <c r="N149" s="8531"/>
      <c r="O149" s="8531"/>
      <c r="P149" s="8531"/>
    </row>
    <row r="150" spans="1:118" x14ac:dyDescent="0.25">
      <c r="A150" s="8336" t="s">
        <v>1940</v>
      </c>
      <c r="B150" s="8532"/>
      <c r="C150" s="8515" t="s">
        <v>1941</v>
      </c>
      <c r="D150" s="8516"/>
      <c r="E150" s="8533"/>
      <c r="F150" s="8534" t="s">
        <v>1942</v>
      </c>
      <c r="G150" s="8534"/>
      <c r="H150" s="8534"/>
      <c r="I150" s="8534" t="s">
        <v>1943</v>
      </c>
      <c r="J150" s="8534"/>
      <c r="K150" s="8534"/>
      <c r="L150" s="8534" t="s">
        <v>1944</v>
      </c>
      <c r="M150" s="8534"/>
      <c r="N150" s="8534"/>
      <c r="O150" s="8515" t="s">
        <v>732</v>
      </c>
      <c r="P150" s="8533"/>
    </row>
    <row r="151" spans="1:118" x14ac:dyDescent="0.25">
      <c r="A151" s="8366"/>
      <c r="B151" s="7976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541" t="s">
        <v>1946</v>
      </c>
      <c r="B152" s="854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37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38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051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43" t="s">
        <v>1951</v>
      </c>
      <c r="B156" s="854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31" t="s">
        <v>1953</v>
      </c>
      <c r="B157" s="8531"/>
      <c r="C157" s="8531"/>
      <c r="D157" s="8531"/>
      <c r="E157" s="8531"/>
      <c r="F157" s="8531"/>
      <c r="G157" s="8531"/>
      <c r="H157" s="8531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36" t="s">
        <v>1940</v>
      </c>
      <c r="B158" s="8532"/>
      <c r="C158" s="8527" t="s">
        <v>77</v>
      </c>
      <c r="D158" s="8514"/>
      <c r="E158" s="8515" t="s">
        <v>29</v>
      </c>
      <c r="F158" s="8516"/>
      <c r="G158" s="8516"/>
      <c r="H158" s="8516"/>
      <c r="I158" s="8516"/>
      <c r="J158" s="8516"/>
      <c r="K158" s="8516"/>
      <c r="L158" s="8516"/>
      <c r="M158" s="8516"/>
      <c r="N158" s="8516"/>
      <c r="O158" s="8516"/>
      <c r="P158" s="8516"/>
      <c r="Q158" s="8516"/>
      <c r="R158" s="8516"/>
      <c r="S158" s="8516"/>
      <c r="T158" s="8516"/>
      <c r="U158" s="8516"/>
      <c r="V158" s="8516"/>
      <c r="W158" s="8516"/>
      <c r="X158" s="8516"/>
      <c r="Y158" s="8516"/>
      <c r="Z158" s="8516"/>
      <c r="AA158" s="8516"/>
      <c r="AB158" s="8516"/>
      <c r="AC158" s="8516"/>
      <c r="AD158" s="8516"/>
      <c r="AE158" s="8516"/>
      <c r="AF158" s="8516"/>
      <c r="AG158" s="8516"/>
      <c r="AH158" s="8516"/>
      <c r="AI158" s="8516"/>
      <c r="AJ158" s="8517"/>
      <c r="AK158" s="8450" t="s">
        <v>1954</v>
      </c>
      <c r="AL158" s="8450"/>
      <c r="AM158" s="8450"/>
      <c r="AN158" s="8545"/>
      <c r="AO158" s="8546" t="s">
        <v>462</v>
      </c>
      <c r="AP158" s="8450"/>
      <c r="AQ158" s="8450"/>
      <c r="AR158" s="8545"/>
      <c r="AS158" s="8520" t="s">
        <v>327</v>
      </c>
      <c r="AT158" s="8521"/>
      <c r="AU158" s="8520" t="s">
        <v>37</v>
      </c>
      <c r="AV158" s="8521"/>
      <c r="AW158" s="8547" t="s">
        <v>1955</v>
      </c>
      <c r="AX158" s="8532"/>
    </row>
    <row r="159" spans="1:118" x14ac:dyDescent="0.25">
      <c r="A159" s="7712"/>
      <c r="B159" s="7665"/>
      <c r="C159" s="7995"/>
      <c r="D159" s="8088"/>
      <c r="E159" s="8524" t="s">
        <v>1956</v>
      </c>
      <c r="F159" s="8518"/>
      <c r="G159" s="8524" t="s">
        <v>1911</v>
      </c>
      <c r="H159" s="8518"/>
      <c r="I159" s="8524" t="s">
        <v>949</v>
      </c>
      <c r="J159" s="8518"/>
      <c r="K159" s="8515" t="s">
        <v>331</v>
      </c>
      <c r="L159" s="8533"/>
      <c r="M159" s="8515" t="s">
        <v>94</v>
      </c>
      <c r="N159" s="8533"/>
      <c r="O159" s="8515" t="s">
        <v>44</v>
      </c>
      <c r="P159" s="8533"/>
      <c r="Q159" s="8515" t="s">
        <v>45</v>
      </c>
      <c r="R159" s="8533"/>
      <c r="S159" s="8515" t="s">
        <v>46</v>
      </c>
      <c r="T159" s="8533"/>
      <c r="U159" s="8515" t="s">
        <v>47</v>
      </c>
      <c r="V159" s="8533"/>
      <c r="W159" s="8515" t="s">
        <v>48</v>
      </c>
      <c r="X159" s="8533"/>
      <c r="Y159" s="8515" t="s">
        <v>49</v>
      </c>
      <c r="Z159" s="8533"/>
      <c r="AA159" s="8515" t="s">
        <v>50</v>
      </c>
      <c r="AB159" s="8533"/>
      <c r="AC159" s="8515" t="s">
        <v>51</v>
      </c>
      <c r="AD159" s="8533"/>
      <c r="AE159" s="8515" t="s">
        <v>52</v>
      </c>
      <c r="AF159" s="8533"/>
      <c r="AG159" s="8515" t="s">
        <v>53</v>
      </c>
      <c r="AH159" s="8533"/>
      <c r="AI159" s="8515" t="s">
        <v>1957</v>
      </c>
      <c r="AJ159" s="8517"/>
      <c r="AK159" s="8550" t="s">
        <v>58</v>
      </c>
      <c r="AL159" s="8551"/>
      <c r="AM159" s="8548" t="s">
        <v>59</v>
      </c>
      <c r="AN159" s="8549"/>
      <c r="AO159" s="8550" t="s">
        <v>467</v>
      </c>
      <c r="AP159" s="8551"/>
      <c r="AQ159" s="8552" t="s">
        <v>468</v>
      </c>
      <c r="AR159" s="8549"/>
      <c r="AS159" s="8522"/>
      <c r="AT159" s="8523"/>
      <c r="AU159" s="8522"/>
      <c r="AV159" s="8523"/>
      <c r="AW159" s="7975"/>
      <c r="AX159" s="7976"/>
    </row>
    <row r="160" spans="1:118" ht="31.5" x14ac:dyDescent="0.25">
      <c r="A160" s="8366"/>
      <c r="B160" s="7976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553" t="s">
        <v>1959</v>
      </c>
      <c r="B161" s="8554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55" t="s">
        <v>1960</v>
      </c>
      <c r="B162" s="8556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55" t="s">
        <v>1961</v>
      </c>
      <c r="B163" s="8556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55" t="s">
        <v>1924</v>
      </c>
      <c r="B164" s="8556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55" t="s">
        <v>1930</v>
      </c>
      <c r="B165" s="8556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55" t="s">
        <v>1962</v>
      </c>
      <c r="B166" s="8556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55" t="s">
        <v>1963</v>
      </c>
      <c r="B167" s="8556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55" t="s">
        <v>1927</v>
      </c>
      <c r="B168" s="8556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57" t="s">
        <v>1964</v>
      </c>
      <c r="B169" s="8558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37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38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051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59" t="s">
        <v>1929</v>
      </c>
      <c r="B173" s="8560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55" t="s">
        <v>1965</v>
      </c>
      <c r="B174" s="8556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55" t="s">
        <v>1931</v>
      </c>
      <c r="B175" s="8556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55" t="s">
        <v>1966</v>
      </c>
      <c r="B176" s="8556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55" t="s">
        <v>1967</v>
      </c>
      <c r="B177" s="8556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55" t="s">
        <v>1968</v>
      </c>
      <c r="B178" s="8556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55" t="s">
        <v>1969</v>
      </c>
      <c r="B179" s="8556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55" t="s">
        <v>1970</v>
      </c>
      <c r="B180" s="8556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55" t="s">
        <v>1971</v>
      </c>
      <c r="B181" s="8556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55" t="s">
        <v>1972</v>
      </c>
      <c r="B182" s="8556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61" t="s">
        <v>1973</v>
      </c>
      <c r="B183" s="8562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31" t="s">
        <v>1974</v>
      </c>
      <c r="B184" s="8531"/>
      <c r="C184" s="8531"/>
      <c r="D184" s="8531"/>
      <c r="E184" s="8531"/>
      <c r="F184" s="8531"/>
      <c r="G184" s="8531"/>
      <c r="H184" s="8531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36" t="s">
        <v>1940</v>
      </c>
      <c r="B185" s="8532"/>
      <c r="C185" s="8527" t="s">
        <v>77</v>
      </c>
      <c r="D185" s="8514"/>
      <c r="E185" s="8515" t="s">
        <v>29</v>
      </c>
      <c r="F185" s="8516"/>
      <c r="G185" s="8516"/>
      <c r="H185" s="8516"/>
      <c r="I185" s="8516"/>
      <c r="J185" s="8516"/>
      <c r="K185" s="8516"/>
      <c r="L185" s="8516"/>
      <c r="M185" s="8516"/>
      <c r="N185" s="8516"/>
      <c r="O185" s="8516"/>
      <c r="P185" s="8516"/>
      <c r="Q185" s="8516"/>
      <c r="R185" s="8516"/>
      <c r="S185" s="8516"/>
      <c r="T185" s="8516"/>
      <c r="U185" s="8516"/>
      <c r="V185" s="8516"/>
      <c r="W185" s="8516"/>
      <c r="X185" s="8516"/>
      <c r="Y185" s="8516"/>
      <c r="Z185" s="8516"/>
      <c r="AA185" s="8516"/>
      <c r="AB185" s="8516"/>
      <c r="AC185" s="8516"/>
      <c r="AD185" s="8516"/>
      <c r="AE185" s="8516"/>
      <c r="AF185" s="8516"/>
      <c r="AG185" s="8516"/>
      <c r="AH185" s="8516"/>
      <c r="AI185" s="8516"/>
      <c r="AJ185" s="8517"/>
      <c r="AK185" s="8450" t="s">
        <v>1954</v>
      </c>
      <c r="AL185" s="8450"/>
      <c r="AM185" s="8450"/>
      <c r="AN185" s="8545"/>
      <c r="AO185" s="8546" t="s">
        <v>462</v>
      </c>
      <c r="AP185" s="8450"/>
      <c r="AQ185" s="8450"/>
      <c r="AR185" s="8545"/>
      <c r="AS185" s="8520" t="s">
        <v>327</v>
      </c>
      <c r="AT185" s="8521"/>
      <c r="AU185" s="8520" t="s">
        <v>37</v>
      </c>
      <c r="AV185" s="8521"/>
      <c r="AW185" s="8547" t="s">
        <v>1955</v>
      </c>
      <c r="AX185" s="8532"/>
    </row>
    <row r="186" spans="1:130" x14ac:dyDescent="0.25">
      <c r="A186" s="7712"/>
      <c r="B186" s="7665"/>
      <c r="C186" s="7995"/>
      <c r="D186" s="8088"/>
      <c r="E186" s="8524" t="s">
        <v>1956</v>
      </c>
      <c r="F186" s="8518"/>
      <c r="G186" s="8524" t="s">
        <v>1911</v>
      </c>
      <c r="H186" s="8518"/>
      <c r="I186" s="8524" t="s">
        <v>949</v>
      </c>
      <c r="J186" s="8518"/>
      <c r="K186" s="8515" t="s">
        <v>331</v>
      </c>
      <c r="L186" s="8533"/>
      <c r="M186" s="8515" t="s">
        <v>94</v>
      </c>
      <c r="N186" s="8533"/>
      <c r="O186" s="8515" t="s">
        <v>44</v>
      </c>
      <c r="P186" s="8533"/>
      <c r="Q186" s="8515" t="s">
        <v>45</v>
      </c>
      <c r="R186" s="8533"/>
      <c r="S186" s="8515" t="s">
        <v>46</v>
      </c>
      <c r="T186" s="8533"/>
      <c r="U186" s="8515" t="s">
        <v>47</v>
      </c>
      <c r="V186" s="8533"/>
      <c r="W186" s="8515" t="s">
        <v>48</v>
      </c>
      <c r="X186" s="8533"/>
      <c r="Y186" s="8515" t="s">
        <v>49</v>
      </c>
      <c r="Z186" s="8533"/>
      <c r="AA186" s="8515" t="s">
        <v>50</v>
      </c>
      <c r="AB186" s="8533"/>
      <c r="AC186" s="8515" t="s">
        <v>51</v>
      </c>
      <c r="AD186" s="8533"/>
      <c r="AE186" s="8515" t="s">
        <v>52</v>
      </c>
      <c r="AF186" s="8533"/>
      <c r="AG186" s="8515" t="s">
        <v>53</v>
      </c>
      <c r="AH186" s="8533"/>
      <c r="AI186" s="8515" t="s">
        <v>1957</v>
      </c>
      <c r="AJ186" s="8517"/>
      <c r="AK186" s="8550" t="s">
        <v>58</v>
      </c>
      <c r="AL186" s="8551"/>
      <c r="AM186" s="8548" t="s">
        <v>59</v>
      </c>
      <c r="AN186" s="8549"/>
      <c r="AO186" s="8550" t="s">
        <v>468</v>
      </c>
      <c r="AP186" s="8551"/>
      <c r="AQ186" s="8552" t="s">
        <v>467</v>
      </c>
      <c r="AR186" s="8549"/>
      <c r="AS186" s="8522"/>
      <c r="AT186" s="8523"/>
      <c r="AU186" s="8522"/>
      <c r="AV186" s="8523"/>
      <c r="AW186" s="7975"/>
      <c r="AX186" s="7976"/>
    </row>
    <row r="187" spans="1:130" ht="31.5" x14ac:dyDescent="0.25">
      <c r="A187" s="8366"/>
      <c r="B187" s="7976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553" t="s">
        <v>1959</v>
      </c>
      <c r="B188" s="8554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55" t="s">
        <v>1960</v>
      </c>
      <c r="B189" s="8556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55" t="s">
        <v>1961</v>
      </c>
      <c r="B190" s="8556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55" t="s">
        <v>1924</v>
      </c>
      <c r="B191" s="8556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55" t="s">
        <v>1930</v>
      </c>
      <c r="B192" s="8556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55" t="s">
        <v>1962</v>
      </c>
      <c r="B193" s="8556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55" t="s">
        <v>1963</v>
      </c>
      <c r="B194" s="8556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55" t="s">
        <v>1927</v>
      </c>
      <c r="B195" s="8556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57" t="s">
        <v>1964</v>
      </c>
      <c r="B196" s="8558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37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38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051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59" t="s">
        <v>1929</v>
      </c>
      <c r="B200" s="8560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55" t="s">
        <v>1965</v>
      </c>
      <c r="B201" s="8556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55" t="s">
        <v>1931</v>
      </c>
      <c r="B202" s="8556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55" t="s">
        <v>1966</v>
      </c>
      <c r="B203" s="8556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55" t="s">
        <v>1967</v>
      </c>
      <c r="B204" s="8556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55" t="s">
        <v>1968</v>
      </c>
      <c r="B205" s="8556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55" t="s">
        <v>1969</v>
      </c>
      <c r="B206" s="8556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55" t="s">
        <v>1970</v>
      </c>
      <c r="B207" s="8556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55" t="s">
        <v>1971</v>
      </c>
      <c r="B208" s="8556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55" t="s">
        <v>1972</v>
      </c>
      <c r="B209" s="8556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61" t="s">
        <v>1973</v>
      </c>
      <c r="B210" s="8562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63" t="s">
        <v>1940</v>
      </c>
      <c r="B212" s="8566" t="s">
        <v>77</v>
      </c>
      <c r="C212" s="8566"/>
      <c r="D212" s="8566" t="s">
        <v>29</v>
      </c>
      <c r="E212" s="8566"/>
      <c r="F212" s="8566"/>
      <c r="G212" s="8566"/>
      <c r="H212" s="8566"/>
      <c r="I212" s="8566"/>
      <c r="J212" s="8566"/>
      <c r="K212" s="8566"/>
      <c r="L212" s="8566"/>
      <c r="M212" s="8566"/>
      <c r="N212" s="8566"/>
      <c r="O212" s="8566"/>
      <c r="P212" s="8566"/>
      <c r="Q212" s="8566"/>
      <c r="R212" s="8566"/>
      <c r="S212" s="8566"/>
      <c r="T212" s="8566"/>
      <c r="U212" s="8566"/>
      <c r="V212" s="8566"/>
      <c r="W212" s="8566"/>
      <c r="X212" s="8566"/>
      <c r="Y212" s="8566"/>
      <c r="Z212" s="8566"/>
      <c r="AA212" s="8566"/>
      <c r="AB212" s="8566"/>
      <c r="AC212" s="8566"/>
      <c r="AD212" s="8566"/>
      <c r="AE212" s="8566"/>
      <c r="AF212" s="8566"/>
      <c r="AG212" s="8566"/>
      <c r="AH212" s="8566"/>
      <c r="AI212" s="8566"/>
      <c r="AJ212" s="8566"/>
      <c r="AK212" s="8567"/>
      <c r="AL212" s="8551" t="s">
        <v>1976</v>
      </c>
      <c r="AM212" s="8568"/>
      <c r="AN212" s="8569" t="s">
        <v>462</v>
      </c>
      <c r="AO212" s="8519"/>
      <c r="AP212" s="8551" t="s">
        <v>36</v>
      </c>
      <c r="AQ212" s="8570" t="s">
        <v>37</v>
      </c>
    </row>
    <row r="213" spans="1:130" x14ac:dyDescent="0.25">
      <c r="A213" s="8564"/>
      <c r="B213" s="8566"/>
      <c r="C213" s="8566"/>
      <c r="D213" s="8566" t="s">
        <v>348</v>
      </c>
      <c r="E213" s="8566"/>
      <c r="F213" s="8566" t="s">
        <v>331</v>
      </c>
      <c r="G213" s="8566"/>
      <c r="H213" s="8566" t="s">
        <v>94</v>
      </c>
      <c r="I213" s="8566"/>
      <c r="J213" s="8566" t="s">
        <v>44</v>
      </c>
      <c r="K213" s="8566"/>
      <c r="L213" s="8566" t="s">
        <v>45</v>
      </c>
      <c r="M213" s="8566"/>
      <c r="N213" s="8566" t="s">
        <v>46</v>
      </c>
      <c r="O213" s="8566"/>
      <c r="P213" s="8566" t="s">
        <v>47</v>
      </c>
      <c r="Q213" s="8566"/>
      <c r="R213" s="8566" t="s">
        <v>48</v>
      </c>
      <c r="S213" s="8566"/>
      <c r="T213" s="8566" t="s">
        <v>49</v>
      </c>
      <c r="U213" s="8566"/>
      <c r="V213" s="8566" t="s">
        <v>50</v>
      </c>
      <c r="W213" s="8566"/>
      <c r="X213" s="8566" t="s">
        <v>51</v>
      </c>
      <c r="Y213" s="8566"/>
      <c r="Z213" s="8566" t="s">
        <v>52</v>
      </c>
      <c r="AA213" s="8566"/>
      <c r="AB213" s="8566" t="s">
        <v>53</v>
      </c>
      <c r="AC213" s="8566"/>
      <c r="AD213" s="8566" t="s">
        <v>54</v>
      </c>
      <c r="AE213" s="8566"/>
      <c r="AF213" s="8566" t="s">
        <v>55</v>
      </c>
      <c r="AG213" s="8566"/>
      <c r="AH213" s="8566" t="s">
        <v>56</v>
      </c>
      <c r="AI213" s="8566"/>
      <c r="AJ213" s="8566" t="s">
        <v>57</v>
      </c>
      <c r="AK213" s="8567"/>
      <c r="AL213" s="8571" t="s">
        <v>58</v>
      </c>
      <c r="AM213" s="8549" t="s">
        <v>59</v>
      </c>
      <c r="AN213" s="8291" t="s">
        <v>467</v>
      </c>
      <c r="AO213" s="8007" t="s">
        <v>468</v>
      </c>
      <c r="AP213" s="8551"/>
      <c r="AQ213" s="8570"/>
    </row>
    <row r="214" spans="1:130" x14ac:dyDescent="0.25">
      <c r="A214" s="8565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71"/>
      <c r="AM214" s="8549"/>
      <c r="AN214" s="7688"/>
      <c r="AO214" s="8008"/>
      <c r="AP214" s="8551"/>
      <c r="AQ214" s="8570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563" t="s">
        <v>1940</v>
      </c>
      <c r="B223" s="8566" t="s">
        <v>77</v>
      </c>
      <c r="C223" s="8566"/>
      <c r="D223" s="8566" t="s">
        <v>29</v>
      </c>
      <c r="E223" s="8566"/>
      <c r="F223" s="8566"/>
      <c r="G223" s="8566"/>
      <c r="H223" s="8566"/>
      <c r="I223" s="8566"/>
      <c r="J223" s="8566"/>
      <c r="K223" s="8566"/>
      <c r="L223" s="8566"/>
      <c r="M223" s="8566"/>
      <c r="N223" s="8566"/>
      <c r="O223" s="8566"/>
      <c r="P223" s="8566"/>
      <c r="Q223" s="8566"/>
      <c r="R223" s="8566"/>
      <c r="S223" s="8566"/>
      <c r="T223" s="8566"/>
      <c r="U223" s="8566"/>
      <c r="V223" s="8566"/>
      <c r="W223" s="8566"/>
      <c r="X223" s="8566"/>
      <c r="Y223" s="8566"/>
      <c r="Z223" s="8566"/>
      <c r="AA223" s="8566"/>
      <c r="AB223" s="8566"/>
      <c r="AC223" s="8566"/>
      <c r="AD223" s="8566"/>
      <c r="AE223" s="8566"/>
      <c r="AF223" s="8566"/>
      <c r="AG223" s="8566"/>
      <c r="AH223" s="8566"/>
      <c r="AI223" s="8566"/>
      <c r="AJ223" s="8566"/>
      <c r="AK223" s="8567"/>
      <c r="AL223" s="8551" t="s">
        <v>1909</v>
      </c>
      <c r="AM223" s="8568"/>
      <c r="AN223" s="8569" t="s">
        <v>462</v>
      </c>
      <c r="AO223" s="8519"/>
      <c r="AP223" s="8551" t="s">
        <v>36</v>
      </c>
      <c r="AQ223" s="8570" t="s">
        <v>37</v>
      </c>
    </row>
    <row r="224" spans="1:130" x14ac:dyDescent="0.25">
      <c r="A224" s="8564"/>
      <c r="B224" s="8566"/>
      <c r="C224" s="8566"/>
      <c r="D224" s="8566" t="s">
        <v>348</v>
      </c>
      <c r="E224" s="8566"/>
      <c r="F224" s="8566" t="s">
        <v>331</v>
      </c>
      <c r="G224" s="8566"/>
      <c r="H224" s="8566" t="s">
        <v>94</v>
      </c>
      <c r="I224" s="8566"/>
      <c r="J224" s="8566" t="s">
        <v>44</v>
      </c>
      <c r="K224" s="8566"/>
      <c r="L224" s="8566" t="s">
        <v>45</v>
      </c>
      <c r="M224" s="8566"/>
      <c r="N224" s="8566" t="s">
        <v>46</v>
      </c>
      <c r="O224" s="8566"/>
      <c r="P224" s="8566" t="s">
        <v>47</v>
      </c>
      <c r="Q224" s="8566"/>
      <c r="R224" s="8566" t="s">
        <v>48</v>
      </c>
      <c r="S224" s="8566"/>
      <c r="T224" s="8566" t="s">
        <v>49</v>
      </c>
      <c r="U224" s="8566"/>
      <c r="V224" s="8566" t="s">
        <v>50</v>
      </c>
      <c r="W224" s="8566"/>
      <c r="X224" s="8566" t="s">
        <v>51</v>
      </c>
      <c r="Y224" s="8566"/>
      <c r="Z224" s="8566" t="s">
        <v>52</v>
      </c>
      <c r="AA224" s="8566"/>
      <c r="AB224" s="8566" t="s">
        <v>53</v>
      </c>
      <c r="AC224" s="8566"/>
      <c r="AD224" s="8566" t="s">
        <v>54</v>
      </c>
      <c r="AE224" s="8566"/>
      <c r="AF224" s="8566" t="s">
        <v>55</v>
      </c>
      <c r="AG224" s="8566"/>
      <c r="AH224" s="8566" t="s">
        <v>56</v>
      </c>
      <c r="AI224" s="8566"/>
      <c r="AJ224" s="8566" t="s">
        <v>57</v>
      </c>
      <c r="AK224" s="8567"/>
      <c r="AL224" s="8571" t="s">
        <v>58</v>
      </c>
      <c r="AM224" s="8549" t="s">
        <v>59</v>
      </c>
      <c r="AN224" s="8291" t="s">
        <v>467</v>
      </c>
      <c r="AO224" s="8007" t="s">
        <v>468</v>
      </c>
      <c r="AP224" s="8551"/>
      <c r="AQ224" s="8570"/>
    </row>
    <row r="225" spans="1:132" x14ac:dyDescent="0.25">
      <c r="A225" s="8565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71"/>
      <c r="AM225" s="8549"/>
      <c r="AN225" s="7688"/>
      <c r="AO225" s="8008"/>
      <c r="AP225" s="8551"/>
      <c r="AQ225" s="8570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75" t="s">
        <v>1984</v>
      </c>
      <c r="B234" s="8576"/>
      <c r="C234" s="8578" t="s">
        <v>77</v>
      </c>
      <c r="D234" s="8576"/>
      <c r="E234" s="8580" t="s">
        <v>29</v>
      </c>
      <c r="F234" s="8581"/>
      <c r="G234" s="8581"/>
      <c r="H234" s="8581"/>
      <c r="I234" s="8581"/>
      <c r="J234" s="8581"/>
      <c r="K234" s="8581"/>
      <c r="L234" s="8581"/>
      <c r="M234" s="8581"/>
      <c r="N234" s="8581"/>
      <c r="O234" s="8581"/>
      <c r="P234" s="8581"/>
      <c r="Q234" s="8581"/>
      <c r="R234" s="8581"/>
      <c r="S234" s="8581"/>
      <c r="T234" s="8581"/>
      <c r="U234" s="8581"/>
      <c r="V234" s="8581"/>
      <c r="W234" s="8581"/>
      <c r="X234" s="8581"/>
      <c r="Y234" s="8581"/>
      <c r="Z234" s="8581"/>
      <c r="AA234" s="8581"/>
      <c r="AB234" s="8581"/>
      <c r="AC234" s="8581"/>
      <c r="AD234" s="8581"/>
      <c r="AE234" s="8581"/>
      <c r="AF234" s="8581"/>
      <c r="AG234" s="8581"/>
      <c r="AH234" s="8581"/>
      <c r="AI234" s="8581"/>
      <c r="AJ234" s="8582"/>
      <c r="AK234" s="8546" t="s">
        <v>1954</v>
      </c>
      <c r="AL234" s="8450"/>
      <c r="AM234" s="8450"/>
      <c r="AN234" s="8545"/>
      <c r="AO234" s="8546" t="s">
        <v>462</v>
      </c>
      <c r="AP234" s="8450"/>
      <c r="AQ234" s="8450"/>
      <c r="AR234" s="8545"/>
      <c r="AS234" s="8572" t="s">
        <v>327</v>
      </c>
      <c r="AT234" s="8573"/>
      <c r="AU234" s="8572" t="s">
        <v>37</v>
      </c>
      <c r="AV234" s="8573"/>
      <c r="AW234" s="8547" t="s">
        <v>1955</v>
      </c>
      <c r="AX234" s="8532"/>
    </row>
    <row r="235" spans="1:132" x14ac:dyDescent="0.25">
      <c r="A235" s="8023"/>
      <c r="B235" s="8024"/>
      <c r="C235" s="8579"/>
      <c r="D235" s="8026"/>
      <c r="E235" s="8524" t="s">
        <v>1956</v>
      </c>
      <c r="F235" s="8518"/>
      <c r="G235" s="8524" t="s">
        <v>1911</v>
      </c>
      <c r="H235" s="8518"/>
      <c r="I235" s="8524" t="s">
        <v>949</v>
      </c>
      <c r="J235" s="8518"/>
      <c r="K235" s="8515" t="s">
        <v>331</v>
      </c>
      <c r="L235" s="8533"/>
      <c r="M235" s="8515" t="s">
        <v>94</v>
      </c>
      <c r="N235" s="8533"/>
      <c r="O235" s="8515" t="s">
        <v>44</v>
      </c>
      <c r="P235" s="8533"/>
      <c r="Q235" s="8515" t="s">
        <v>45</v>
      </c>
      <c r="R235" s="8533"/>
      <c r="S235" s="8515" t="s">
        <v>46</v>
      </c>
      <c r="T235" s="8533"/>
      <c r="U235" s="8515" t="s">
        <v>47</v>
      </c>
      <c r="V235" s="8533"/>
      <c r="W235" s="8516" t="s">
        <v>48</v>
      </c>
      <c r="X235" s="8533"/>
      <c r="Y235" s="8516" t="s">
        <v>49</v>
      </c>
      <c r="Z235" s="8533"/>
      <c r="AA235" s="8516" t="s">
        <v>50</v>
      </c>
      <c r="AB235" s="8533"/>
      <c r="AC235" s="8515" t="s">
        <v>51</v>
      </c>
      <c r="AD235" s="8533"/>
      <c r="AE235" s="8516" t="s">
        <v>52</v>
      </c>
      <c r="AF235" s="8533"/>
      <c r="AG235" s="8516" t="s">
        <v>53</v>
      </c>
      <c r="AH235" s="8533"/>
      <c r="AI235" s="8516" t="s">
        <v>1985</v>
      </c>
      <c r="AJ235" s="8517"/>
      <c r="AK235" s="8550" t="s">
        <v>58</v>
      </c>
      <c r="AL235" s="8551"/>
      <c r="AM235" s="8552" t="s">
        <v>59</v>
      </c>
      <c r="AN235" s="8549"/>
      <c r="AO235" s="8550" t="s">
        <v>467</v>
      </c>
      <c r="AP235" s="8551"/>
      <c r="AQ235" s="8552" t="s">
        <v>468</v>
      </c>
      <c r="AR235" s="8549"/>
      <c r="AS235" s="7982"/>
      <c r="AT235" s="8574"/>
      <c r="AU235" s="7982"/>
      <c r="AV235" s="8574"/>
      <c r="AW235" s="7975"/>
      <c r="AX235" s="7976"/>
    </row>
    <row r="236" spans="1:132" ht="31.5" x14ac:dyDescent="0.25">
      <c r="A236" s="8577"/>
      <c r="B236" s="8026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8368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>
        <v>0</v>
      </c>
      <c r="N237" s="1125">
        <v>0</v>
      </c>
      <c r="O237" s="3107">
        <v>0</v>
      </c>
      <c r="P237" s="1125">
        <v>0</v>
      </c>
      <c r="Q237" s="3108">
        <v>0</v>
      </c>
      <c r="R237" s="1125">
        <v>0</v>
      </c>
      <c r="S237" s="3108">
        <v>0</v>
      </c>
      <c r="T237" s="1125">
        <v>0</v>
      </c>
      <c r="U237" s="3108">
        <v>0</v>
      </c>
      <c r="V237" s="1125">
        <v>0</v>
      </c>
      <c r="W237" s="3100">
        <v>0</v>
      </c>
      <c r="X237" s="1125">
        <v>0</v>
      </c>
      <c r="Y237" s="3100">
        <v>0</v>
      </c>
      <c r="Z237" s="1125">
        <v>0</v>
      </c>
      <c r="AA237" s="3100">
        <v>0</v>
      </c>
      <c r="AB237" s="1125">
        <v>0</v>
      </c>
      <c r="AC237" s="3108">
        <v>0</v>
      </c>
      <c r="AD237" s="1125">
        <v>0</v>
      </c>
      <c r="AE237" s="3097"/>
      <c r="AF237" s="2651"/>
      <c r="AG237" s="3097"/>
      <c r="AH237" s="2651"/>
      <c r="AI237" s="3097"/>
      <c r="AJ237" s="3177"/>
      <c r="AK237" s="3161"/>
      <c r="AL237" s="2651"/>
      <c r="AM237" s="3100">
        <v>0</v>
      </c>
      <c r="AN237" s="3149">
        <v>0</v>
      </c>
      <c r="AO237" s="3099">
        <v>0</v>
      </c>
      <c r="AP237" s="1125">
        <v>0</v>
      </c>
      <c r="AQ237" s="3100">
        <v>0</v>
      </c>
      <c r="AR237" s="3149">
        <v>0</v>
      </c>
      <c r="AS237" s="3099">
        <v>0</v>
      </c>
      <c r="AT237" s="3149">
        <v>0</v>
      </c>
      <c r="AU237" s="3099">
        <v>0</v>
      </c>
      <c r="AV237" s="3149">
        <v>0</v>
      </c>
      <c r="AW237" s="3100">
        <v>0</v>
      </c>
      <c r="AX237" s="1125">
        <v>0</v>
      </c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70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>
        <v>0</v>
      </c>
      <c r="N238" s="1125">
        <v>0</v>
      </c>
      <c r="O238" s="3107">
        <v>0</v>
      </c>
      <c r="P238" s="1125">
        <v>0</v>
      </c>
      <c r="Q238" s="3108">
        <v>0</v>
      </c>
      <c r="R238" s="1125">
        <v>0</v>
      </c>
      <c r="S238" s="3108">
        <v>0</v>
      </c>
      <c r="T238" s="1125">
        <v>0</v>
      </c>
      <c r="U238" s="3108">
        <v>0</v>
      </c>
      <c r="V238" s="1125">
        <v>0</v>
      </c>
      <c r="W238" s="3100">
        <v>0</v>
      </c>
      <c r="X238" s="1125">
        <v>0</v>
      </c>
      <c r="Y238" s="3100">
        <v>0</v>
      </c>
      <c r="Z238" s="1125">
        <v>0</v>
      </c>
      <c r="AA238" s="3100">
        <v>0</v>
      </c>
      <c r="AB238" s="1125">
        <v>0</v>
      </c>
      <c r="AC238" s="3108">
        <v>0</v>
      </c>
      <c r="AD238" s="1125">
        <v>0</v>
      </c>
      <c r="AE238" s="3097"/>
      <c r="AF238" s="2651"/>
      <c r="AG238" s="3097"/>
      <c r="AH238" s="2651"/>
      <c r="AI238" s="3097"/>
      <c r="AJ238" s="3177"/>
      <c r="AK238" s="3161"/>
      <c r="AL238" s="2651"/>
      <c r="AM238" s="3100">
        <v>0</v>
      </c>
      <c r="AN238" s="3149">
        <v>0</v>
      </c>
      <c r="AO238" s="3099">
        <v>0</v>
      </c>
      <c r="AP238" s="1125">
        <v>0</v>
      </c>
      <c r="AQ238" s="3100">
        <v>0</v>
      </c>
      <c r="AR238" s="3149">
        <v>0</v>
      </c>
      <c r="AS238" s="3099">
        <v>0</v>
      </c>
      <c r="AT238" s="3149">
        <v>0</v>
      </c>
      <c r="AU238" s="3099">
        <v>0</v>
      </c>
      <c r="AV238" s="3149">
        <v>0</v>
      </c>
      <c r="AW238" s="3100">
        <v>0</v>
      </c>
      <c r="AX238" s="1125">
        <v>0</v>
      </c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70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>
        <v>0</v>
      </c>
      <c r="N239" s="390">
        <v>0</v>
      </c>
      <c r="O239" s="3107">
        <v>0</v>
      </c>
      <c r="P239" s="1125">
        <v>0</v>
      </c>
      <c r="Q239" s="3108">
        <v>0</v>
      </c>
      <c r="R239" s="1125">
        <v>0</v>
      </c>
      <c r="S239" s="3108">
        <v>0</v>
      </c>
      <c r="T239" s="1125">
        <v>0</v>
      </c>
      <c r="U239" s="3108">
        <v>0</v>
      </c>
      <c r="V239" s="1125">
        <v>0</v>
      </c>
      <c r="W239" s="3100">
        <v>0</v>
      </c>
      <c r="X239" s="1125">
        <v>0</v>
      </c>
      <c r="Y239" s="3100">
        <v>0</v>
      </c>
      <c r="Z239" s="1125">
        <v>0</v>
      </c>
      <c r="AA239" s="3100">
        <v>0</v>
      </c>
      <c r="AB239" s="1125">
        <v>0</v>
      </c>
      <c r="AC239" s="3108">
        <v>0</v>
      </c>
      <c r="AD239" s="1125">
        <v>0</v>
      </c>
      <c r="AE239" s="3097"/>
      <c r="AF239" s="2651"/>
      <c r="AG239" s="3097"/>
      <c r="AH239" s="2651"/>
      <c r="AI239" s="3097"/>
      <c r="AJ239" s="3177"/>
      <c r="AK239" s="3161"/>
      <c r="AL239" s="2651"/>
      <c r="AM239" s="3100">
        <v>0</v>
      </c>
      <c r="AN239" s="3149">
        <v>0</v>
      </c>
      <c r="AO239" s="3099">
        <v>0</v>
      </c>
      <c r="AP239" s="1125">
        <v>0</v>
      </c>
      <c r="AQ239" s="3100">
        <v>0</v>
      </c>
      <c r="AR239" s="3149">
        <v>0</v>
      </c>
      <c r="AS239" s="3099">
        <v>0</v>
      </c>
      <c r="AT239" s="3149">
        <v>0</v>
      </c>
      <c r="AU239" s="3099">
        <v>0</v>
      </c>
      <c r="AV239" s="3149">
        <v>0</v>
      </c>
      <c r="AW239" s="3100">
        <v>0</v>
      </c>
      <c r="AX239" s="1125">
        <v>0</v>
      </c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70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>
        <v>0</v>
      </c>
      <c r="P240" s="1125">
        <v>0</v>
      </c>
      <c r="Q240" s="3108">
        <v>0</v>
      </c>
      <c r="R240" s="1125">
        <v>0</v>
      </c>
      <c r="S240" s="3108">
        <v>0</v>
      </c>
      <c r="T240" s="1125">
        <v>0</v>
      </c>
      <c r="U240" s="3108">
        <v>0</v>
      </c>
      <c r="V240" s="1125">
        <v>0</v>
      </c>
      <c r="W240" s="3100">
        <v>0</v>
      </c>
      <c r="X240" s="1125">
        <v>0</v>
      </c>
      <c r="Y240" s="3100">
        <v>0</v>
      </c>
      <c r="Z240" s="1125">
        <v>0</v>
      </c>
      <c r="AA240" s="3100">
        <v>0</v>
      </c>
      <c r="AB240" s="1125">
        <v>0</v>
      </c>
      <c r="AC240" s="3108">
        <v>0</v>
      </c>
      <c r="AD240" s="1125">
        <v>0</v>
      </c>
      <c r="AE240" s="3100">
        <v>0</v>
      </c>
      <c r="AF240" s="1125">
        <v>0</v>
      </c>
      <c r="AG240" s="3100">
        <v>0</v>
      </c>
      <c r="AH240" s="1125">
        <v>0</v>
      </c>
      <c r="AI240" s="3100">
        <v>0</v>
      </c>
      <c r="AJ240" s="3149">
        <v>0</v>
      </c>
      <c r="AK240" s="3099">
        <v>0</v>
      </c>
      <c r="AL240" s="1125">
        <v>0</v>
      </c>
      <c r="AM240" s="3100">
        <v>0</v>
      </c>
      <c r="AN240" s="3149">
        <v>0</v>
      </c>
      <c r="AO240" s="3099">
        <v>0</v>
      </c>
      <c r="AP240" s="1125">
        <v>0</v>
      </c>
      <c r="AQ240" s="3100">
        <v>0</v>
      </c>
      <c r="AR240" s="3149">
        <v>0</v>
      </c>
      <c r="AS240" s="3099">
        <v>0</v>
      </c>
      <c r="AT240" s="3149">
        <v>0</v>
      </c>
      <c r="AU240" s="3099">
        <v>0</v>
      </c>
      <c r="AV240" s="3149">
        <v>0</v>
      </c>
      <c r="AW240" s="3100">
        <v>0</v>
      </c>
      <c r="AX240" s="1125">
        <v>0</v>
      </c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70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>
        <v>0</v>
      </c>
      <c r="F241" s="1122">
        <v>0</v>
      </c>
      <c r="G241" s="1452">
        <v>0</v>
      </c>
      <c r="H241" s="1122">
        <v>0</v>
      </c>
      <c r="I241" s="1452">
        <v>0</v>
      </c>
      <c r="J241" s="1122">
        <v>0</v>
      </c>
      <c r="K241" s="1452">
        <v>0</v>
      </c>
      <c r="L241" s="1122">
        <v>0</v>
      </c>
      <c r="M241" s="1452">
        <v>0</v>
      </c>
      <c r="N241" s="1122">
        <v>0</v>
      </c>
      <c r="O241" s="3107">
        <v>0</v>
      </c>
      <c r="P241" s="1125">
        <v>0</v>
      </c>
      <c r="Q241" s="3108">
        <v>0</v>
      </c>
      <c r="R241" s="1125">
        <v>0</v>
      </c>
      <c r="S241" s="3108">
        <v>0</v>
      </c>
      <c r="T241" s="1125">
        <v>0</v>
      </c>
      <c r="U241" s="3108">
        <v>0</v>
      </c>
      <c r="V241" s="1125">
        <v>0</v>
      </c>
      <c r="W241" s="3100">
        <v>0</v>
      </c>
      <c r="X241" s="1125">
        <v>0</v>
      </c>
      <c r="Y241" s="3100">
        <v>0</v>
      </c>
      <c r="Z241" s="1125">
        <v>0</v>
      </c>
      <c r="AA241" s="3100">
        <v>0</v>
      </c>
      <c r="AB241" s="1125">
        <v>0</v>
      </c>
      <c r="AC241" s="3108">
        <v>0</v>
      </c>
      <c r="AD241" s="1125">
        <v>0</v>
      </c>
      <c r="AE241" s="3100">
        <v>0</v>
      </c>
      <c r="AF241" s="1125">
        <v>0</v>
      </c>
      <c r="AG241" s="3100">
        <v>0</v>
      </c>
      <c r="AH241" s="1125">
        <v>0</v>
      </c>
      <c r="AI241" s="3100">
        <v>0</v>
      </c>
      <c r="AJ241" s="3149">
        <v>0</v>
      </c>
      <c r="AK241" s="3099">
        <v>0</v>
      </c>
      <c r="AL241" s="1125">
        <v>0</v>
      </c>
      <c r="AM241" s="3100">
        <v>0</v>
      </c>
      <c r="AN241" s="3149">
        <v>0</v>
      </c>
      <c r="AO241" s="3099">
        <v>0</v>
      </c>
      <c r="AP241" s="1125">
        <v>0</v>
      </c>
      <c r="AQ241" s="3100">
        <v>0</v>
      </c>
      <c r="AR241" s="3149">
        <v>0</v>
      </c>
      <c r="AS241" s="3099">
        <v>0</v>
      </c>
      <c r="AT241" s="3149">
        <v>0</v>
      </c>
      <c r="AU241" s="3099">
        <v>0</v>
      </c>
      <c r="AV241" s="3149">
        <v>0</v>
      </c>
      <c r="AW241" s="3100">
        <v>0</v>
      </c>
      <c r="AX241" s="1125">
        <v>0</v>
      </c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70"/>
      <c r="B242" s="3182" t="s">
        <v>1963</v>
      </c>
      <c r="C242" s="3183">
        <f>+M242+O242+Q242+S242+U242+W242+Y242+AA242+AC242+AE242+AG242+AI242</f>
        <v>2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>
        <v>0</v>
      </c>
      <c r="N242" s="1125">
        <v>0</v>
      </c>
      <c r="O242" s="3100">
        <v>1</v>
      </c>
      <c r="P242" s="1125">
        <v>0</v>
      </c>
      <c r="Q242" s="3108">
        <v>1</v>
      </c>
      <c r="R242" s="1125">
        <v>0</v>
      </c>
      <c r="S242" s="3108">
        <v>0</v>
      </c>
      <c r="T242" s="1125">
        <v>0</v>
      </c>
      <c r="U242" s="3108">
        <v>0</v>
      </c>
      <c r="V242" s="1125">
        <v>0</v>
      </c>
      <c r="W242" s="3100">
        <v>0</v>
      </c>
      <c r="X242" s="1125">
        <v>0</v>
      </c>
      <c r="Y242" s="3100">
        <v>0</v>
      </c>
      <c r="Z242" s="1125">
        <v>0</v>
      </c>
      <c r="AA242" s="3100">
        <v>0</v>
      </c>
      <c r="AB242" s="1125">
        <v>0</v>
      </c>
      <c r="AC242" s="3108">
        <v>0</v>
      </c>
      <c r="AD242" s="1125">
        <v>0</v>
      </c>
      <c r="AE242" s="3100">
        <v>0</v>
      </c>
      <c r="AF242" s="1125">
        <v>0</v>
      </c>
      <c r="AG242" s="3100">
        <v>0</v>
      </c>
      <c r="AH242" s="1125">
        <v>0</v>
      </c>
      <c r="AI242" s="3100">
        <v>0</v>
      </c>
      <c r="AJ242" s="3149">
        <v>0</v>
      </c>
      <c r="AK242" s="3099">
        <v>0</v>
      </c>
      <c r="AL242" s="1125">
        <v>0</v>
      </c>
      <c r="AM242" s="3100">
        <v>2</v>
      </c>
      <c r="AN242" s="3149">
        <v>0</v>
      </c>
      <c r="AO242" s="3099">
        <v>0</v>
      </c>
      <c r="AP242" s="1125">
        <v>0</v>
      </c>
      <c r="AQ242" s="3100">
        <v>0</v>
      </c>
      <c r="AR242" s="3149">
        <v>0</v>
      </c>
      <c r="AS242" s="3099">
        <v>1</v>
      </c>
      <c r="AT242" s="3149">
        <v>0</v>
      </c>
      <c r="AU242" s="3099">
        <v>0</v>
      </c>
      <c r="AV242" s="3149">
        <v>0</v>
      </c>
      <c r="AW242" s="3100">
        <v>1</v>
      </c>
      <c r="AX242" s="1125">
        <v>0</v>
      </c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70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>
        <v>0</v>
      </c>
      <c r="P243" s="1125">
        <v>0</v>
      </c>
      <c r="Q243" s="3108">
        <v>0</v>
      </c>
      <c r="R243" s="1125">
        <v>0</v>
      </c>
      <c r="S243" s="3108">
        <v>0</v>
      </c>
      <c r="T243" s="1125">
        <v>0</v>
      </c>
      <c r="U243" s="3108">
        <v>0</v>
      </c>
      <c r="V243" s="1125">
        <v>0</v>
      </c>
      <c r="W243" s="3100">
        <v>0</v>
      </c>
      <c r="X243" s="1125">
        <v>0</v>
      </c>
      <c r="Y243" s="3100">
        <v>0</v>
      </c>
      <c r="Z243" s="1125">
        <v>0</v>
      </c>
      <c r="AA243" s="3100">
        <v>0</v>
      </c>
      <c r="AB243" s="1125">
        <v>0</v>
      </c>
      <c r="AC243" s="3108">
        <v>0</v>
      </c>
      <c r="AD243" s="1125">
        <v>0</v>
      </c>
      <c r="AE243" s="3100">
        <v>0</v>
      </c>
      <c r="AF243" s="1125">
        <v>0</v>
      </c>
      <c r="AG243" s="3100">
        <v>0</v>
      </c>
      <c r="AH243" s="1125">
        <v>0</v>
      </c>
      <c r="AI243" s="3100">
        <v>0</v>
      </c>
      <c r="AJ243" s="3149">
        <v>0</v>
      </c>
      <c r="AK243" s="3099">
        <v>0</v>
      </c>
      <c r="AL243" s="1125">
        <v>0</v>
      </c>
      <c r="AM243" s="3100">
        <v>0</v>
      </c>
      <c r="AN243" s="3149">
        <v>0</v>
      </c>
      <c r="AO243" s="3099">
        <v>0</v>
      </c>
      <c r="AP243" s="1125">
        <v>0</v>
      </c>
      <c r="AQ243" s="3100">
        <v>0</v>
      </c>
      <c r="AR243" s="3149">
        <v>0</v>
      </c>
      <c r="AS243" s="3099">
        <v>0</v>
      </c>
      <c r="AT243" s="3149">
        <v>0</v>
      </c>
      <c r="AU243" s="3099">
        <v>0</v>
      </c>
      <c r="AV243" s="3149">
        <v>0</v>
      </c>
      <c r="AW243" s="3100">
        <v>0</v>
      </c>
      <c r="AX243" s="1125">
        <v>0</v>
      </c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70"/>
      <c r="B244" s="3180" t="s">
        <v>1964</v>
      </c>
      <c r="C244" s="3185">
        <f>+E244+G244+I244+K244+M244+O244+Q244+S244+U244+W244+Y244+AA244+AC244+AE244+AG244+AI244</f>
        <v>1</v>
      </c>
      <c r="D244" s="3181">
        <f>+F244+H244+J244+L244+N244+P244+R244+T244+V244+X244+Z244+AB244+AD244+AF244+AH244+AJ244</f>
        <v>0</v>
      </c>
      <c r="E244" s="1452">
        <v>0</v>
      </c>
      <c r="F244" s="1122">
        <v>0</v>
      </c>
      <c r="G244" s="1452">
        <v>0</v>
      </c>
      <c r="H244" s="1122">
        <v>0</v>
      </c>
      <c r="I244" s="1452">
        <v>0</v>
      </c>
      <c r="J244" s="1122">
        <v>0</v>
      </c>
      <c r="K244" s="1452">
        <v>0</v>
      </c>
      <c r="L244" s="1122">
        <v>0</v>
      </c>
      <c r="M244" s="3108">
        <v>0</v>
      </c>
      <c r="N244" s="1125">
        <v>0</v>
      </c>
      <c r="O244" s="3100">
        <v>1</v>
      </c>
      <c r="P244" s="1125">
        <v>0</v>
      </c>
      <c r="Q244" s="3108">
        <v>0</v>
      </c>
      <c r="R244" s="1125">
        <v>0</v>
      </c>
      <c r="S244" s="3108">
        <v>0</v>
      </c>
      <c r="T244" s="1125">
        <v>0</v>
      </c>
      <c r="U244" s="3108">
        <v>0</v>
      </c>
      <c r="V244" s="1125">
        <v>0</v>
      </c>
      <c r="W244" s="3100">
        <v>0</v>
      </c>
      <c r="X244" s="1125">
        <v>0</v>
      </c>
      <c r="Y244" s="3100">
        <v>0</v>
      </c>
      <c r="Z244" s="1125">
        <v>0</v>
      </c>
      <c r="AA244" s="3100">
        <v>0</v>
      </c>
      <c r="AB244" s="1125">
        <v>0</v>
      </c>
      <c r="AC244" s="3108">
        <v>0</v>
      </c>
      <c r="AD244" s="1125">
        <v>0</v>
      </c>
      <c r="AE244" s="3100">
        <v>0</v>
      </c>
      <c r="AF244" s="1125">
        <v>0</v>
      </c>
      <c r="AG244" s="3100">
        <v>0</v>
      </c>
      <c r="AH244" s="1125">
        <v>0</v>
      </c>
      <c r="AI244" s="3100">
        <v>0</v>
      </c>
      <c r="AJ244" s="3149">
        <v>0</v>
      </c>
      <c r="AK244" s="3099">
        <v>0</v>
      </c>
      <c r="AL244" s="1125">
        <v>0</v>
      </c>
      <c r="AM244" s="3100">
        <v>1</v>
      </c>
      <c r="AN244" s="3149">
        <v>0</v>
      </c>
      <c r="AO244" s="3099">
        <v>0</v>
      </c>
      <c r="AP244" s="1125">
        <v>0</v>
      </c>
      <c r="AQ244" s="3100">
        <v>0</v>
      </c>
      <c r="AR244" s="3149">
        <v>0</v>
      </c>
      <c r="AS244" s="3099">
        <v>0</v>
      </c>
      <c r="AT244" s="3149">
        <v>0</v>
      </c>
      <c r="AU244" s="3099">
        <v>0</v>
      </c>
      <c r="AV244" s="3149">
        <v>0</v>
      </c>
      <c r="AW244" s="3100">
        <v>1</v>
      </c>
      <c r="AX244" s="1125">
        <v>0</v>
      </c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70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>
        <v>0</v>
      </c>
      <c r="N245" s="1125">
        <v>0</v>
      </c>
      <c r="O245" s="3107">
        <v>0</v>
      </c>
      <c r="P245" s="1125">
        <v>0</v>
      </c>
      <c r="Q245" s="3108">
        <v>0</v>
      </c>
      <c r="R245" s="1125">
        <v>0</v>
      </c>
      <c r="S245" s="3108">
        <v>0</v>
      </c>
      <c r="T245" s="1125">
        <v>0</v>
      </c>
      <c r="U245" s="3108">
        <v>0</v>
      </c>
      <c r="V245" s="1125">
        <v>0</v>
      </c>
      <c r="W245" s="3100">
        <v>0</v>
      </c>
      <c r="X245" s="1125">
        <v>0</v>
      </c>
      <c r="Y245" s="3100">
        <v>0</v>
      </c>
      <c r="Z245" s="1125">
        <v>0</v>
      </c>
      <c r="AA245" s="3100">
        <v>0</v>
      </c>
      <c r="AB245" s="1125">
        <v>0</v>
      </c>
      <c r="AC245" s="3108">
        <v>0</v>
      </c>
      <c r="AD245" s="1125">
        <v>0</v>
      </c>
      <c r="AE245" s="3100">
        <v>0</v>
      </c>
      <c r="AF245" s="1125">
        <v>0</v>
      </c>
      <c r="AG245" s="3100">
        <v>0</v>
      </c>
      <c r="AH245" s="1125">
        <v>0</v>
      </c>
      <c r="AI245" s="3100">
        <v>0</v>
      </c>
      <c r="AJ245" s="3149">
        <v>0</v>
      </c>
      <c r="AK245" s="3099">
        <v>0</v>
      </c>
      <c r="AL245" s="1125">
        <v>0</v>
      </c>
      <c r="AM245" s="3100">
        <v>0</v>
      </c>
      <c r="AN245" s="3149">
        <v>0</v>
      </c>
      <c r="AO245" s="3099">
        <v>0</v>
      </c>
      <c r="AP245" s="1125">
        <v>0</v>
      </c>
      <c r="AQ245" s="3100">
        <v>0</v>
      </c>
      <c r="AR245" s="3149">
        <v>0</v>
      </c>
      <c r="AS245" s="3099">
        <v>0</v>
      </c>
      <c r="AT245" s="3149">
        <v>0</v>
      </c>
      <c r="AU245" s="3099">
        <v>0</v>
      </c>
      <c r="AV245" s="3149">
        <v>0</v>
      </c>
      <c r="AW245" s="3100">
        <v>0</v>
      </c>
      <c r="AX245" s="1125">
        <v>0</v>
      </c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70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>
        <v>0</v>
      </c>
      <c r="N246" s="1125">
        <v>0</v>
      </c>
      <c r="O246" s="3100">
        <v>0</v>
      </c>
      <c r="P246" s="1125">
        <v>0</v>
      </c>
      <c r="Q246" s="3108">
        <v>0</v>
      </c>
      <c r="R246" s="1125">
        <v>0</v>
      </c>
      <c r="S246" s="3108">
        <v>0</v>
      </c>
      <c r="T246" s="1125">
        <v>0</v>
      </c>
      <c r="U246" s="3108">
        <v>0</v>
      </c>
      <c r="V246" s="1125">
        <v>0</v>
      </c>
      <c r="W246" s="3100">
        <v>0</v>
      </c>
      <c r="X246" s="1125">
        <v>0</v>
      </c>
      <c r="Y246" s="3100">
        <v>0</v>
      </c>
      <c r="Z246" s="1125">
        <v>0</v>
      </c>
      <c r="AA246" s="3100">
        <v>0</v>
      </c>
      <c r="AB246" s="1125">
        <v>0</v>
      </c>
      <c r="AC246" s="3108">
        <v>0</v>
      </c>
      <c r="AD246" s="1125">
        <v>0</v>
      </c>
      <c r="AE246" s="3100">
        <v>0</v>
      </c>
      <c r="AF246" s="1125">
        <v>0</v>
      </c>
      <c r="AG246" s="3100">
        <v>0</v>
      </c>
      <c r="AH246" s="1125">
        <v>0</v>
      </c>
      <c r="AI246" s="3100">
        <v>0</v>
      </c>
      <c r="AJ246" s="3149">
        <v>0</v>
      </c>
      <c r="AK246" s="3099">
        <v>0</v>
      </c>
      <c r="AL246" s="1125">
        <v>0</v>
      </c>
      <c r="AM246" s="3100">
        <v>0</v>
      </c>
      <c r="AN246" s="3149">
        <v>0</v>
      </c>
      <c r="AO246" s="3099">
        <v>0</v>
      </c>
      <c r="AP246" s="1125">
        <v>0</v>
      </c>
      <c r="AQ246" s="3100">
        <v>0</v>
      </c>
      <c r="AR246" s="3149">
        <v>0</v>
      </c>
      <c r="AS246" s="3099">
        <v>0</v>
      </c>
      <c r="AT246" s="3149">
        <v>0</v>
      </c>
      <c r="AU246" s="3099">
        <v>0</v>
      </c>
      <c r="AV246" s="3149">
        <v>0</v>
      </c>
      <c r="AW246" s="3100">
        <v>0</v>
      </c>
      <c r="AX246" s="1125">
        <v>0</v>
      </c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70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>
        <v>0</v>
      </c>
      <c r="F247" s="1122">
        <v>0</v>
      </c>
      <c r="G247" s="1452">
        <v>0</v>
      </c>
      <c r="H247" s="1122">
        <v>0</v>
      </c>
      <c r="I247" s="1452">
        <v>0</v>
      </c>
      <c r="J247" s="1122">
        <v>0</v>
      </c>
      <c r="K247" s="1452">
        <v>0</v>
      </c>
      <c r="L247" s="1122">
        <v>0</v>
      </c>
      <c r="M247" s="3100">
        <v>0</v>
      </c>
      <c r="N247" s="1125">
        <v>0</v>
      </c>
      <c r="O247" s="3100">
        <v>0</v>
      </c>
      <c r="P247" s="1125">
        <v>0</v>
      </c>
      <c r="Q247" s="3108">
        <v>0</v>
      </c>
      <c r="R247" s="1125">
        <v>0</v>
      </c>
      <c r="S247" s="3108">
        <v>0</v>
      </c>
      <c r="T247" s="1125">
        <v>0</v>
      </c>
      <c r="U247" s="3108">
        <v>0</v>
      </c>
      <c r="V247" s="1125">
        <v>0</v>
      </c>
      <c r="W247" s="3100">
        <v>0</v>
      </c>
      <c r="X247" s="1125">
        <v>0</v>
      </c>
      <c r="Y247" s="3100">
        <v>0</v>
      </c>
      <c r="Z247" s="1125">
        <v>0</v>
      </c>
      <c r="AA247" s="3100">
        <v>0</v>
      </c>
      <c r="AB247" s="1125">
        <v>0</v>
      </c>
      <c r="AC247" s="3108">
        <v>0</v>
      </c>
      <c r="AD247" s="1125">
        <v>0</v>
      </c>
      <c r="AE247" s="3100">
        <v>0</v>
      </c>
      <c r="AF247" s="1125">
        <v>0</v>
      </c>
      <c r="AG247" s="3100">
        <v>0</v>
      </c>
      <c r="AH247" s="1125">
        <v>0</v>
      </c>
      <c r="AI247" s="3100">
        <v>0</v>
      </c>
      <c r="AJ247" s="3149">
        <v>0</v>
      </c>
      <c r="AK247" s="3099">
        <v>0</v>
      </c>
      <c r="AL247" s="1125">
        <v>0</v>
      </c>
      <c r="AM247" s="3100">
        <v>0</v>
      </c>
      <c r="AN247" s="3149">
        <v>0</v>
      </c>
      <c r="AO247" s="3099">
        <v>0</v>
      </c>
      <c r="AP247" s="1125">
        <v>0</v>
      </c>
      <c r="AQ247" s="3100">
        <v>0</v>
      </c>
      <c r="AR247" s="3149">
        <v>0</v>
      </c>
      <c r="AS247" s="3099">
        <v>0</v>
      </c>
      <c r="AT247" s="3149">
        <v>0</v>
      </c>
      <c r="AU247" s="3099">
        <v>0</v>
      </c>
      <c r="AV247" s="3149">
        <v>0</v>
      </c>
      <c r="AW247" s="3100">
        <v>0</v>
      </c>
      <c r="AX247" s="1125">
        <v>0</v>
      </c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70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>
        <v>0</v>
      </c>
      <c r="P248" s="1125">
        <v>0</v>
      </c>
      <c r="Q248" s="3108">
        <v>0</v>
      </c>
      <c r="R248" s="1125">
        <v>0</v>
      </c>
      <c r="S248" s="3108">
        <v>0</v>
      </c>
      <c r="T248" s="1125">
        <v>0</v>
      </c>
      <c r="U248" s="3108">
        <v>0</v>
      </c>
      <c r="V248" s="1125">
        <v>0</v>
      </c>
      <c r="W248" s="3100">
        <v>0</v>
      </c>
      <c r="X248" s="1125">
        <v>0</v>
      </c>
      <c r="Y248" s="3100">
        <v>0</v>
      </c>
      <c r="Z248" s="1125">
        <v>0</v>
      </c>
      <c r="AA248" s="3100">
        <v>0</v>
      </c>
      <c r="AB248" s="1125">
        <v>0</v>
      </c>
      <c r="AC248" s="3108">
        <v>0</v>
      </c>
      <c r="AD248" s="1125">
        <v>0</v>
      </c>
      <c r="AE248" s="3100">
        <v>0</v>
      </c>
      <c r="AF248" s="1125">
        <v>0</v>
      </c>
      <c r="AG248" s="3100">
        <v>0</v>
      </c>
      <c r="AH248" s="1125">
        <v>0</v>
      </c>
      <c r="AI248" s="3100">
        <v>0</v>
      </c>
      <c r="AJ248" s="3149">
        <v>0</v>
      </c>
      <c r="AK248" s="3099">
        <v>0</v>
      </c>
      <c r="AL248" s="1125">
        <v>0</v>
      </c>
      <c r="AM248" s="3100">
        <v>0</v>
      </c>
      <c r="AN248" s="3149">
        <v>0</v>
      </c>
      <c r="AO248" s="3099">
        <v>0</v>
      </c>
      <c r="AP248" s="1125">
        <v>0</v>
      </c>
      <c r="AQ248" s="3100">
        <v>0</v>
      </c>
      <c r="AR248" s="3149">
        <v>0</v>
      </c>
      <c r="AS248" s="3099">
        <v>0</v>
      </c>
      <c r="AT248" s="3149">
        <v>0</v>
      </c>
      <c r="AU248" s="3099">
        <v>0</v>
      </c>
      <c r="AV248" s="3149">
        <v>0</v>
      </c>
      <c r="AW248" s="3100">
        <v>0</v>
      </c>
      <c r="AX248" s="1125">
        <v>0</v>
      </c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70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>
        <v>0</v>
      </c>
      <c r="N249" s="1125">
        <v>0</v>
      </c>
      <c r="O249" s="3100">
        <v>0</v>
      </c>
      <c r="P249" s="1125">
        <v>0</v>
      </c>
      <c r="Q249" s="3108">
        <v>0</v>
      </c>
      <c r="R249" s="1125">
        <v>0</v>
      </c>
      <c r="S249" s="3108">
        <v>0</v>
      </c>
      <c r="T249" s="1125">
        <v>0</v>
      </c>
      <c r="U249" s="3108">
        <v>0</v>
      </c>
      <c r="V249" s="1125">
        <v>0</v>
      </c>
      <c r="W249" s="3100">
        <v>0</v>
      </c>
      <c r="X249" s="1125">
        <v>0</v>
      </c>
      <c r="Y249" s="3100">
        <v>0</v>
      </c>
      <c r="Z249" s="1125">
        <v>0</v>
      </c>
      <c r="AA249" s="3100">
        <v>0</v>
      </c>
      <c r="AB249" s="1125">
        <v>0</v>
      </c>
      <c r="AC249" s="3108">
        <v>0</v>
      </c>
      <c r="AD249" s="1125">
        <v>0</v>
      </c>
      <c r="AE249" s="3100">
        <v>0</v>
      </c>
      <c r="AF249" s="1125">
        <v>0</v>
      </c>
      <c r="AG249" s="3100">
        <v>0</v>
      </c>
      <c r="AH249" s="1125">
        <v>0</v>
      </c>
      <c r="AI249" s="3100">
        <v>0</v>
      </c>
      <c r="AJ249" s="3149">
        <v>0</v>
      </c>
      <c r="AK249" s="3099">
        <v>0</v>
      </c>
      <c r="AL249" s="1125">
        <v>0</v>
      </c>
      <c r="AM249" s="3100">
        <v>0</v>
      </c>
      <c r="AN249" s="3149">
        <v>0</v>
      </c>
      <c r="AO249" s="3099">
        <v>0</v>
      </c>
      <c r="AP249" s="1125">
        <v>0</v>
      </c>
      <c r="AQ249" s="3100">
        <v>0</v>
      </c>
      <c r="AR249" s="3149">
        <v>0</v>
      </c>
      <c r="AS249" s="3099">
        <v>0</v>
      </c>
      <c r="AT249" s="3149">
        <v>0</v>
      </c>
      <c r="AU249" s="3099">
        <v>0</v>
      </c>
      <c r="AV249" s="3149">
        <v>0</v>
      </c>
      <c r="AW249" s="3100">
        <v>0</v>
      </c>
      <c r="AX249" s="1125">
        <v>0</v>
      </c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70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>
        <v>0</v>
      </c>
      <c r="P250" s="1125">
        <v>0</v>
      </c>
      <c r="Q250" s="3108">
        <v>0</v>
      </c>
      <c r="R250" s="1125">
        <v>0</v>
      </c>
      <c r="S250" s="3108">
        <v>0</v>
      </c>
      <c r="T250" s="1125">
        <v>0</v>
      </c>
      <c r="U250" s="3108">
        <v>0</v>
      </c>
      <c r="V250" s="1125">
        <v>0</v>
      </c>
      <c r="W250" s="3100">
        <v>0</v>
      </c>
      <c r="X250" s="1125">
        <v>0</v>
      </c>
      <c r="Y250" s="3100">
        <v>0</v>
      </c>
      <c r="Z250" s="1125">
        <v>0</v>
      </c>
      <c r="AA250" s="3100">
        <v>0</v>
      </c>
      <c r="AB250" s="1125">
        <v>0</v>
      </c>
      <c r="AC250" s="3108">
        <v>0</v>
      </c>
      <c r="AD250" s="1125">
        <v>0</v>
      </c>
      <c r="AE250" s="3100">
        <v>0</v>
      </c>
      <c r="AF250" s="1125">
        <v>0</v>
      </c>
      <c r="AG250" s="3100">
        <v>0</v>
      </c>
      <c r="AH250" s="1125">
        <v>0</v>
      </c>
      <c r="AI250" s="3100">
        <v>0</v>
      </c>
      <c r="AJ250" s="3149">
        <v>0</v>
      </c>
      <c r="AK250" s="3099">
        <v>0</v>
      </c>
      <c r="AL250" s="1125">
        <v>0</v>
      </c>
      <c r="AM250" s="3100">
        <v>0</v>
      </c>
      <c r="AN250" s="3149">
        <v>0</v>
      </c>
      <c r="AO250" s="3099">
        <v>0</v>
      </c>
      <c r="AP250" s="1125">
        <v>0</v>
      </c>
      <c r="AQ250" s="3100">
        <v>0</v>
      </c>
      <c r="AR250" s="3149">
        <v>0</v>
      </c>
      <c r="AS250" s="3099">
        <v>0</v>
      </c>
      <c r="AT250" s="3149">
        <v>0</v>
      </c>
      <c r="AU250" s="3099">
        <v>0</v>
      </c>
      <c r="AV250" s="3149">
        <v>0</v>
      </c>
      <c r="AW250" s="3100">
        <v>0</v>
      </c>
      <c r="AX250" s="1125">
        <v>0</v>
      </c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70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>
        <v>0</v>
      </c>
      <c r="N251" s="750">
        <v>0</v>
      </c>
      <c r="O251" s="3100">
        <v>0</v>
      </c>
      <c r="P251" s="3101">
        <v>0</v>
      </c>
      <c r="Q251" s="3108">
        <v>0</v>
      </c>
      <c r="R251" s="3101">
        <v>0</v>
      </c>
      <c r="S251" s="3108">
        <v>0</v>
      </c>
      <c r="T251" s="3101">
        <v>0</v>
      </c>
      <c r="U251" s="3108">
        <v>0</v>
      </c>
      <c r="V251" s="3101">
        <v>0</v>
      </c>
      <c r="W251" s="3100">
        <v>0</v>
      </c>
      <c r="X251" s="3101">
        <v>0</v>
      </c>
      <c r="Y251" s="3100">
        <v>0</v>
      </c>
      <c r="Z251" s="3101">
        <v>0</v>
      </c>
      <c r="AA251" s="3100">
        <v>0</v>
      </c>
      <c r="AB251" s="3101">
        <v>0</v>
      </c>
      <c r="AC251" s="3108">
        <v>0</v>
      </c>
      <c r="AD251" s="3101">
        <v>0</v>
      </c>
      <c r="AE251" s="3100">
        <v>0</v>
      </c>
      <c r="AF251" s="3101">
        <v>0</v>
      </c>
      <c r="AG251" s="3100">
        <v>0</v>
      </c>
      <c r="AH251" s="3101">
        <v>0</v>
      </c>
      <c r="AI251" s="3100">
        <v>0</v>
      </c>
      <c r="AJ251" s="3098">
        <v>0</v>
      </c>
      <c r="AK251" s="3099">
        <v>0</v>
      </c>
      <c r="AL251" s="3101">
        <v>0</v>
      </c>
      <c r="AM251" s="3100">
        <v>0</v>
      </c>
      <c r="AN251" s="3098">
        <v>0</v>
      </c>
      <c r="AO251" s="3099">
        <v>0</v>
      </c>
      <c r="AP251" s="3101">
        <v>0</v>
      </c>
      <c r="AQ251" s="3100">
        <v>0</v>
      </c>
      <c r="AR251" s="3098">
        <v>0</v>
      </c>
      <c r="AS251" s="3099">
        <v>0</v>
      </c>
      <c r="AT251" s="3149">
        <v>0</v>
      </c>
      <c r="AU251" s="3099">
        <v>0</v>
      </c>
      <c r="AV251" s="3149">
        <v>0</v>
      </c>
      <c r="AW251" s="3100">
        <v>0</v>
      </c>
      <c r="AX251" s="3101">
        <v>0</v>
      </c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70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>
        <v>0</v>
      </c>
      <c r="N252" s="3101">
        <v>0</v>
      </c>
      <c r="O252" s="3100">
        <v>0</v>
      </c>
      <c r="P252" s="3101">
        <v>0</v>
      </c>
      <c r="Q252" s="3108">
        <v>0</v>
      </c>
      <c r="R252" s="3101">
        <v>0</v>
      </c>
      <c r="S252" s="3108">
        <v>0</v>
      </c>
      <c r="T252" s="3101">
        <v>0</v>
      </c>
      <c r="U252" s="3108">
        <v>0</v>
      </c>
      <c r="V252" s="3101">
        <v>0</v>
      </c>
      <c r="W252" s="3100">
        <v>0</v>
      </c>
      <c r="X252" s="3101">
        <v>0</v>
      </c>
      <c r="Y252" s="3100">
        <v>0</v>
      </c>
      <c r="Z252" s="3101">
        <v>0</v>
      </c>
      <c r="AA252" s="3100">
        <v>0</v>
      </c>
      <c r="AB252" s="3101">
        <v>0</v>
      </c>
      <c r="AC252" s="3108">
        <v>0</v>
      </c>
      <c r="AD252" s="3101">
        <v>0</v>
      </c>
      <c r="AE252" s="3100">
        <v>0</v>
      </c>
      <c r="AF252" s="3101">
        <v>0</v>
      </c>
      <c r="AG252" s="3100">
        <v>0</v>
      </c>
      <c r="AH252" s="3101">
        <v>0</v>
      </c>
      <c r="AI252" s="3100">
        <v>0</v>
      </c>
      <c r="AJ252" s="3098">
        <v>0</v>
      </c>
      <c r="AK252" s="3099">
        <v>0</v>
      </c>
      <c r="AL252" s="3101">
        <v>0</v>
      </c>
      <c r="AM252" s="3100">
        <v>0</v>
      </c>
      <c r="AN252" s="3098">
        <v>0</v>
      </c>
      <c r="AO252" s="3099">
        <v>0</v>
      </c>
      <c r="AP252" s="3101">
        <v>0</v>
      </c>
      <c r="AQ252" s="3100">
        <v>0</v>
      </c>
      <c r="AR252" s="3098">
        <v>0</v>
      </c>
      <c r="AS252" s="3099">
        <v>0</v>
      </c>
      <c r="AT252" s="3149">
        <v>0</v>
      </c>
      <c r="AU252" s="3099">
        <v>0</v>
      </c>
      <c r="AV252" s="3149">
        <v>0</v>
      </c>
      <c r="AW252" s="3100">
        <v>0</v>
      </c>
      <c r="AX252" s="3101">
        <v>0</v>
      </c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70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>
        <v>0</v>
      </c>
      <c r="N253" s="3101">
        <v>0</v>
      </c>
      <c r="O253" s="3100">
        <v>0</v>
      </c>
      <c r="P253" s="3101">
        <v>0</v>
      </c>
      <c r="Q253" s="3108">
        <v>0</v>
      </c>
      <c r="R253" s="3101">
        <v>0</v>
      </c>
      <c r="S253" s="3108">
        <v>0</v>
      </c>
      <c r="T253" s="3101">
        <v>0</v>
      </c>
      <c r="U253" s="3108">
        <v>0</v>
      </c>
      <c r="V253" s="3101">
        <v>0</v>
      </c>
      <c r="W253" s="3100">
        <v>0</v>
      </c>
      <c r="X253" s="3101">
        <v>0</v>
      </c>
      <c r="Y253" s="3100">
        <v>0</v>
      </c>
      <c r="Z253" s="3101">
        <v>0</v>
      </c>
      <c r="AA253" s="3100">
        <v>0</v>
      </c>
      <c r="AB253" s="3101">
        <v>0</v>
      </c>
      <c r="AC253" s="3108">
        <v>0</v>
      </c>
      <c r="AD253" s="3101">
        <v>0</v>
      </c>
      <c r="AE253" s="3100">
        <v>0</v>
      </c>
      <c r="AF253" s="3101">
        <v>0</v>
      </c>
      <c r="AG253" s="3100">
        <v>0</v>
      </c>
      <c r="AH253" s="3101">
        <v>0</v>
      </c>
      <c r="AI253" s="3100">
        <v>0</v>
      </c>
      <c r="AJ253" s="3098">
        <v>0</v>
      </c>
      <c r="AK253" s="3099">
        <v>0</v>
      </c>
      <c r="AL253" s="3101">
        <v>0</v>
      </c>
      <c r="AM253" s="3100">
        <v>0</v>
      </c>
      <c r="AN253" s="3098">
        <v>0</v>
      </c>
      <c r="AO253" s="3099">
        <v>0</v>
      </c>
      <c r="AP253" s="3101">
        <v>0</v>
      </c>
      <c r="AQ253" s="3100">
        <v>0</v>
      </c>
      <c r="AR253" s="3098">
        <v>0</v>
      </c>
      <c r="AS253" s="3099">
        <v>0</v>
      </c>
      <c r="AT253" s="3149">
        <v>0</v>
      </c>
      <c r="AU253" s="3099">
        <v>0</v>
      </c>
      <c r="AV253" s="3149">
        <v>0</v>
      </c>
      <c r="AW253" s="3100">
        <v>0</v>
      </c>
      <c r="AX253" s="3101">
        <v>0</v>
      </c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70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>
        <v>0</v>
      </c>
      <c r="N254" s="3101">
        <v>0</v>
      </c>
      <c r="O254" s="3100">
        <v>0</v>
      </c>
      <c r="P254" s="3101">
        <v>0</v>
      </c>
      <c r="Q254" s="3108">
        <v>0</v>
      </c>
      <c r="R254" s="3101">
        <v>0</v>
      </c>
      <c r="S254" s="3108">
        <v>0</v>
      </c>
      <c r="T254" s="3101">
        <v>0</v>
      </c>
      <c r="U254" s="3108">
        <v>0</v>
      </c>
      <c r="V254" s="3101">
        <v>0</v>
      </c>
      <c r="W254" s="3100">
        <v>0</v>
      </c>
      <c r="X254" s="3101">
        <v>0</v>
      </c>
      <c r="Y254" s="3100">
        <v>0</v>
      </c>
      <c r="Z254" s="3101">
        <v>0</v>
      </c>
      <c r="AA254" s="3100">
        <v>0</v>
      </c>
      <c r="AB254" s="3101">
        <v>0</v>
      </c>
      <c r="AC254" s="3108">
        <v>0</v>
      </c>
      <c r="AD254" s="3101">
        <v>0</v>
      </c>
      <c r="AE254" s="3100">
        <v>0</v>
      </c>
      <c r="AF254" s="3101">
        <v>0</v>
      </c>
      <c r="AG254" s="3100">
        <v>0</v>
      </c>
      <c r="AH254" s="3101">
        <v>0</v>
      </c>
      <c r="AI254" s="3100">
        <v>0</v>
      </c>
      <c r="AJ254" s="3098">
        <v>0</v>
      </c>
      <c r="AK254" s="3099">
        <v>0</v>
      </c>
      <c r="AL254" s="3101">
        <v>0</v>
      </c>
      <c r="AM254" s="3100">
        <v>0</v>
      </c>
      <c r="AN254" s="3098">
        <v>0</v>
      </c>
      <c r="AO254" s="3099">
        <v>0</v>
      </c>
      <c r="AP254" s="3101">
        <v>0</v>
      </c>
      <c r="AQ254" s="3100">
        <v>0</v>
      </c>
      <c r="AR254" s="3098">
        <v>0</v>
      </c>
      <c r="AS254" s="3099">
        <v>0</v>
      </c>
      <c r="AT254" s="3149">
        <v>0</v>
      </c>
      <c r="AU254" s="3099">
        <v>0</v>
      </c>
      <c r="AV254" s="3149">
        <v>0</v>
      </c>
      <c r="AW254" s="3100">
        <v>0</v>
      </c>
      <c r="AX254" s="3101">
        <v>0</v>
      </c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69"/>
      <c r="B255" s="1117" t="s">
        <v>1973</v>
      </c>
      <c r="C255" s="1177">
        <f t="shared" si="547"/>
        <v>1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>
        <v>0</v>
      </c>
      <c r="N255" s="1139">
        <v>0</v>
      </c>
      <c r="O255" s="1140">
        <v>0</v>
      </c>
      <c r="P255" s="1139">
        <v>0</v>
      </c>
      <c r="Q255" s="1137">
        <v>0</v>
      </c>
      <c r="R255" s="1139">
        <v>0</v>
      </c>
      <c r="S255" s="1137">
        <v>0</v>
      </c>
      <c r="T255" s="1139">
        <v>0</v>
      </c>
      <c r="U255" s="1137">
        <v>0</v>
      </c>
      <c r="V255" s="1139">
        <v>0</v>
      </c>
      <c r="W255" s="1140">
        <v>0</v>
      </c>
      <c r="X255" s="1139">
        <v>0</v>
      </c>
      <c r="Y255" s="1140">
        <v>0</v>
      </c>
      <c r="Z255" s="1139">
        <v>0</v>
      </c>
      <c r="AA255" s="1140">
        <v>1</v>
      </c>
      <c r="AB255" s="1139">
        <v>0</v>
      </c>
      <c r="AC255" s="1137">
        <v>0</v>
      </c>
      <c r="AD255" s="1139">
        <v>0</v>
      </c>
      <c r="AE255" s="1140">
        <v>0</v>
      </c>
      <c r="AF255" s="1139">
        <v>0</v>
      </c>
      <c r="AG255" s="1140">
        <v>0</v>
      </c>
      <c r="AH255" s="1139">
        <v>0</v>
      </c>
      <c r="AI255" s="1140">
        <v>0</v>
      </c>
      <c r="AJ255" s="1143">
        <v>0</v>
      </c>
      <c r="AK255" s="1152">
        <v>1</v>
      </c>
      <c r="AL255" s="1139">
        <v>0</v>
      </c>
      <c r="AM255" s="1140">
        <v>0</v>
      </c>
      <c r="AN255" s="1143">
        <v>0</v>
      </c>
      <c r="AO255" s="1152">
        <v>0</v>
      </c>
      <c r="AP255" s="1139">
        <v>0</v>
      </c>
      <c r="AQ255" s="1140">
        <v>0</v>
      </c>
      <c r="AR255" s="1143">
        <v>0</v>
      </c>
      <c r="AS255" s="1152">
        <v>0</v>
      </c>
      <c r="AT255" s="1416">
        <v>0</v>
      </c>
      <c r="AU255" s="1152">
        <v>1</v>
      </c>
      <c r="AV255" s="1416">
        <v>0</v>
      </c>
      <c r="AW255" s="1140">
        <v>0</v>
      </c>
      <c r="AX255" s="1139">
        <v>0</v>
      </c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68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>
        <v>0</v>
      </c>
      <c r="F256" s="750">
        <v>0</v>
      </c>
      <c r="G256" s="1452">
        <v>0</v>
      </c>
      <c r="H256" s="750">
        <v>0</v>
      </c>
      <c r="I256" s="1452">
        <v>0</v>
      </c>
      <c r="J256" s="750">
        <v>0</v>
      </c>
      <c r="K256" s="1452">
        <v>0</v>
      </c>
      <c r="L256" s="750">
        <v>0</v>
      </c>
      <c r="M256" s="1452">
        <v>0</v>
      </c>
      <c r="N256" s="750">
        <v>0</v>
      </c>
      <c r="O256" s="1452">
        <v>0</v>
      </c>
      <c r="P256" s="750">
        <v>0</v>
      </c>
      <c r="Q256" s="1971">
        <v>0</v>
      </c>
      <c r="R256" s="750">
        <v>0</v>
      </c>
      <c r="S256" s="1971">
        <v>0</v>
      </c>
      <c r="T256" s="750">
        <v>0</v>
      </c>
      <c r="U256" s="1971">
        <v>0</v>
      </c>
      <c r="V256" s="750">
        <v>0</v>
      </c>
      <c r="W256" s="1452">
        <v>0</v>
      </c>
      <c r="X256" s="750">
        <v>0</v>
      </c>
      <c r="Y256" s="1452">
        <v>0</v>
      </c>
      <c r="Z256" s="750">
        <v>0</v>
      </c>
      <c r="AA256" s="1452">
        <v>0</v>
      </c>
      <c r="AB256" s="750">
        <v>0</v>
      </c>
      <c r="AC256" s="1971">
        <v>0</v>
      </c>
      <c r="AD256" s="750">
        <v>0</v>
      </c>
      <c r="AE256" s="1452">
        <v>0</v>
      </c>
      <c r="AF256" s="750">
        <v>0</v>
      </c>
      <c r="AG256" s="1452">
        <v>0</v>
      </c>
      <c r="AH256" s="750">
        <v>0</v>
      </c>
      <c r="AI256" s="1452">
        <v>0</v>
      </c>
      <c r="AJ256" s="778">
        <v>0</v>
      </c>
      <c r="AK256" s="1972">
        <v>0</v>
      </c>
      <c r="AL256" s="750">
        <v>0</v>
      </c>
      <c r="AM256" s="1452">
        <v>0</v>
      </c>
      <c r="AN256" s="778">
        <v>0</v>
      </c>
      <c r="AO256" s="1972">
        <v>0</v>
      </c>
      <c r="AP256" s="750">
        <v>0</v>
      </c>
      <c r="AQ256" s="1452">
        <v>0</v>
      </c>
      <c r="AR256" s="778">
        <v>0</v>
      </c>
      <c r="AS256" s="1972">
        <v>0</v>
      </c>
      <c r="AT256" s="1458">
        <v>0</v>
      </c>
      <c r="AU256" s="1972">
        <v>0</v>
      </c>
      <c r="AV256" s="1458">
        <v>0</v>
      </c>
      <c r="AW256" s="1452">
        <v>0</v>
      </c>
      <c r="AX256" s="750">
        <v>0</v>
      </c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70"/>
      <c r="B257" s="3178" t="s">
        <v>1993</v>
      </c>
      <c r="C257" s="3185">
        <f t="shared" si="548"/>
        <v>0</v>
      </c>
      <c r="D257" s="3181">
        <f t="shared" si="548"/>
        <v>0</v>
      </c>
      <c r="E257" s="3100">
        <v>0</v>
      </c>
      <c r="F257" s="3101">
        <v>0</v>
      </c>
      <c r="G257" s="3100">
        <v>0</v>
      </c>
      <c r="H257" s="3101">
        <v>0</v>
      </c>
      <c r="I257" s="3100">
        <v>0</v>
      </c>
      <c r="J257" s="3101">
        <v>0</v>
      </c>
      <c r="K257" s="3100">
        <v>0</v>
      </c>
      <c r="L257" s="3101">
        <v>0</v>
      </c>
      <c r="M257" s="3100">
        <v>0</v>
      </c>
      <c r="N257" s="3101">
        <v>0</v>
      </c>
      <c r="O257" s="3100">
        <v>0</v>
      </c>
      <c r="P257" s="3101">
        <v>0</v>
      </c>
      <c r="Q257" s="3108">
        <v>0</v>
      </c>
      <c r="R257" s="3101">
        <v>0</v>
      </c>
      <c r="S257" s="3108">
        <v>0</v>
      </c>
      <c r="T257" s="3101">
        <v>0</v>
      </c>
      <c r="U257" s="3108">
        <v>0</v>
      </c>
      <c r="V257" s="3101">
        <v>0</v>
      </c>
      <c r="W257" s="3100">
        <v>0</v>
      </c>
      <c r="X257" s="3101">
        <v>0</v>
      </c>
      <c r="Y257" s="3100">
        <v>0</v>
      </c>
      <c r="Z257" s="3101">
        <v>0</v>
      </c>
      <c r="AA257" s="3100">
        <v>0</v>
      </c>
      <c r="AB257" s="3101">
        <v>0</v>
      </c>
      <c r="AC257" s="3108">
        <v>0</v>
      </c>
      <c r="AD257" s="3101">
        <v>0</v>
      </c>
      <c r="AE257" s="3100">
        <v>0</v>
      </c>
      <c r="AF257" s="3101">
        <v>0</v>
      </c>
      <c r="AG257" s="3100">
        <v>0</v>
      </c>
      <c r="AH257" s="3101">
        <v>0</v>
      </c>
      <c r="AI257" s="3100">
        <v>0</v>
      </c>
      <c r="AJ257" s="3098">
        <v>0</v>
      </c>
      <c r="AK257" s="3099">
        <v>0</v>
      </c>
      <c r="AL257" s="3101">
        <v>0</v>
      </c>
      <c r="AM257" s="3100">
        <v>0</v>
      </c>
      <c r="AN257" s="3098">
        <v>0</v>
      </c>
      <c r="AO257" s="3099">
        <v>0</v>
      </c>
      <c r="AP257" s="3101">
        <v>0</v>
      </c>
      <c r="AQ257" s="3100">
        <v>0</v>
      </c>
      <c r="AR257" s="3098">
        <v>0</v>
      </c>
      <c r="AS257" s="3099">
        <v>0</v>
      </c>
      <c r="AT257" s="3149">
        <v>0</v>
      </c>
      <c r="AU257" s="3099">
        <v>0</v>
      </c>
      <c r="AV257" s="3149">
        <v>0</v>
      </c>
      <c r="AW257" s="3100">
        <v>0</v>
      </c>
      <c r="AX257" s="3101">
        <v>0</v>
      </c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70"/>
      <c r="B258" s="3178" t="s">
        <v>1994</v>
      </c>
      <c r="C258" s="3185">
        <f t="shared" si="548"/>
        <v>0</v>
      </c>
      <c r="D258" s="3181">
        <f t="shared" si="548"/>
        <v>0</v>
      </c>
      <c r="E258" s="3100">
        <v>0</v>
      </c>
      <c r="F258" s="3101">
        <v>0</v>
      </c>
      <c r="G258" s="3100">
        <v>0</v>
      </c>
      <c r="H258" s="3101">
        <v>0</v>
      </c>
      <c r="I258" s="3100">
        <v>0</v>
      </c>
      <c r="J258" s="3101">
        <v>0</v>
      </c>
      <c r="K258" s="3100">
        <v>0</v>
      </c>
      <c r="L258" s="3101">
        <v>0</v>
      </c>
      <c r="M258" s="3100">
        <v>0</v>
      </c>
      <c r="N258" s="3101">
        <v>0</v>
      </c>
      <c r="O258" s="3100">
        <v>0</v>
      </c>
      <c r="P258" s="3101">
        <v>0</v>
      </c>
      <c r="Q258" s="3108">
        <v>0</v>
      </c>
      <c r="R258" s="3101">
        <v>0</v>
      </c>
      <c r="S258" s="3108">
        <v>0</v>
      </c>
      <c r="T258" s="3101">
        <v>0</v>
      </c>
      <c r="U258" s="3108">
        <v>0</v>
      </c>
      <c r="V258" s="3101">
        <v>0</v>
      </c>
      <c r="W258" s="3100">
        <v>0</v>
      </c>
      <c r="X258" s="3101">
        <v>0</v>
      </c>
      <c r="Y258" s="3100">
        <v>0</v>
      </c>
      <c r="Z258" s="3101">
        <v>0</v>
      </c>
      <c r="AA258" s="3100">
        <v>0</v>
      </c>
      <c r="AB258" s="3101">
        <v>0</v>
      </c>
      <c r="AC258" s="3108">
        <v>0</v>
      </c>
      <c r="AD258" s="3101">
        <v>0</v>
      </c>
      <c r="AE258" s="3100">
        <v>0</v>
      </c>
      <c r="AF258" s="3101">
        <v>0</v>
      </c>
      <c r="AG258" s="3100">
        <v>0</v>
      </c>
      <c r="AH258" s="3101">
        <v>0</v>
      </c>
      <c r="AI258" s="3100">
        <v>0</v>
      </c>
      <c r="AJ258" s="3098">
        <v>0</v>
      </c>
      <c r="AK258" s="3099">
        <v>0</v>
      </c>
      <c r="AL258" s="3101">
        <v>0</v>
      </c>
      <c r="AM258" s="3100">
        <v>0</v>
      </c>
      <c r="AN258" s="3098">
        <v>0</v>
      </c>
      <c r="AO258" s="3099">
        <v>0</v>
      </c>
      <c r="AP258" s="3101">
        <v>0</v>
      </c>
      <c r="AQ258" s="3100">
        <v>0</v>
      </c>
      <c r="AR258" s="3098">
        <v>0</v>
      </c>
      <c r="AS258" s="3099">
        <v>0</v>
      </c>
      <c r="AT258" s="3149">
        <v>0</v>
      </c>
      <c r="AU258" s="3099">
        <v>0</v>
      </c>
      <c r="AV258" s="3149">
        <v>0</v>
      </c>
      <c r="AW258" s="3100">
        <v>0</v>
      </c>
      <c r="AX258" s="3101">
        <v>0</v>
      </c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69"/>
      <c r="B259" s="1120" t="s">
        <v>1995</v>
      </c>
      <c r="C259" s="3189">
        <f t="shared" si="548"/>
        <v>0</v>
      </c>
      <c r="D259" s="3190">
        <f t="shared" si="548"/>
        <v>0</v>
      </c>
      <c r="E259" s="1140">
        <v>0</v>
      </c>
      <c r="F259" s="1139">
        <v>0</v>
      </c>
      <c r="G259" s="1140">
        <v>0</v>
      </c>
      <c r="H259" s="1139">
        <v>0</v>
      </c>
      <c r="I259" s="1140">
        <v>0</v>
      </c>
      <c r="J259" s="1139">
        <v>0</v>
      </c>
      <c r="K259" s="1140">
        <v>0</v>
      </c>
      <c r="L259" s="1139">
        <v>0</v>
      </c>
      <c r="M259" s="1140">
        <v>0</v>
      </c>
      <c r="N259" s="1139">
        <v>0</v>
      </c>
      <c r="O259" s="1140">
        <v>0</v>
      </c>
      <c r="P259" s="1139">
        <v>0</v>
      </c>
      <c r="Q259" s="1137">
        <v>0</v>
      </c>
      <c r="R259" s="1139">
        <v>0</v>
      </c>
      <c r="S259" s="1137">
        <v>0</v>
      </c>
      <c r="T259" s="1139">
        <v>0</v>
      </c>
      <c r="U259" s="1137">
        <v>0</v>
      </c>
      <c r="V259" s="1139">
        <v>0</v>
      </c>
      <c r="W259" s="1140">
        <v>0</v>
      </c>
      <c r="X259" s="1139">
        <v>0</v>
      </c>
      <c r="Y259" s="1140">
        <v>0</v>
      </c>
      <c r="Z259" s="1139">
        <v>0</v>
      </c>
      <c r="AA259" s="1140">
        <v>0</v>
      </c>
      <c r="AB259" s="1139">
        <v>0</v>
      </c>
      <c r="AC259" s="1137">
        <v>0</v>
      </c>
      <c r="AD259" s="1139">
        <v>0</v>
      </c>
      <c r="AE259" s="1140">
        <v>0</v>
      </c>
      <c r="AF259" s="1139">
        <v>0</v>
      </c>
      <c r="AG259" s="1140">
        <v>0</v>
      </c>
      <c r="AH259" s="1139">
        <v>0</v>
      </c>
      <c r="AI259" s="1140">
        <v>0</v>
      </c>
      <c r="AJ259" s="1143">
        <v>0</v>
      </c>
      <c r="AK259" s="1152">
        <v>0</v>
      </c>
      <c r="AL259" s="1139">
        <v>0</v>
      </c>
      <c r="AM259" s="1140">
        <v>0</v>
      </c>
      <c r="AN259" s="1143">
        <v>0</v>
      </c>
      <c r="AO259" s="1152">
        <v>0</v>
      </c>
      <c r="AP259" s="1139">
        <v>0</v>
      </c>
      <c r="AQ259" s="1140">
        <v>0</v>
      </c>
      <c r="AR259" s="1143">
        <v>0</v>
      </c>
      <c r="AS259" s="1152">
        <v>0</v>
      </c>
      <c r="AT259" s="1416">
        <v>0</v>
      </c>
      <c r="AU259" s="1152">
        <v>0</v>
      </c>
      <c r="AV259" s="1416">
        <v>0</v>
      </c>
      <c r="AW259" s="1140">
        <v>0</v>
      </c>
      <c r="AX259" s="1139">
        <v>0</v>
      </c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83" t="s">
        <v>1996</v>
      </c>
      <c r="B260" s="8583"/>
      <c r="C260" s="8583"/>
      <c r="D260" s="8583"/>
      <c r="E260" s="8583"/>
      <c r="F260" s="8583"/>
      <c r="G260" s="8583"/>
      <c r="H260" s="8583"/>
      <c r="I260" s="8583"/>
      <c r="J260" s="8583"/>
      <c r="K260" s="8583"/>
      <c r="L260" s="8583"/>
      <c r="M260" s="8583"/>
      <c r="N260" s="8583"/>
      <c r="O260" s="8583"/>
      <c r="P260" s="8583"/>
      <c r="Q260" s="8583"/>
      <c r="R260" s="8583"/>
      <c r="S260" s="8583"/>
      <c r="T260" s="8583"/>
      <c r="U260" s="8583"/>
      <c r="V260" s="8583"/>
      <c r="W260" s="8583"/>
      <c r="X260" s="8583"/>
      <c r="Y260" s="8583"/>
      <c r="Z260" s="8583"/>
      <c r="AA260" s="8583"/>
      <c r="AB260" s="8583"/>
      <c r="AC260" s="227"/>
      <c r="AD260" s="227"/>
    </row>
    <row r="261" spans="1:132" x14ac:dyDescent="0.25">
      <c r="A261" s="8563" t="s">
        <v>709</v>
      </c>
      <c r="B261" s="8584" t="s">
        <v>77</v>
      </c>
      <c r="C261" s="8585"/>
      <c r="D261" s="8586"/>
      <c r="E261" s="8580" t="s">
        <v>101</v>
      </c>
      <c r="F261" s="8581"/>
      <c r="G261" s="8581"/>
      <c r="H261" s="8581"/>
      <c r="I261" s="8581"/>
      <c r="J261" s="8581"/>
      <c r="K261" s="8581"/>
      <c r="L261" s="8581"/>
      <c r="M261" s="8581"/>
      <c r="N261" s="8581"/>
      <c r="O261" s="8581"/>
      <c r="P261" s="8581"/>
      <c r="Q261" s="8581"/>
      <c r="R261" s="8581"/>
      <c r="S261" s="8581"/>
      <c r="T261" s="8581"/>
      <c r="U261" s="8581"/>
      <c r="V261" s="8581"/>
      <c r="W261" s="8581"/>
      <c r="X261" s="8581"/>
      <c r="Y261" s="8581"/>
      <c r="Z261" s="8581"/>
      <c r="AA261" s="8581"/>
      <c r="AB261" s="8582"/>
      <c r="AC261" s="8587" t="s">
        <v>36</v>
      </c>
      <c r="AD261" s="8590" t="s">
        <v>37</v>
      </c>
    </row>
    <row r="262" spans="1:132" ht="15" customHeight="1" x14ac:dyDescent="0.25">
      <c r="A262" s="8564"/>
      <c r="B262" s="7808"/>
      <c r="C262" s="7884"/>
      <c r="D262" s="7809"/>
      <c r="E262" s="8548" t="s">
        <v>1220</v>
      </c>
      <c r="F262" s="8551"/>
      <c r="G262" s="8548" t="s">
        <v>45</v>
      </c>
      <c r="H262" s="8551"/>
      <c r="I262" s="8548" t="s">
        <v>46</v>
      </c>
      <c r="J262" s="8551"/>
      <c r="K262" s="8548" t="s">
        <v>47</v>
      </c>
      <c r="L262" s="8551"/>
      <c r="M262" s="8548" t="s">
        <v>48</v>
      </c>
      <c r="N262" s="8551"/>
      <c r="O262" s="8548" t="s">
        <v>49</v>
      </c>
      <c r="P262" s="8551"/>
      <c r="Q262" s="8548" t="s">
        <v>50</v>
      </c>
      <c r="R262" s="8551"/>
      <c r="S262" s="8548" t="s">
        <v>51</v>
      </c>
      <c r="T262" s="8551"/>
      <c r="U262" s="8548" t="s">
        <v>1997</v>
      </c>
      <c r="V262" s="8551"/>
      <c r="W262" s="8548" t="s">
        <v>1625</v>
      </c>
      <c r="X262" s="8551"/>
      <c r="Y262" s="8548" t="s">
        <v>313</v>
      </c>
      <c r="Z262" s="8551"/>
      <c r="AA262" s="8548" t="s">
        <v>749</v>
      </c>
      <c r="AB262" s="8549"/>
      <c r="AC262" s="8588"/>
      <c r="AD262" s="7809"/>
    </row>
    <row r="263" spans="1:132" x14ac:dyDescent="0.25">
      <c r="A263" s="8565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89"/>
      <c r="AD263" s="8591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592" t="s">
        <v>2000</v>
      </c>
      <c r="B266" s="8592"/>
      <c r="C266" s="8592"/>
      <c r="D266" s="8592"/>
      <c r="E266" s="8592"/>
      <c r="F266" s="8592"/>
      <c r="G266" s="8592"/>
      <c r="H266" s="8592"/>
      <c r="I266" s="8592"/>
      <c r="J266" s="8592"/>
      <c r="K266" s="8592"/>
      <c r="L266" s="8592"/>
      <c r="M266" s="8592"/>
      <c r="N266" s="8592"/>
      <c r="O266" s="8592"/>
      <c r="P266" s="8592"/>
      <c r="Q266" s="8592"/>
      <c r="R266" s="8592"/>
      <c r="S266" s="8592"/>
      <c r="T266" s="8592"/>
      <c r="U266" s="8592"/>
      <c r="V266" s="8592"/>
      <c r="W266" s="8592"/>
      <c r="X266" s="8592"/>
      <c r="Y266" s="8592"/>
      <c r="Z266" s="8592"/>
      <c r="AA266" s="8592"/>
      <c r="AB266" s="8592"/>
      <c r="AC266" s="8592"/>
      <c r="AD266" s="8592"/>
      <c r="AE266" s="8592"/>
      <c r="AF266" s="8592"/>
      <c r="AG266" s="8592"/>
      <c r="AH266" s="8592"/>
      <c r="AI266" s="8592"/>
      <c r="AJ266" s="8592"/>
      <c r="AK266" s="227"/>
      <c r="AL266" s="227"/>
    </row>
    <row r="267" spans="1:132" x14ac:dyDescent="0.25">
      <c r="A267" s="8563" t="s">
        <v>709</v>
      </c>
      <c r="B267" s="8584" t="s">
        <v>77</v>
      </c>
      <c r="C267" s="8585"/>
      <c r="D267" s="8586"/>
      <c r="E267" s="8566" t="s">
        <v>101</v>
      </c>
      <c r="F267" s="8566"/>
      <c r="G267" s="8566"/>
      <c r="H267" s="8566"/>
      <c r="I267" s="8566"/>
      <c r="J267" s="8566"/>
      <c r="K267" s="8566"/>
      <c r="L267" s="8566"/>
      <c r="M267" s="8566"/>
      <c r="N267" s="8566"/>
      <c r="O267" s="8566"/>
      <c r="P267" s="8566"/>
      <c r="Q267" s="8566"/>
      <c r="R267" s="8566"/>
      <c r="S267" s="8566"/>
      <c r="T267" s="8566"/>
      <c r="U267" s="8566"/>
      <c r="V267" s="8566"/>
      <c r="W267" s="8566"/>
      <c r="X267" s="8566"/>
      <c r="Y267" s="8566"/>
      <c r="Z267" s="8566"/>
      <c r="AA267" s="8566"/>
      <c r="AB267" s="8566"/>
      <c r="AC267" s="8566"/>
      <c r="AD267" s="8566"/>
      <c r="AE267" s="8566"/>
      <c r="AF267" s="8566"/>
      <c r="AG267" s="8566"/>
      <c r="AH267" s="8566"/>
      <c r="AI267" s="8566"/>
      <c r="AJ267" s="8567"/>
      <c r="AK267" s="8587" t="s">
        <v>36</v>
      </c>
      <c r="AL267" s="8590" t="s">
        <v>37</v>
      </c>
    </row>
    <row r="268" spans="1:132" ht="15" customHeight="1" x14ac:dyDescent="0.25">
      <c r="A268" s="8564"/>
      <c r="B268" s="7808"/>
      <c r="C268" s="7884"/>
      <c r="D268" s="7809"/>
      <c r="E268" s="8548" t="s">
        <v>479</v>
      </c>
      <c r="F268" s="8551"/>
      <c r="G268" s="8593" t="s">
        <v>2001</v>
      </c>
      <c r="H268" s="8594"/>
      <c r="I268" s="8593" t="s">
        <v>2002</v>
      </c>
      <c r="J268" s="8594"/>
      <c r="K268" s="8593" t="s">
        <v>308</v>
      </c>
      <c r="L268" s="8594"/>
      <c r="M268" s="8548" t="s">
        <v>44</v>
      </c>
      <c r="N268" s="8551"/>
      <c r="O268" s="8548" t="s">
        <v>45</v>
      </c>
      <c r="P268" s="8551"/>
      <c r="Q268" s="8548" t="s">
        <v>46</v>
      </c>
      <c r="R268" s="8551"/>
      <c r="S268" s="8548" t="s">
        <v>47</v>
      </c>
      <c r="T268" s="8551"/>
      <c r="U268" s="8548" t="s">
        <v>48</v>
      </c>
      <c r="V268" s="8551"/>
      <c r="W268" s="8548" t="s">
        <v>49</v>
      </c>
      <c r="X268" s="8551"/>
      <c r="Y268" s="8548" t="s">
        <v>50</v>
      </c>
      <c r="Z268" s="8551"/>
      <c r="AA268" s="8548" t="s">
        <v>51</v>
      </c>
      <c r="AB268" s="8551"/>
      <c r="AC268" s="8548" t="s">
        <v>1997</v>
      </c>
      <c r="AD268" s="8551"/>
      <c r="AE268" s="8548" t="s">
        <v>1625</v>
      </c>
      <c r="AF268" s="8551"/>
      <c r="AG268" s="8548" t="s">
        <v>313</v>
      </c>
      <c r="AH268" s="8551"/>
      <c r="AI268" s="8548" t="s">
        <v>749</v>
      </c>
      <c r="AJ268" s="8549"/>
      <c r="AK268" s="8588"/>
      <c r="AL268" s="7809"/>
    </row>
    <row r="269" spans="1:132" x14ac:dyDescent="0.25">
      <c r="A269" s="8565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89"/>
      <c r="AL269" s="8591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4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89" zoomScaleNormal="100" workbookViewId="0">
      <selection activeCell="A89" sqref="A1:XFD104857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56" t="s">
        <v>2006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</row>
    <row r="8" spans="1:86" ht="18" customHeight="1" x14ac:dyDescent="0.25">
      <c r="A8" s="8613" t="s">
        <v>2007</v>
      </c>
      <c r="B8" s="8613"/>
      <c r="C8" s="8613"/>
      <c r="D8" s="8613"/>
      <c r="E8" s="8613"/>
      <c r="F8" s="8613"/>
      <c r="G8" s="8613"/>
      <c r="H8" s="8613"/>
      <c r="I8" s="8613"/>
      <c r="J8" s="8613"/>
      <c r="K8" s="8613"/>
      <c r="L8" s="3208"/>
      <c r="M8" s="3208"/>
    </row>
    <row r="9" spans="1:86" x14ac:dyDescent="0.25">
      <c r="A9" s="8601"/>
      <c r="B9" s="8563" t="s">
        <v>77</v>
      </c>
      <c r="C9" s="8580" t="s">
        <v>2008</v>
      </c>
      <c r="D9" s="8581"/>
      <c r="E9" s="8581"/>
      <c r="F9" s="8581"/>
      <c r="G9" s="8581"/>
      <c r="H9" s="8581"/>
      <c r="I9" s="8581"/>
      <c r="J9" s="8581"/>
      <c r="K9" s="8582"/>
      <c r="L9" s="8608" t="s">
        <v>36</v>
      </c>
      <c r="M9" s="8599" t="s">
        <v>37</v>
      </c>
    </row>
    <row r="10" spans="1:86" x14ac:dyDescent="0.25">
      <c r="A10" s="8602"/>
      <c r="B10" s="8565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9"/>
      <c r="M10" s="8600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596" t="s">
        <v>2018</v>
      </c>
      <c r="B20" s="8596"/>
      <c r="C20" s="8596"/>
      <c r="D20" s="8596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3" t="s">
        <v>2021</v>
      </c>
      <c r="B24" s="8603"/>
      <c r="C24" s="8603"/>
      <c r="D24" s="8603"/>
      <c r="E24" s="8603"/>
      <c r="F24" s="8603"/>
      <c r="G24" s="8603"/>
      <c r="H24" s="8603"/>
      <c r="I24" s="8603"/>
      <c r="J24" s="8603"/>
      <c r="K24" s="8603"/>
      <c r="CA24" s="227"/>
    </row>
    <row r="25" spans="1:86" x14ac:dyDescent="0.25">
      <c r="A25" s="8611"/>
      <c r="B25" s="8601" t="s">
        <v>77</v>
      </c>
      <c r="C25" s="8581" t="s">
        <v>2008</v>
      </c>
      <c r="D25" s="8581"/>
      <c r="E25" s="8581"/>
      <c r="F25" s="8581"/>
      <c r="G25" s="8581"/>
      <c r="H25" s="8581"/>
      <c r="I25" s="8581"/>
      <c r="J25" s="8581"/>
      <c r="K25" s="8582"/>
      <c r="L25" s="8586" t="s">
        <v>36</v>
      </c>
      <c r="M25" s="8601" t="s">
        <v>37</v>
      </c>
      <c r="CA25" s="227"/>
    </row>
    <row r="26" spans="1:86" x14ac:dyDescent="0.25">
      <c r="A26" s="8612"/>
      <c r="B26" s="8602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0"/>
      <c r="M26" s="8602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596" t="s">
        <v>2028</v>
      </c>
      <c r="B33" s="8596"/>
      <c r="C33" s="8596"/>
      <c r="D33" s="8596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3" t="s">
        <v>2031</v>
      </c>
      <c r="B37" s="8603"/>
      <c r="C37" s="8603"/>
      <c r="D37" s="8603"/>
      <c r="E37" s="8603"/>
      <c r="F37" s="8603"/>
      <c r="G37" s="8603"/>
      <c r="H37" s="8603"/>
      <c r="I37" s="8603"/>
      <c r="J37" s="8603"/>
      <c r="K37" s="8603"/>
      <c r="CA37" s="227"/>
      <c r="CB37" s="227"/>
    </row>
    <row r="38" spans="1:86" x14ac:dyDescent="0.25">
      <c r="A38" s="8604"/>
      <c r="B38" s="8606" t="s">
        <v>77</v>
      </c>
      <c r="C38" s="8580" t="s">
        <v>2008</v>
      </c>
      <c r="D38" s="8581"/>
      <c r="E38" s="8581"/>
      <c r="F38" s="8581"/>
      <c r="G38" s="8581"/>
      <c r="H38" s="8581"/>
      <c r="I38" s="8581"/>
      <c r="J38" s="8581"/>
      <c r="K38" s="8582"/>
      <c r="L38" s="8608" t="s">
        <v>36</v>
      </c>
      <c r="M38" s="8599" t="s">
        <v>37</v>
      </c>
      <c r="CA38" s="227"/>
    </row>
    <row r="39" spans="1:86" x14ac:dyDescent="0.25">
      <c r="A39" s="8605"/>
      <c r="B39" s="8607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9"/>
      <c r="M39" s="8600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595" t="s">
        <v>2040</v>
      </c>
      <c r="B48" s="8595"/>
      <c r="C48" s="8595"/>
      <c r="D48" s="8595"/>
      <c r="E48" s="8595"/>
      <c r="F48" s="8595"/>
      <c r="G48" s="8595"/>
      <c r="H48" s="8595"/>
      <c r="I48" s="8595"/>
      <c r="J48" s="8595"/>
      <c r="K48" s="8595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596" t="s">
        <v>2045</v>
      </c>
      <c r="B54" s="8596"/>
      <c r="C54" s="8596"/>
      <c r="D54" s="8596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3" t="s">
        <v>2049</v>
      </c>
      <c r="B60" s="8603"/>
      <c r="C60" s="8603"/>
      <c r="D60" s="8603"/>
      <c r="E60" s="8603"/>
      <c r="F60" s="8603"/>
      <c r="G60" s="8603"/>
      <c r="H60" s="8603"/>
      <c r="I60" s="8603"/>
      <c r="J60" s="8603"/>
      <c r="K60" s="8603"/>
      <c r="L60" s="5"/>
      <c r="M60" s="5"/>
      <c r="CA60" s="227"/>
    </row>
    <row r="61" spans="1:86" x14ac:dyDescent="0.25">
      <c r="A61" s="8601"/>
      <c r="B61" s="8563" t="s">
        <v>77</v>
      </c>
      <c r="C61" s="8581" t="s">
        <v>2008</v>
      </c>
      <c r="D61" s="8581"/>
      <c r="E61" s="8581"/>
      <c r="F61" s="8581"/>
      <c r="G61" s="8581"/>
      <c r="H61" s="8581"/>
      <c r="I61" s="8581"/>
      <c r="J61" s="8581"/>
      <c r="K61" s="8582"/>
      <c r="L61" s="8597" t="s">
        <v>36</v>
      </c>
      <c r="M61" s="8599" t="s">
        <v>37</v>
      </c>
      <c r="CA61" s="227"/>
    </row>
    <row r="62" spans="1:86" x14ac:dyDescent="0.25">
      <c r="A62" s="8602"/>
      <c r="B62" s="8565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598"/>
      <c r="M62" s="8600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12</v>
      </c>
      <c r="C64" s="3158">
        <v>0</v>
      </c>
      <c r="D64" s="3158">
        <v>0</v>
      </c>
      <c r="E64" s="3158">
        <v>2</v>
      </c>
      <c r="F64" s="3158">
        <v>6</v>
      </c>
      <c r="G64" s="3158">
        <v>2</v>
      </c>
      <c r="H64" s="3158">
        <v>2</v>
      </c>
      <c r="I64" s="3158">
        <v>0</v>
      </c>
      <c r="J64" s="3158">
        <v>0</v>
      </c>
      <c r="K64" s="1465">
        <v>0</v>
      </c>
      <c r="L64" s="5418">
        <v>4</v>
      </c>
      <c r="M64" s="5286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0</v>
      </c>
      <c r="C65" s="1140">
        <v>0</v>
      </c>
      <c r="D65" s="1140">
        <v>0</v>
      </c>
      <c r="E65" s="1140">
        <v>0</v>
      </c>
      <c r="F65" s="1140">
        <v>0</v>
      </c>
      <c r="G65" s="1140">
        <v>0</v>
      </c>
      <c r="H65" s="1140">
        <v>0</v>
      </c>
      <c r="I65" s="1140">
        <v>0</v>
      </c>
      <c r="J65" s="1140">
        <v>0</v>
      </c>
      <c r="K65" s="1143">
        <v>0</v>
      </c>
      <c r="L65" s="1142">
        <v>0</v>
      </c>
      <c r="M65" s="1299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>
        <v>0</v>
      </c>
      <c r="D67" s="3158">
        <v>0</v>
      </c>
      <c r="E67" s="3158">
        <v>0</v>
      </c>
      <c r="F67" s="3158">
        <v>0</v>
      </c>
      <c r="G67" s="3158">
        <v>0</v>
      </c>
      <c r="H67" s="3158">
        <v>0</v>
      </c>
      <c r="I67" s="3158">
        <v>0</v>
      </c>
      <c r="J67" s="3158">
        <v>0</v>
      </c>
      <c r="K67" s="1465">
        <v>0</v>
      </c>
      <c r="L67" s="5418">
        <v>0</v>
      </c>
      <c r="M67" s="5286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>
        <v>0</v>
      </c>
      <c r="D68" s="1140">
        <v>0</v>
      </c>
      <c r="E68" s="1140">
        <v>0</v>
      </c>
      <c r="F68" s="1140">
        <v>0</v>
      </c>
      <c r="G68" s="1140">
        <v>0</v>
      </c>
      <c r="H68" s="1140">
        <v>0</v>
      </c>
      <c r="I68" s="1140">
        <v>0</v>
      </c>
      <c r="J68" s="1140">
        <v>0</v>
      </c>
      <c r="K68" s="1143">
        <v>0</v>
      </c>
      <c r="L68" s="5350">
        <v>0</v>
      </c>
      <c r="M68" s="5417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>
        <v>0</v>
      </c>
      <c r="D70" s="3158">
        <v>0</v>
      </c>
      <c r="E70" s="3158">
        <v>0</v>
      </c>
      <c r="F70" s="3158">
        <v>0</v>
      </c>
      <c r="G70" s="3158">
        <v>0</v>
      </c>
      <c r="H70" s="3158">
        <v>0</v>
      </c>
      <c r="I70" s="3158">
        <v>0</v>
      </c>
      <c r="J70" s="3158">
        <v>0</v>
      </c>
      <c r="K70" s="1465">
        <v>0</v>
      </c>
      <c r="L70" s="5418">
        <v>0</v>
      </c>
      <c r="M70" s="5286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>
        <v>0</v>
      </c>
      <c r="D71" s="1140">
        <v>0</v>
      </c>
      <c r="E71" s="1140">
        <v>0</v>
      </c>
      <c r="F71" s="1140">
        <v>0</v>
      </c>
      <c r="G71" s="1140">
        <v>0</v>
      </c>
      <c r="H71" s="1140">
        <v>0</v>
      </c>
      <c r="I71" s="1140">
        <v>0</v>
      </c>
      <c r="J71" s="1140">
        <v>0</v>
      </c>
      <c r="K71" s="1143">
        <v>0</v>
      </c>
      <c r="L71" s="1142">
        <v>0</v>
      </c>
      <c r="M71" s="1299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>
        <v>0</v>
      </c>
      <c r="D73" s="2664">
        <v>0</v>
      </c>
      <c r="E73" s="2664">
        <v>0</v>
      </c>
      <c r="F73" s="2664">
        <v>0</v>
      </c>
      <c r="G73" s="2664">
        <v>0</v>
      </c>
      <c r="H73" s="2664">
        <v>0</v>
      </c>
      <c r="I73" s="2664">
        <v>0</v>
      </c>
      <c r="J73" s="2664">
        <v>0</v>
      </c>
      <c r="K73" s="190">
        <v>0</v>
      </c>
      <c r="L73" s="5350">
        <v>0</v>
      </c>
      <c r="M73" s="5417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596" t="s">
        <v>2061</v>
      </c>
      <c r="B74" s="8596"/>
      <c r="C74" s="8596"/>
      <c r="D74" s="8596"/>
      <c r="E74" s="8596"/>
      <c r="F74" s="8596"/>
      <c r="G74" s="8596"/>
      <c r="H74" s="8596"/>
      <c r="I74" s="8596"/>
      <c r="J74" s="8596"/>
      <c r="K74" s="8596"/>
      <c r="CA74" s="227"/>
    </row>
    <row r="75" spans="1:86" x14ac:dyDescent="0.25">
      <c r="A75" s="8601"/>
      <c r="B75" s="8563" t="s">
        <v>77</v>
      </c>
      <c r="C75" s="8581" t="s">
        <v>29</v>
      </c>
      <c r="D75" s="8581"/>
      <c r="E75" s="8581"/>
      <c r="F75" s="8581"/>
      <c r="G75" s="8581"/>
      <c r="H75" s="8581"/>
      <c r="I75" s="8581"/>
      <c r="J75" s="8581"/>
      <c r="K75" s="8582"/>
      <c r="L75" s="8597" t="s">
        <v>36</v>
      </c>
      <c r="M75" s="8599" t="s">
        <v>37</v>
      </c>
      <c r="CA75" s="227"/>
    </row>
    <row r="76" spans="1:86" x14ac:dyDescent="0.25">
      <c r="A76" s="8602"/>
      <c r="B76" s="8565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598"/>
      <c r="M76" s="8600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17</v>
      </c>
      <c r="C78" s="1452">
        <v>0</v>
      </c>
      <c r="D78" s="1452">
        <v>3</v>
      </c>
      <c r="E78" s="1452">
        <v>1</v>
      </c>
      <c r="F78" s="1452">
        <v>4</v>
      </c>
      <c r="G78" s="1452">
        <v>6</v>
      </c>
      <c r="H78" s="1452">
        <v>2</v>
      </c>
      <c r="I78" s="1452">
        <v>0</v>
      </c>
      <c r="J78" s="1452">
        <v>1</v>
      </c>
      <c r="K78" s="778">
        <v>0</v>
      </c>
      <c r="L78" s="22">
        <v>5</v>
      </c>
      <c r="M78" s="3227">
        <v>4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>
        <v>0</v>
      </c>
      <c r="D79" s="1452">
        <v>0</v>
      </c>
      <c r="E79" s="1452">
        <v>0</v>
      </c>
      <c r="F79" s="1452">
        <v>0</v>
      </c>
      <c r="G79" s="1452">
        <v>0</v>
      </c>
      <c r="H79" s="1452">
        <v>0</v>
      </c>
      <c r="I79" s="1452">
        <v>0</v>
      </c>
      <c r="J79" s="1452">
        <v>0</v>
      </c>
      <c r="K79" s="778">
        <v>0</v>
      </c>
      <c r="L79" s="22">
        <v>0</v>
      </c>
      <c r="M79" s="3227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>
        <v>0</v>
      </c>
      <c r="D80" s="1140">
        <v>0</v>
      </c>
      <c r="E80" s="1140">
        <v>0</v>
      </c>
      <c r="F80" s="1140">
        <v>0</v>
      </c>
      <c r="G80" s="1140">
        <v>0</v>
      </c>
      <c r="H80" s="1140">
        <v>0</v>
      </c>
      <c r="I80" s="1140">
        <v>0</v>
      </c>
      <c r="J80" s="1140">
        <v>0</v>
      </c>
      <c r="K80" s="1143">
        <v>0</v>
      </c>
      <c r="L80" s="1142">
        <v>0</v>
      </c>
      <c r="M80" s="1299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595" t="s">
        <v>2069</v>
      </c>
      <c r="B89" s="8595"/>
      <c r="C89" s="8595"/>
      <c r="D89" s="8595"/>
      <c r="E89" s="8595"/>
      <c r="F89" s="8595"/>
      <c r="G89" s="8595"/>
      <c r="H89" s="8595"/>
      <c r="I89" s="8595"/>
      <c r="J89" s="8595"/>
      <c r="K89" s="8595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596" t="s">
        <v>2072</v>
      </c>
      <c r="B93" s="8596"/>
      <c r="C93" s="8596"/>
      <c r="D93" s="8596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614" t="s">
        <v>2075</v>
      </c>
      <c r="B97" s="8614"/>
      <c r="C97" s="8614"/>
      <c r="D97" s="8614"/>
      <c r="E97" s="8614"/>
      <c r="F97" s="8614"/>
      <c r="G97" s="8614"/>
      <c r="H97" s="8614"/>
      <c r="I97" s="8614"/>
      <c r="J97" s="8614"/>
      <c r="K97" s="8614"/>
      <c r="L97" s="8614"/>
      <c r="M97" s="8614"/>
      <c r="N97" s="8614"/>
      <c r="O97" s="8614"/>
      <c r="P97" s="8614"/>
      <c r="Q97" s="8614"/>
      <c r="R97" s="8614"/>
      <c r="S97" s="227"/>
      <c r="T97" s="227"/>
    </row>
    <row r="98" spans="1:86" x14ac:dyDescent="0.25">
      <c r="A98" s="8601" t="s">
        <v>709</v>
      </c>
      <c r="B98" s="8601" t="s">
        <v>77</v>
      </c>
      <c r="C98" s="8570" t="s">
        <v>2076</v>
      </c>
      <c r="D98" s="8570"/>
      <c r="E98" s="8570"/>
      <c r="F98" s="8570"/>
      <c r="G98" s="8570"/>
      <c r="H98" s="8570"/>
      <c r="I98" s="8570"/>
      <c r="J98" s="8570"/>
      <c r="K98" s="8570"/>
      <c r="L98" s="8568"/>
      <c r="M98" s="8608" t="s">
        <v>36</v>
      </c>
      <c r="N98" s="8599" t="s">
        <v>37</v>
      </c>
    </row>
    <row r="99" spans="1:86" ht="21" x14ac:dyDescent="0.25">
      <c r="A99" s="8602"/>
      <c r="B99" s="8602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9"/>
      <c r="N99" s="8600"/>
    </row>
    <row r="100" spans="1:86" x14ac:dyDescent="0.25">
      <c r="A100" s="3252" t="s">
        <v>2077</v>
      </c>
      <c r="B100" s="3253">
        <f>SUM(C100:L100)</f>
        <v>17</v>
      </c>
      <c r="C100" s="1935">
        <v>0</v>
      </c>
      <c r="D100" s="793">
        <v>3</v>
      </c>
      <c r="E100" s="793">
        <v>1</v>
      </c>
      <c r="F100" s="793">
        <v>4</v>
      </c>
      <c r="G100" s="793">
        <v>6</v>
      </c>
      <c r="H100" s="793">
        <v>2</v>
      </c>
      <c r="I100" s="793">
        <v>0</v>
      </c>
      <c r="J100" s="793">
        <v>1</v>
      </c>
      <c r="K100" s="793">
        <v>0</v>
      </c>
      <c r="L100" s="1297">
        <v>0</v>
      </c>
      <c r="M100" s="5215">
        <v>5</v>
      </c>
      <c r="N100" s="1964">
        <v>4</v>
      </c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1</v>
      </c>
      <c r="C101" s="3196">
        <v>0</v>
      </c>
      <c r="D101" s="2001">
        <v>0</v>
      </c>
      <c r="E101" s="2001">
        <v>0</v>
      </c>
      <c r="F101" s="2001">
        <v>0</v>
      </c>
      <c r="G101" s="2001">
        <v>1</v>
      </c>
      <c r="H101" s="2001">
        <v>0</v>
      </c>
      <c r="I101" s="2001">
        <v>0</v>
      </c>
      <c r="J101" s="2001">
        <v>0</v>
      </c>
      <c r="K101" s="2001">
        <v>0</v>
      </c>
      <c r="L101" s="3256">
        <v>0</v>
      </c>
      <c r="M101" s="5215">
        <v>0</v>
      </c>
      <c r="N101" s="3892">
        <v>0</v>
      </c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>
        <v>0</v>
      </c>
      <c r="D102" s="2001">
        <v>0</v>
      </c>
      <c r="E102" s="2001">
        <v>0</v>
      </c>
      <c r="F102" s="2001">
        <v>0</v>
      </c>
      <c r="G102" s="2001">
        <v>0</v>
      </c>
      <c r="H102" s="2001">
        <v>0</v>
      </c>
      <c r="I102" s="2001">
        <v>0</v>
      </c>
      <c r="J102" s="2001">
        <v>0</v>
      </c>
      <c r="K102" s="2001">
        <v>0</v>
      </c>
      <c r="L102" s="3256">
        <v>0</v>
      </c>
      <c r="M102" s="5215">
        <v>0</v>
      </c>
      <c r="N102" s="3892">
        <v>0</v>
      </c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>
        <v>0</v>
      </c>
      <c r="D103" s="2001">
        <v>0</v>
      </c>
      <c r="E103" s="2001">
        <v>0</v>
      </c>
      <c r="F103" s="2001">
        <v>0</v>
      </c>
      <c r="G103" s="2001">
        <v>0</v>
      </c>
      <c r="H103" s="2001">
        <v>0</v>
      </c>
      <c r="I103" s="2001">
        <v>0</v>
      </c>
      <c r="J103" s="2001">
        <v>0</v>
      </c>
      <c r="K103" s="2001">
        <v>0</v>
      </c>
      <c r="L103" s="3256">
        <v>0</v>
      </c>
      <c r="M103" s="5215">
        <v>0</v>
      </c>
      <c r="N103" s="3892">
        <v>0</v>
      </c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>
        <v>0</v>
      </c>
      <c r="D104" s="1228">
        <v>0</v>
      </c>
      <c r="E104" s="1228">
        <v>0</v>
      </c>
      <c r="F104" s="1228">
        <v>0</v>
      </c>
      <c r="G104" s="1228">
        <v>0</v>
      </c>
      <c r="H104" s="1228">
        <v>0</v>
      </c>
      <c r="I104" s="1228">
        <v>0</v>
      </c>
      <c r="J104" s="1228">
        <v>0</v>
      </c>
      <c r="K104" s="1228">
        <v>0</v>
      </c>
      <c r="L104" s="1231">
        <v>0</v>
      </c>
      <c r="M104" s="5248">
        <v>0</v>
      </c>
      <c r="N104" s="1229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>
        <v>0</v>
      </c>
      <c r="D105" s="1118">
        <v>0</v>
      </c>
      <c r="E105" s="1118">
        <v>0</v>
      </c>
      <c r="F105" s="1118">
        <v>0</v>
      </c>
      <c r="G105" s="1118">
        <v>0</v>
      </c>
      <c r="H105" s="1118">
        <v>0</v>
      </c>
      <c r="I105" s="1118">
        <v>0</v>
      </c>
      <c r="J105" s="1118">
        <v>0</v>
      </c>
      <c r="K105" s="1118">
        <v>0</v>
      </c>
      <c r="L105" s="1226">
        <v>0</v>
      </c>
      <c r="M105" s="5249">
        <v>0</v>
      </c>
      <c r="N105" s="1223">
        <v>0</v>
      </c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83" t="s">
        <v>2084</v>
      </c>
      <c r="B106" s="8583"/>
      <c r="C106" s="8583"/>
      <c r="D106" s="8583"/>
      <c r="E106" s="8583"/>
      <c r="F106" s="8583"/>
      <c r="G106" s="8583"/>
      <c r="H106" s="8583"/>
      <c r="I106" s="8583"/>
      <c r="J106" s="8583"/>
      <c r="K106" s="8583"/>
      <c r="L106" s="8583"/>
      <c r="M106" s="8583"/>
      <c r="N106" s="8583"/>
      <c r="O106" s="8592"/>
      <c r="P106" s="8592"/>
      <c r="Q106" s="8592"/>
      <c r="R106" s="8592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601" t="s">
        <v>2085</v>
      </c>
      <c r="B107" s="8601" t="s">
        <v>77</v>
      </c>
      <c r="C107" s="8580" t="s">
        <v>29</v>
      </c>
      <c r="D107" s="8581"/>
      <c r="E107" s="8581"/>
      <c r="F107" s="8581"/>
      <c r="G107" s="8581"/>
      <c r="H107" s="8581"/>
      <c r="I107" s="8581"/>
      <c r="J107" s="8581"/>
      <c r="K107" s="8581"/>
      <c r="L107" s="8581"/>
      <c r="M107" s="8581"/>
      <c r="N107" s="8581"/>
      <c r="O107" s="8581"/>
      <c r="P107" s="8581"/>
      <c r="Q107" s="8581"/>
      <c r="R107" s="8582"/>
      <c r="S107" s="8608" t="s">
        <v>36</v>
      </c>
      <c r="T107" s="8599" t="s">
        <v>37</v>
      </c>
    </row>
    <row r="108" spans="1:86" ht="21" x14ac:dyDescent="0.25">
      <c r="A108" s="8602"/>
      <c r="B108" s="8602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9"/>
      <c r="T108" s="8600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592" t="s">
        <v>2100</v>
      </c>
      <c r="B114" s="8592"/>
      <c r="C114" s="8592"/>
      <c r="D114" s="8592"/>
      <c r="E114" s="8592"/>
      <c r="F114" s="8592"/>
      <c r="G114" s="8592"/>
      <c r="H114" s="8592"/>
      <c r="I114" s="8592"/>
      <c r="J114" s="8592"/>
      <c r="K114" s="8592"/>
      <c r="L114" s="8592"/>
      <c r="M114" s="8592"/>
      <c r="N114" s="8592"/>
      <c r="O114" s="8592"/>
      <c r="P114" s="8592"/>
      <c r="Q114" s="8592"/>
      <c r="R114" s="8592"/>
      <c r="S114" s="8592"/>
      <c r="T114" s="8592"/>
      <c r="U114" s="8592"/>
      <c r="V114" s="8592"/>
      <c r="W114" s="8592"/>
      <c r="X114" s="8592"/>
      <c r="Y114" s="8592"/>
      <c r="Z114" s="8592"/>
      <c r="AA114" s="8592"/>
      <c r="AB114" s="8592"/>
      <c r="AC114" s="8592"/>
      <c r="AD114" s="8592"/>
      <c r="AE114" s="8592"/>
      <c r="AF114" s="8592"/>
      <c r="AG114" s="8592"/>
      <c r="AH114" s="8592"/>
      <c r="AI114" s="8592"/>
      <c r="AJ114" s="8592"/>
    </row>
    <row r="115" spans="1:86" x14ac:dyDescent="0.25">
      <c r="A115" s="8563" t="s">
        <v>709</v>
      </c>
      <c r="B115" s="8584" t="s">
        <v>77</v>
      </c>
      <c r="C115" s="8585"/>
      <c r="D115" s="8586"/>
      <c r="E115" s="8580" t="s">
        <v>101</v>
      </c>
      <c r="F115" s="8581"/>
      <c r="G115" s="8581"/>
      <c r="H115" s="8581"/>
      <c r="I115" s="8581"/>
      <c r="J115" s="8581"/>
      <c r="K115" s="8581"/>
      <c r="L115" s="8581"/>
      <c r="M115" s="8581"/>
      <c r="N115" s="8581"/>
      <c r="O115" s="8581"/>
      <c r="P115" s="8581"/>
      <c r="Q115" s="8581"/>
      <c r="R115" s="8581"/>
      <c r="S115" s="8581"/>
      <c r="T115" s="8581"/>
      <c r="U115" s="8581"/>
      <c r="V115" s="8581"/>
      <c r="W115" s="8581"/>
      <c r="X115" s="8581"/>
      <c r="Y115" s="8581"/>
      <c r="Z115" s="8581"/>
      <c r="AA115" s="8581"/>
      <c r="AB115" s="8581"/>
      <c r="AC115" s="8581"/>
      <c r="AD115" s="8581"/>
      <c r="AE115" s="8581"/>
      <c r="AF115" s="8581"/>
      <c r="AG115" s="8581"/>
      <c r="AH115" s="8581"/>
      <c r="AI115" s="8581"/>
      <c r="AJ115" s="8615"/>
    </row>
    <row r="116" spans="1:86" x14ac:dyDescent="0.25">
      <c r="A116" s="8564"/>
      <c r="B116" s="8463" t="s">
        <v>394</v>
      </c>
      <c r="C116" s="8467" t="s">
        <v>58</v>
      </c>
      <c r="D116" s="8532" t="s">
        <v>59</v>
      </c>
      <c r="E116" s="8548" t="s">
        <v>479</v>
      </c>
      <c r="F116" s="8551"/>
      <c r="G116" s="8593" t="s">
        <v>2001</v>
      </c>
      <c r="H116" s="8594"/>
      <c r="I116" s="8593" t="s">
        <v>2002</v>
      </c>
      <c r="J116" s="8594"/>
      <c r="K116" s="8593" t="s">
        <v>308</v>
      </c>
      <c r="L116" s="8594"/>
      <c r="M116" s="8548" t="s">
        <v>44</v>
      </c>
      <c r="N116" s="8551"/>
      <c r="O116" s="8548" t="s">
        <v>45</v>
      </c>
      <c r="P116" s="8551"/>
      <c r="Q116" s="8548" t="s">
        <v>46</v>
      </c>
      <c r="R116" s="8551"/>
      <c r="S116" s="8548" t="s">
        <v>47</v>
      </c>
      <c r="T116" s="8551"/>
      <c r="U116" s="8548" t="s">
        <v>48</v>
      </c>
      <c r="V116" s="8551"/>
      <c r="W116" s="8548" t="s">
        <v>49</v>
      </c>
      <c r="X116" s="8551"/>
      <c r="Y116" s="8548" t="s">
        <v>50</v>
      </c>
      <c r="Z116" s="8551"/>
      <c r="AA116" s="8548" t="s">
        <v>51</v>
      </c>
      <c r="AB116" s="8551"/>
      <c r="AC116" s="8548" t="s">
        <v>1997</v>
      </c>
      <c r="AD116" s="8551"/>
      <c r="AE116" s="8548" t="s">
        <v>1625</v>
      </c>
      <c r="AF116" s="8551"/>
      <c r="AG116" s="8548" t="s">
        <v>313</v>
      </c>
      <c r="AH116" s="8551"/>
      <c r="AI116" s="8548" t="s">
        <v>749</v>
      </c>
      <c r="AJ116" s="8551"/>
    </row>
    <row r="117" spans="1:86" x14ac:dyDescent="0.25">
      <c r="A117" s="8565"/>
      <c r="B117" s="7997"/>
      <c r="C117" s="8000"/>
      <c r="D117" s="7976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47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49" zoomScaleNormal="100" workbookViewId="0">
      <selection activeCell="A149" sqref="A1:XFD104857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25" t="str">
        <f>CONCATENATE("MES: ",NOMBRE!B6, " (",NOMBRE!C6,NOMBRE!D6,")")</f>
        <v>MES: ENERO (01)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56" t="s">
        <v>2107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 x14ac:dyDescent="0.25">
      <c r="A9" s="8592" t="s">
        <v>2109</v>
      </c>
      <c r="B9" s="8592"/>
      <c r="C9" s="8592"/>
      <c r="D9" s="8592"/>
      <c r="E9" s="8592"/>
      <c r="F9" s="8592"/>
      <c r="G9" s="8592"/>
      <c r="H9" s="8592"/>
      <c r="I9" s="8592"/>
      <c r="J9" s="8592"/>
      <c r="K9" s="8592"/>
      <c r="L9" s="8592"/>
      <c r="M9" s="8592"/>
      <c r="N9" s="8592"/>
      <c r="O9" s="8592"/>
      <c r="P9" s="8592"/>
      <c r="Q9" s="8592"/>
      <c r="R9" s="8592"/>
      <c r="S9" s="8592"/>
      <c r="T9" s="8592"/>
      <c r="U9" s="8592"/>
      <c r="V9" s="8592"/>
      <c r="W9" s="8592"/>
      <c r="X9" s="8592"/>
      <c r="Y9" s="8592"/>
      <c r="Z9" s="8592"/>
      <c r="AA9" s="8592"/>
      <c r="AB9" s="8592"/>
      <c r="AC9" s="8592"/>
      <c r="AD9" s="8592"/>
      <c r="AE9" s="8592"/>
      <c r="AF9" s="8592"/>
      <c r="AG9" s="8592"/>
      <c r="AH9" s="8592"/>
      <c r="AI9" s="8592"/>
      <c r="AJ9" s="8592"/>
      <c r="AK9" s="8592"/>
      <c r="AL9" s="8592"/>
      <c r="AM9" s="8592"/>
    </row>
    <row r="10" spans="1:104" ht="18" customHeight="1" x14ac:dyDescent="0.25">
      <c r="A10" s="8287" t="s">
        <v>2110</v>
      </c>
      <c r="B10" s="8460" t="s">
        <v>27</v>
      </c>
      <c r="C10" s="8336" t="s">
        <v>307</v>
      </c>
      <c r="D10" s="8547"/>
      <c r="E10" s="8532"/>
      <c r="F10" s="8312" t="s">
        <v>101</v>
      </c>
      <c r="G10" s="8527"/>
      <c r="H10" s="8527"/>
      <c r="I10" s="8527"/>
      <c r="J10" s="8527"/>
      <c r="K10" s="8527"/>
      <c r="L10" s="8527"/>
      <c r="M10" s="8527"/>
      <c r="N10" s="8527"/>
      <c r="O10" s="8527"/>
      <c r="P10" s="8527"/>
      <c r="Q10" s="8527"/>
      <c r="R10" s="8527"/>
      <c r="S10" s="8527"/>
      <c r="T10" s="8527"/>
      <c r="U10" s="8527"/>
      <c r="V10" s="8527"/>
      <c r="W10" s="8527"/>
      <c r="X10" s="8527"/>
      <c r="Y10" s="8527"/>
      <c r="Z10" s="8527"/>
      <c r="AA10" s="8527"/>
      <c r="AB10" s="8527"/>
      <c r="AC10" s="8527"/>
      <c r="AD10" s="8527"/>
      <c r="AE10" s="8527"/>
      <c r="AF10" s="8527"/>
      <c r="AG10" s="8527"/>
      <c r="AH10" s="8527"/>
      <c r="AI10" s="8527"/>
      <c r="AJ10" s="8527"/>
      <c r="AK10" s="8527"/>
      <c r="AL10" s="8527"/>
      <c r="AM10" s="8619"/>
      <c r="AN10" s="8621" t="s">
        <v>2111</v>
      </c>
      <c r="AO10" s="8547" t="s">
        <v>462</v>
      </c>
      <c r="AP10" s="8532"/>
      <c r="AQ10" s="8484" t="s">
        <v>36</v>
      </c>
      <c r="AR10" s="8526" t="s">
        <v>37</v>
      </c>
      <c r="AS10" s="8336" t="s">
        <v>1955</v>
      </c>
      <c r="AT10" s="8484" t="s">
        <v>498</v>
      </c>
      <c r="AU10" s="8526" t="s">
        <v>35</v>
      </c>
    </row>
    <row r="11" spans="1:104" ht="18" customHeight="1" x14ac:dyDescent="0.25">
      <c r="A11" s="8287"/>
      <c r="B11" s="8461"/>
      <c r="C11" s="8366"/>
      <c r="D11" s="7975"/>
      <c r="E11" s="7976"/>
      <c r="F11" s="8622" t="s">
        <v>348</v>
      </c>
      <c r="G11" s="8622"/>
      <c r="H11" s="8524" t="s">
        <v>331</v>
      </c>
      <c r="I11" s="8525"/>
      <c r="J11" s="8524" t="s">
        <v>94</v>
      </c>
      <c r="K11" s="8525"/>
      <c r="L11" s="8524" t="s">
        <v>2112</v>
      </c>
      <c r="M11" s="8525"/>
      <c r="N11" s="8524" t="s">
        <v>310</v>
      </c>
      <c r="O11" s="8525"/>
      <c r="P11" s="8524" t="s">
        <v>987</v>
      </c>
      <c r="Q11" s="8525"/>
      <c r="R11" s="8524" t="s">
        <v>640</v>
      </c>
      <c r="S11" s="8525"/>
      <c r="T11" s="8524" t="s">
        <v>2113</v>
      </c>
      <c r="U11" s="8525"/>
      <c r="V11" s="8524" t="s">
        <v>641</v>
      </c>
      <c r="W11" s="8525"/>
      <c r="X11" s="8524" t="s">
        <v>2114</v>
      </c>
      <c r="Y11" s="8525"/>
      <c r="Z11" s="8524" t="s">
        <v>2115</v>
      </c>
      <c r="AA11" s="8525"/>
      <c r="AB11" s="8524" t="s">
        <v>1997</v>
      </c>
      <c r="AC11" s="8525"/>
      <c r="AD11" s="8524" t="s">
        <v>1625</v>
      </c>
      <c r="AE11" s="8525"/>
      <c r="AF11" s="8524" t="s">
        <v>313</v>
      </c>
      <c r="AG11" s="8525"/>
      <c r="AH11" s="8524" t="s">
        <v>2116</v>
      </c>
      <c r="AI11" s="8525"/>
      <c r="AJ11" s="8524" t="s">
        <v>2117</v>
      </c>
      <c r="AK11" s="8525"/>
      <c r="AL11" s="8515" t="s">
        <v>57</v>
      </c>
      <c r="AM11" s="8517"/>
      <c r="AN11" s="8529"/>
      <c r="AO11" s="7975"/>
      <c r="AP11" s="7976"/>
      <c r="AQ11" s="7719"/>
      <c r="AR11" s="7675"/>
      <c r="AS11" s="7712"/>
      <c r="AT11" s="7719"/>
      <c r="AU11" s="7675"/>
    </row>
    <row r="12" spans="1:104" ht="35.25" customHeight="1" x14ac:dyDescent="0.25">
      <c r="A12" s="8287"/>
      <c r="B12" s="8462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30"/>
      <c r="AO12" s="2676" t="s">
        <v>467</v>
      </c>
      <c r="AP12" s="3085" t="s">
        <v>1596</v>
      </c>
      <c r="AQ12" s="7858"/>
      <c r="AR12" s="7676"/>
      <c r="AS12" s="8366"/>
      <c r="AT12" s="7858"/>
      <c r="AU12" s="7676"/>
    </row>
    <row r="13" spans="1:104" x14ac:dyDescent="0.25">
      <c r="A13" s="8368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>
        <v>0</v>
      </c>
      <c r="G13" s="3273">
        <v>0</v>
      </c>
      <c r="H13" s="3123">
        <v>0</v>
      </c>
      <c r="I13" s="3273">
        <v>0</v>
      </c>
      <c r="J13" s="3123">
        <v>0</v>
      </c>
      <c r="K13" s="3126">
        <v>0</v>
      </c>
      <c r="L13" s="3123">
        <v>0</v>
      </c>
      <c r="M13" s="3126">
        <v>0</v>
      </c>
      <c r="N13" s="3123">
        <v>0</v>
      </c>
      <c r="O13" s="3126">
        <v>0</v>
      </c>
      <c r="P13" s="3123">
        <v>0</v>
      </c>
      <c r="Q13" s="3126">
        <v>0</v>
      </c>
      <c r="R13" s="3123">
        <v>0</v>
      </c>
      <c r="S13" s="3126">
        <v>0</v>
      </c>
      <c r="T13" s="3123">
        <v>0</v>
      </c>
      <c r="U13" s="3126">
        <v>0</v>
      </c>
      <c r="V13" s="3123">
        <v>0</v>
      </c>
      <c r="W13" s="3126">
        <v>0</v>
      </c>
      <c r="X13" s="3123">
        <v>0</v>
      </c>
      <c r="Y13" s="3126">
        <v>0</v>
      </c>
      <c r="Z13" s="3123">
        <v>0</v>
      </c>
      <c r="AA13" s="3126">
        <v>0</v>
      </c>
      <c r="AB13" s="3123">
        <v>0</v>
      </c>
      <c r="AC13" s="3126">
        <v>0</v>
      </c>
      <c r="AD13" s="3123">
        <v>0</v>
      </c>
      <c r="AE13" s="3126">
        <v>0</v>
      </c>
      <c r="AF13" s="3123">
        <v>0</v>
      </c>
      <c r="AG13" s="3126">
        <v>0</v>
      </c>
      <c r="AH13" s="3123">
        <v>0</v>
      </c>
      <c r="AI13" s="3126">
        <v>0</v>
      </c>
      <c r="AJ13" s="3123">
        <v>0</v>
      </c>
      <c r="AK13" s="3126">
        <v>0</v>
      </c>
      <c r="AL13" s="3274">
        <v>0</v>
      </c>
      <c r="AM13" s="3275">
        <v>0</v>
      </c>
      <c r="AN13" s="3276">
        <v>0</v>
      </c>
      <c r="AO13" s="3277">
        <v>0</v>
      </c>
      <c r="AP13" s="3130">
        <v>0</v>
      </c>
      <c r="AQ13" s="3705">
        <v>0</v>
      </c>
      <c r="AR13" s="5286">
        <v>0</v>
      </c>
      <c r="AS13" s="3278"/>
      <c r="AT13" s="3720">
        <v>0</v>
      </c>
      <c r="AU13" s="4008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70"/>
      <c r="B14" s="3279" t="s">
        <v>98</v>
      </c>
      <c r="C14" s="3103">
        <f t="shared" si="0"/>
        <v>1</v>
      </c>
      <c r="D14" s="3179">
        <f t="shared" ref="D14:E23" si="3">+F14+H14+J14+L14+N14+P14+R14+T14+V14+X14+Z14+AB14+AD14+AF14+AH14+AJ14+AL14</f>
        <v>1</v>
      </c>
      <c r="E14" s="3280">
        <f>+G14+I14+K14+M14+O14+Q14+S14+U14+W14+Y14+AA14+AC14+AE14+AG14+AI14+AK14+AM14</f>
        <v>0</v>
      </c>
      <c r="F14" s="3108">
        <v>0</v>
      </c>
      <c r="G14" s="1125">
        <v>0</v>
      </c>
      <c r="H14" s="3108">
        <v>0</v>
      </c>
      <c r="I14" s="1125">
        <v>0</v>
      </c>
      <c r="J14" s="3108">
        <v>1</v>
      </c>
      <c r="K14" s="3101">
        <v>0</v>
      </c>
      <c r="L14" s="3108">
        <v>0</v>
      </c>
      <c r="M14" s="3101">
        <v>0</v>
      </c>
      <c r="N14" s="3108">
        <v>0</v>
      </c>
      <c r="O14" s="3101">
        <v>0</v>
      </c>
      <c r="P14" s="3108">
        <v>0</v>
      </c>
      <c r="Q14" s="3101">
        <v>0</v>
      </c>
      <c r="R14" s="3108">
        <v>0</v>
      </c>
      <c r="S14" s="3101">
        <v>0</v>
      </c>
      <c r="T14" s="3108">
        <v>0</v>
      </c>
      <c r="U14" s="3101">
        <v>0</v>
      </c>
      <c r="V14" s="3108">
        <v>0</v>
      </c>
      <c r="W14" s="3101">
        <v>0</v>
      </c>
      <c r="X14" s="3108">
        <v>0</v>
      </c>
      <c r="Y14" s="3101">
        <v>0</v>
      </c>
      <c r="Z14" s="3108">
        <v>0</v>
      </c>
      <c r="AA14" s="3101">
        <v>0</v>
      </c>
      <c r="AB14" s="3108">
        <v>0</v>
      </c>
      <c r="AC14" s="3101">
        <v>0</v>
      </c>
      <c r="AD14" s="3108">
        <v>0</v>
      </c>
      <c r="AE14" s="3101">
        <v>0</v>
      </c>
      <c r="AF14" s="3108">
        <v>0</v>
      </c>
      <c r="AG14" s="3101">
        <v>0</v>
      </c>
      <c r="AH14" s="3108">
        <v>0</v>
      </c>
      <c r="AI14" s="3101">
        <v>0</v>
      </c>
      <c r="AJ14" s="3108">
        <v>0</v>
      </c>
      <c r="AK14" s="3101">
        <v>0</v>
      </c>
      <c r="AL14" s="3281">
        <v>0</v>
      </c>
      <c r="AM14" s="880">
        <v>0</v>
      </c>
      <c r="AN14" s="3282">
        <v>0</v>
      </c>
      <c r="AO14" s="3100">
        <v>0</v>
      </c>
      <c r="AP14" s="1125">
        <v>0</v>
      </c>
      <c r="AQ14" s="3720">
        <v>1</v>
      </c>
      <c r="AR14" s="4008">
        <v>0</v>
      </c>
      <c r="AS14" s="3283"/>
      <c r="AT14" s="3720">
        <v>0</v>
      </c>
      <c r="AU14" s="4008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70"/>
      <c r="B15" s="3279" t="s">
        <v>65</v>
      </c>
      <c r="C15" s="3103">
        <f t="shared" si="0"/>
        <v>6</v>
      </c>
      <c r="D15" s="3179">
        <f t="shared" si="3"/>
        <v>0</v>
      </c>
      <c r="E15" s="3280">
        <f t="shared" si="3"/>
        <v>6</v>
      </c>
      <c r="F15" s="3108">
        <v>0</v>
      </c>
      <c r="G15" s="1125">
        <v>0</v>
      </c>
      <c r="H15" s="3108">
        <v>0</v>
      </c>
      <c r="I15" s="1125">
        <v>0</v>
      </c>
      <c r="J15" s="3108">
        <v>0</v>
      </c>
      <c r="K15" s="3101">
        <v>0</v>
      </c>
      <c r="L15" s="3108">
        <v>0</v>
      </c>
      <c r="M15" s="3101">
        <v>1</v>
      </c>
      <c r="N15" s="3108">
        <v>0</v>
      </c>
      <c r="O15" s="3101">
        <v>2</v>
      </c>
      <c r="P15" s="3108">
        <v>0</v>
      </c>
      <c r="Q15" s="3101">
        <v>1</v>
      </c>
      <c r="R15" s="3108">
        <v>0</v>
      </c>
      <c r="S15" s="3101">
        <v>1</v>
      </c>
      <c r="T15" s="3108">
        <v>0</v>
      </c>
      <c r="U15" s="3101">
        <v>0</v>
      </c>
      <c r="V15" s="3108">
        <v>0</v>
      </c>
      <c r="W15" s="3101">
        <v>0</v>
      </c>
      <c r="X15" s="3108">
        <v>0</v>
      </c>
      <c r="Y15" s="3101">
        <v>0</v>
      </c>
      <c r="Z15" s="3108">
        <v>0</v>
      </c>
      <c r="AA15" s="3101">
        <v>0</v>
      </c>
      <c r="AB15" s="3108">
        <v>0</v>
      </c>
      <c r="AC15" s="3101">
        <v>0</v>
      </c>
      <c r="AD15" s="3108">
        <v>0</v>
      </c>
      <c r="AE15" s="3101">
        <v>0</v>
      </c>
      <c r="AF15" s="3108">
        <v>0</v>
      </c>
      <c r="AG15" s="3101">
        <v>0</v>
      </c>
      <c r="AH15" s="3108">
        <v>0</v>
      </c>
      <c r="AI15" s="3101">
        <v>1</v>
      </c>
      <c r="AJ15" s="3108">
        <v>0</v>
      </c>
      <c r="AK15" s="3101">
        <v>0</v>
      </c>
      <c r="AL15" s="3281">
        <v>0</v>
      </c>
      <c r="AM15" s="880">
        <v>0</v>
      </c>
      <c r="AN15" s="3282">
        <v>0</v>
      </c>
      <c r="AO15" s="3100">
        <v>0</v>
      </c>
      <c r="AP15" s="1125">
        <v>0</v>
      </c>
      <c r="AQ15" s="3720">
        <v>4</v>
      </c>
      <c r="AR15" s="4008">
        <v>0</v>
      </c>
      <c r="AS15" s="3283"/>
      <c r="AT15" s="3720">
        <v>0</v>
      </c>
      <c r="AU15" s="4008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70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>
        <v>0</v>
      </c>
      <c r="G16" s="1125">
        <v>0</v>
      </c>
      <c r="H16" s="3108">
        <v>0</v>
      </c>
      <c r="I16" s="1125">
        <v>0</v>
      </c>
      <c r="J16" s="3108">
        <v>0</v>
      </c>
      <c r="K16" s="3101">
        <v>0</v>
      </c>
      <c r="L16" s="3108">
        <v>0</v>
      </c>
      <c r="M16" s="3101">
        <v>0</v>
      </c>
      <c r="N16" s="3108">
        <v>0</v>
      </c>
      <c r="O16" s="3101">
        <v>0</v>
      </c>
      <c r="P16" s="3108">
        <v>0</v>
      </c>
      <c r="Q16" s="3101">
        <v>0</v>
      </c>
      <c r="R16" s="3108">
        <v>0</v>
      </c>
      <c r="S16" s="3101">
        <v>0</v>
      </c>
      <c r="T16" s="3108">
        <v>0</v>
      </c>
      <c r="U16" s="3101">
        <v>0</v>
      </c>
      <c r="V16" s="3108">
        <v>0</v>
      </c>
      <c r="W16" s="3101">
        <v>0</v>
      </c>
      <c r="X16" s="3108">
        <v>0</v>
      </c>
      <c r="Y16" s="3101">
        <v>0</v>
      </c>
      <c r="Z16" s="3108">
        <v>0</v>
      </c>
      <c r="AA16" s="3101">
        <v>0</v>
      </c>
      <c r="AB16" s="3108">
        <v>0</v>
      </c>
      <c r="AC16" s="3101">
        <v>0</v>
      </c>
      <c r="AD16" s="3108">
        <v>0</v>
      </c>
      <c r="AE16" s="3101">
        <v>0</v>
      </c>
      <c r="AF16" s="3108">
        <v>0</v>
      </c>
      <c r="AG16" s="3101">
        <v>0</v>
      </c>
      <c r="AH16" s="3108">
        <v>0</v>
      </c>
      <c r="AI16" s="3101">
        <v>0</v>
      </c>
      <c r="AJ16" s="3108">
        <v>0</v>
      </c>
      <c r="AK16" s="3101">
        <v>0</v>
      </c>
      <c r="AL16" s="3281">
        <v>0</v>
      </c>
      <c r="AM16" s="880">
        <v>0</v>
      </c>
      <c r="AN16" s="3282">
        <v>0</v>
      </c>
      <c r="AO16" s="3100">
        <v>0</v>
      </c>
      <c r="AP16" s="1125">
        <v>0</v>
      </c>
      <c r="AQ16" s="3720">
        <v>0</v>
      </c>
      <c r="AR16" s="4008">
        <v>0</v>
      </c>
      <c r="AS16" s="3283"/>
      <c r="AT16" s="3720">
        <v>0</v>
      </c>
      <c r="AU16" s="4008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70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>
        <v>0</v>
      </c>
      <c r="G17" s="1125">
        <v>0</v>
      </c>
      <c r="H17" s="3108">
        <v>0</v>
      </c>
      <c r="I17" s="1125">
        <v>0</v>
      </c>
      <c r="J17" s="3108">
        <v>0</v>
      </c>
      <c r="K17" s="3101">
        <v>0</v>
      </c>
      <c r="L17" s="3108">
        <v>0</v>
      </c>
      <c r="M17" s="3101">
        <v>0</v>
      </c>
      <c r="N17" s="3108">
        <v>0</v>
      </c>
      <c r="O17" s="3101">
        <v>0</v>
      </c>
      <c r="P17" s="3108">
        <v>0</v>
      </c>
      <c r="Q17" s="3101">
        <v>0</v>
      </c>
      <c r="R17" s="3108">
        <v>0</v>
      </c>
      <c r="S17" s="3101">
        <v>0</v>
      </c>
      <c r="T17" s="3108">
        <v>0</v>
      </c>
      <c r="U17" s="3101">
        <v>0</v>
      </c>
      <c r="V17" s="3108">
        <v>0</v>
      </c>
      <c r="W17" s="3101">
        <v>0</v>
      </c>
      <c r="X17" s="3108">
        <v>0</v>
      </c>
      <c r="Y17" s="3101">
        <v>0</v>
      </c>
      <c r="Z17" s="3108">
        <v>0</v>
      </c>
      <c r="AA17" s="3101">
        <v>0</v>
      </c>
      <c r="AB17" s="3108">
        <v>0</v>
      </c>
      <c r="AC17" s="3101">
        <v>0</v>
      </c>
      <c r="AD17" s="3108">
        <v>0</v>
      </c>
      <c r="AE17" s="3101">
        <v>0</v>
      </c>
      <c r="AF17" s="3108">
        <v>0</v>
      </c>
      <c r="AG17" s="3101">
        <v>0</v>
      </c>
      <c r="AH17" s="3108">
        <v>0</v>
      </c>
      <c r="AI17" s="3101">
        <v>0</v>
      </c>
      <c r="AJ17" s="3108">
        <v>0</v>
      </c>
      <c r="AK17" s="3101">
        <v>0</v>
      </c>
      <c r="AL17" s="3281">
        <v>0</v>
      </c>
      <c r="AM17" s="880">
        <v>0</v>
      </c>
      <c r="AN17" s="3282">
        <v>0</v>
      </c>
      <c r="AO17" s="3100">
        <v>0</v>
      </c>
      <c r="AP17" s="1125">
        <v>0</v>
      </c>
      <c r="AQ17" s="3720">
        <v>0</v>
      </c>
      <c r="AR17" s="4008">
        <v>0</v>
      </c>
      <c r="AS17" s="3283"/>
      <c r="AT17" s="3720">
        <v>0</v>
      </c>
      <c r="AU17" s="4008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70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>
        <v>0</v>
      </c>
      <c r="G18" s="1125">
        <v>0</v>
      </c>
      <c r="H18" s="3108">
        <v>0</v>
      </c>
      <c r="I18" s="1125">
        <v>0</v>
      </c>
      <c r="J18" s="3108">
        <v>0</v>
      </c>
      <c r="K18" s="3101">
        <v>0</v>
      </c>
      <c r="L18" s="3108">
        <v>0</v>
      </c>
      <c r="M18" s="3101">
        <v>0</v>
      </c>
      <c r="N18" s="3108">
        <v>0</v>
      </c>
      <c r="O18" s="3101">
        <v>0</v>
      </c>
      <c r="P18" s="3108">
        <v>0</v>
      </c>
      <c r="Q18" s="3101">
        <v>0</v>
      </c>
      <c r="R18" s="3108">
        <v>0</v>
      </c>
      <c r="S18" s="3101">
        <v>0</v>
      </c>
      <c r="T18" s="3108">
        <v>0</v>
      </c>
      <c r="U18" s="3101">
        <v>0</v>
      </c>
      <c r="V18" s="3108">
        <v>0</v>
      </c>
      <c r="W18" s="3101">
        <v>0</v>
      </c>
      <c r="X18" s="3108">
        <v>0</v>
      </c>
      <c r="Y18" s="3101">
        <v>0</v>
      </c>
      <c r="Z18" s="3108">
        <v>0</v>
      </c>
      <c r="AA18" s="3101">
        <v>0</v>
      </c>
      <c r="AB18" s="3108">
        <v>0</v>
      </c>
      <c r="AC18" s="3101">
        <v>0</v>
      </c>
      <c r="AD18" s="3108">
        <v>0</v>
      </c>
      <c r="AE18" s="3101">
        <v>0</v>
      </c>
      <c r="AF18" s="3108">
        <v>0</v>
      </c>
      <c r="AG18" s="3101">
        <v>0</v>
      </c>
      <c r="AH18" s="3108">
        <v>0</v>
      </c>
      <c r="AI18" s="3101">
        <v>0</v>
      </c>
      <c r="AJ18" s="3108">
        <v>0</v>
      </c>
      <c r="AK18" s="3101">
        <v>0</v>
      </c>
      <c r="AL18" s="3281">
        <v>0</v>
      </c>
      <c r="AM18" s="880">
        <v>0</v>
      </c>
      <c r="AN18" s="3282">
        <v>0</v>
      </c>
      <c r="AO18" s="3100">
        <v>0</v>
      </c>
      <c r="AP18" s="1125">
        <v>0</v>
      </c>
      <c r="AQ18" s="3720">
        <v>0</v>
      </c>
      <c r="AR18" s="4008">
        <v>0</v>
      </c>
      <c r="AS18" s="3283"/>
      <c r="AT18" s="3720">
        <v>0</v>
      </c>
      <c r="AU18" s="4008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70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>
        <v>0</v>
      </c>
      <c r="G19" s="1125">
        <v>0</v>
      </c>
      <c r="H19" s="3108">
        <v>0</v>
      </c>
      <c r="I19" s="1125">
        <v>0</v>
      </c>
      <c r="J19" s="3108">
        <v>0</v>
      </c>
      <c r="K19" s="3101">
        <v>0</v>
      </c>
      <c r="L19" s="3108">
        <v>0</v>
      </c>
      <c r="M19" s="3101">
        <v>0</v>
      </c>
      <c r="N19" s="3108">
        <v>0</v>
      </c>
      <c r="O19" s="3101">
        <v>0</v>
      </c>
      <c r="P19" s="3108">
        <v>0</v>
      </c>
      <c r="Q19" s="3101">
        <v>0</v>
      </c>
      <c r="R19" s="3108">
        <v>0</v>
      </c>
      <c r="S19" s="3101">
        <v>0</v>
      </c>
      <c r="T19" s="3108">
        <v>0</v>
      </c>
      <c r="U19" s="3101">
        <v>0</v>
      </c>
      <c r="V19" s="3108">
        <v>0</v>
      </c>
      <c r="W19" s="3101">
        <v>0</v>
      </c>
      <c r="X19" s="3108">
        <v>0</v>
      </c>
      <c r="Y19" s="3101">
        <v>0</v>
      </c>
      <c r="Z19" s="3108">
        <v>0</v>
      </c>
      <c r="AA19" s="3101">
        <v>0</v>
      </c>
      <c r="AB19" s="3108">
        <v>0</v>
      </c>
      <c r="AC19" s="3101">
        <v>0</v>
      </c>
      <c r="AD19" s="3108">
        <v>0</v>
      </c>
      <c r="AE19" s="3101">
        <v>0</v>
      </c>
      <c r="AF19" s="3108">
        <v>0</v>
      </c>
      <c r="AG19" s="3101">
        <v>0</v>
      </c>
      <c r="AH19" s="3108">
        <v>0</v>
      </c>
      <c r="AI19" s="3101">
        <v>0</v>
      </c>
      <c r="AJ19" s="3108">
        <v>0</v>
      </c>
      <c r="AK19" s="3101">
        <v>0</v>
      </c>
      <c r="AL19" s="3281">
        <v>0</v>
      </c>
      <c r="AM19" s="880">
        <v>0</v>
      </c>
      <c r="AN19" s="3282">
        <v>0</v>
      </c>
      <c r="AO19" s="3100">
        <v>0</v>
      </c>
      <c r="AP19" s="1125">
        <v>0</v>
      </c>
      <c r="AQ19" s="3720">
        <v>0</v>
      </c>
      <c r="AR19" s="4008">
        <v>0</v>
      </c>
      <c r="AS19" s="3283"/>
      <c r="AT19" s="3720">
        <v>0</v>
      </c>
      <c r="AU19" s="4008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70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>
        <v>0</v>
      </c>
      <c r="G20" s="1148">
        <v>0</v>
      </c>
      <c r="H20" s="1198">
        <v>0</v>
      </c>
      <c r="I20" s="1148">
        <v>0</v>
      </c>
      <c r="J20" s="1198">
        <v>0</v>
      </c>
      <c r="K20" s="1199">
        <v>0</v>
      </c>
      <c r="L20" s="1198">
        <v>0</v>
      </c>
      <c r="M20" s="1199">
        <v>0</v>
      </c>
      <c r="N20" s="1198">
        <v>0</v>
      </c>
      <c r="O20" s="1199">
        <v>0</v>
      </c>
      <c r="P20" s="1198">
        <v>0</v>
      </c>
      <c r="Q20" s="1199">
        <v>0</v>
      </c>
      <c r="R20" s="1198">
        <v>0</v>
      </c>
      <c r="S20" s="1199">
        <v>0</v>
      </c>
      <c r="T20" s="1198">
        <v>0</v>
      </c>
      <c r="U20" s="1199">
        <v>0</v>
      </c>
      <c r="V20" s="1198">
        <v>0</v>
      </c>
      <c r="W20" s="1199">
        <v>0</v>
      </c>
      <c r="X20" s="1198">
        <v>0</v>
      </c>
      <c r="Y20" s="1199">
        <v>0</v>
      </c>
      <c r="Z20" s="1198">
        <v>0</v>
      </c>
      <c r="AA20" s="1199">
        <v>0</v>
      </c>
      <c r="AB20" s="1198">
        <v>0</v>
      </c>
      <c r="AC20" s="1199">
        <v>0</v>
      </c>
      <c r="AD20" s="1198">
        <v>0</v>
      </c>
      <c r="AE20" s="1199">
        <v>0</v>
      </c>
      <c r="AF20" s="1198">
        <v>0</v>
      </c>
      <c r="AG20" s="1199">
        <v>0</v>
      </c>
      <c r="AH20" s="1198">
        <v>0</v>
      </c>
      <c r="AI20" s="1199">
        <v>0</v>
      </c>
      <c r="AJ20" s="1198">
        <v>0</v>
      </c>
      <c r="AK20" s="1199">
        <v>0</v>
      </c>
      <c r="AL20" s="1301">
        <v>0</v>
      </c>
      <c r="AM20" s="1414">
        <v>0</v>
      </c>
      <c r="AN20" s="3282">
        <v>0</v>
      </c>
      <c r="AO20" s="1200">
        <v>0</v>
      </c>
      <c r="AP20" s="1125">
        <v>0</v>
      </c>
      <c r="AQ20" s="3720">
        <v>0</v>
      </c>
      <c r="AR20" s="4008">
        <v>0</v>
      </c>
      <c r="AS20" s="3283"/>
      <c r="AT20" s="3720">
        <v>0</v>
      </c>
      <c r="AU20" s="4008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70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>
        <v>0</v>
      </c>
      <c r="G21" s="1125">
        <v>0</v>
      </c>
      <c r="H21" s="3108">
        <v>0</v>
      </c>
      <c r="I21" s="1125">
        <v>0</v>
      </c>
      <c r="J21" s="3108">
        <v>0</v>
      </c>
      <c r="K21" s="3101">
        <v>0</v>
      </c>
      <c r="L21" s="3108">
        <v>0</v>
      </c>
      <c r="M21" s="3101">
        <v>0</v>
      </c>
      <c r="N21" s="3108">
        <v>0</v>
      </c>
      <c r="O21" s="3101">
        <v>0</v>
      </c>
      <c r="P21" s="3108">
        <v>0</v>
      </c>
      <c r="Q21" s="3101">
        <v>0</v>
      </c>
      <c r="R21" s="3108">
        <v>0</v>
      </c>
      <c r="S21" s="3101">
        <v>0</v>
      </c>
      <c r="T21" s="3108">
        <v>0</v>
      </c>
      <c r="U21" s="3101">
        <v>0</v>
      </c>
      <c r="V21" s="3108">
        <v>0</v>
      </c>
      <c r="W21" s="3101">
        <v>0</v>
      </c>
      <c r="X21" s="3108">
        <v>0</v>
      </c>
      <c r="Y21" s="3101">
        <v>0</v>
      </c>
      <c r="Z21" s="3108">
        <v>0</v>
      </c>
      <c r="AA21" s="3101">
        <v>0</v>
      </c>
      <c r="AB21" s="3108">
        <v>0</v>
      </c>
      <c r="AC21" s="3101">
        <v>0</v>
      </c>
      <c r="AD21" s="3108">
        <v>0</v>
      </c>
      <c r="AE21" s="3101">
        <v>0</v>
      </c>
      <c r="AF21" s="3108">
        <v>0</v>
      </c>
      <c r="AG21" s="3101">
        <v>0</v>
      </c>
      <c r="AH21" s="3108">
        <v>0</v>
      </c>
      <c r="AI21" s="3101">
        <v>0</v>
      </c>
      <c r="AJ21" s="3108">
        <v>0</v>
      </c>
      <c r="AK21" s="3101">
        <v>0</v>
      </c>
      <c r="AL21" s="3281">
        <v>0</v>
      </c>
      <c r="AM21" s="880">
        <v>0</v>
      </c>
      <c r="AN21" s="3282">
        <v>0</v>
      </c>
      <c r="AO21" s="3100">
        <v>0</v>
      </c>
      <c r="AP21" s="1125">
        <v>0</v>
      </c>
      <c r="AQ21" s="3720">
        <v>0</v>
      </c>
      <c r="AR21" s="4008">
        <v>0</v>
      </c>
      <c r="AS21" s="3283"/>
      <c r="AT21" s="3720">
        <v>0</v>
      </c>
      <c r="AU21" s="4008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70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>
        <v>0</v>
      </c>
      <c r="G22" s="1125">
        <v>0</v>
      </c>
      <c r="H22" s="3108">
        <v>0</v>
      </c>
      <c r="I22" s="1125">
        <v>0</v>
      </c>
      <c r="J22" s="3108">
        <v>0</v>
      </c>
      <c r="K22" s="3101">
        <v>0</v>
      </c>
      <c r="L22" s="3108">
        <v>0</v>
      </c>
      <c r="M22" s="3101">
        <v>0</v>
      </c>
      <c r="N22" s="3108">
        <v>0</v>
      </c>
      <c r="O22" s="3101">
        <v>0</v>
      </c>
      <c r="P22" s="3108">
        <v>0</v>
      </c>
      <c r="Q22" s="3101">
        <v>0</v>
      </c>
      <c r="R22" s="3108">
        <v>0</v>
      </c>
      <c r="S22" s="3101">
        <v>0</v>
      </c>
      <c r="T22" s="3108">
        <v>0</v>
      </c>
      <c r="U22" s="3101">
        <v>0</v>
      </c>
      <c r="V22" s="3108">
        <v>0</v>
      </c>
      <c r="W22" s="3101">
        <v>0</v>
      </c>
      <c r="X22" s="3108">
        <v>0</v>
      </c>
      <c r="Y22" s="3101">
        <v>0</v>
      </c>
      <c r="Z22" s="3108">
        <v>0</v>
      </c>
      <c r="AA22" s="3101">
        <v>0</v>
      </c>
      <c r="AB22" s="3108">
        <v>0</v>
      </c>
      <c r="AC22" s="3101">
        <v>0</v>
      </c>
      <c r="AD22" s="3108">
        <v>0</v>
      </c>
      <c r="AE22" s="3101">
        <v>0</v>
      </c>
      <c r="AF22" s="3108">
        <v>0</v>
      </c>
      <c r="AG22" s="3101">
        <v>0</v>
      </c>
      <c r="AH22" s="3108">
        <v>0</v>
      </c>
      <c r="AI22" s="3101">
        <v>0</v>
      </c>
      <c r="AJ22" s="3108">
        <v>0</v>
      </c>
      <c r="AK22" s="3101">
        <v>0</v>
      </c>
      <c r="AL22" s="401">
        <v>0</v>
      </c>
      <c r="AM22" s="880">
        <v>0</v>
      </c>
      <c r="AN22" s="3282">
        <v>0</v>
      </c>
      <c r="AO22" s="3100">
        <v>0</v>
      </c>
      <c r="AP22" s="1125">
        <v>0</v>
      </c>
      <c r="AQ22" s="3720">
        <v>0</v>
      </c>
      <c r="AR22" s="4008">
        <v>0</v>
      </c>
      <c r="AS22" s="3283"/>
      <c r="AT22" s="3720">
        <v>0</v>
      </c>
      <c r="AU22" s="4008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69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>
        <v>0</v>
      </c>
      <c r="G23" s="2466">
        <v>0</v>
      </c>
      <c r="H23" s="2465">
        <v>0</v>
      </c>
      <c r="I23" s="2466">
        <v>0</v>
      </c>
      <c r="J23" s="2465">
        <v>0</v>
      </c>
      <c r="K23" s="189">
        <v>0</v>
      </c>
      <c r="L23" s="2465">
        <v>0</v>
      </c>
      <c r="M23" s="189">
        <v>0</v>
      </c>
      <c r="N23" s="2465">
        <v>0</v>
      </c>
      <c r="O23" s="189">
        <v>0</v>
      </c>
      <c r="P23" s="2465">
        <v>0</v>
      </c>
      <c r="Q23" s="189">
        <v>0</v>
      </c>
      <c r="R23" s="2465">
        <v>0</v>
      </c>
      <c r="S23" s="189">
        <v>0</v>
      </c>
      <c r="T23" s="2465">
        <v>0</v>
      </c>
      <c r="U23" s="189">
        <v>0</v>
      </c>
      <c r="V23" s="2465">
        <v>0</v>
      </c>
      <c r="W23" s="189">
        <v>0</v>
      </c>
      <c r="X23" s="2465">
        <v>0</v>
      </c>
      <c r="Y23" s="189">
        <v>0</v>
      </c>
      <c r="Z23" s="2465">
        <v>0</v>
      </c>
      <c r="AA23" s="189">
        <v>0</v>
      </c>
      <c r="AB23" s="2465">
        <v>0</v>
      </c>
      <c r="AC23" s="189">
        <v>0</v>
      </c>
      <c r="AD23" s="2465">
        <v>0</v>
      </c>
      <c r="AE23" s="189">
        <v>0</v>
      </c>
      <c r="AF23" s="2465">
        <v>0</v>
      </c>
      <c r="AG23" s="189">
        <v>0</v>
      </c>
      <c r="AH23" s="2465">
        <v>0</v>
      </c>
      <c r="AI23" s="189">
        <v>0</v>
      </c>
      <c r="AJ23" s="2465">
        <v>0</v>
      </c>
      <c r="AK23" s="189">
        <v>0</v>
      </c>
      <c r="AL23" s="1137">
        <v>0</v>
      </c>
      <c r="AM23" s="190">
        <v>0</v>
      </c>
      <c r="AN23" s="1208">
        <v>0</v>
      </c>
      <c r="AO23" s="2664">
        <v>0</v>
      </c>
      <c r="AP23" s="1138">
        <v>0</v>
      </c>
      <c r="AQ23" s="1151">
        <v>0</v>
      </c>
      <c r="AR23" s="1299">
        <v>0</v>
      </c>
      <c r="AS23" s="3286"/>
      <c r="AT23" s="1151">
        <v>0</v>
      </c>
      <c r="AU23" s="1299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68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>
        <v>0</v>
      </c>
      <c r="G24" s="3273">
        <v>0</v>
      </c>
      <c r="H24" s="3123">
        <v>0</v>
      </c>
      <c r="I24" s="3273">
        <v>0</v>
      </c>
      <c r="J24" s="3123">
        <v>0</v>
      </c>
      <c r="K24" s="3126">
        <v>0</v>
      </c>
      <c r="L24" s="3123">
        <v>0</v>
      </c>
      <c r="M24" s="3126">
        <v>0</v>
      </c>
      <c r="N24" s="3123">
        <v>0</v>
      </c>
      <c r="O24" s="3126">
        <v>0</v>
      </c>
      <c r="P24" s="3123">
        <v>0</v>
      </c>
      <c r="Q24" s="3126">
        <v>0</v>
      </c>
      <c r="R24" s="3123">
        <v>0</v>
      </c>
      <c r="S24" s="3126">
        <v>0</v>
      </c>
      <c r="T24" s="3123">
        <v>0</v>
      </c>
      <c r="U24" s="3126">
        <v>0</v>
      </c>
      <c r="V24" s="3123">
        <v>0</v>
      </c>
      <c r="W24" s="3126">
        <v>0</v>
      </c>
      <c r="X24" s="3123">
        <v>0</v>
      </c>
      <c r="Y24" s="3126">
        <v>0</v>
      </c>
      <c r="Z24" s="3123">
        <v>0</v>
      </c>
      <c r="AA24" s="3126">
        <v>0</v>
      </c>
      <c r="AB24" s="3123">
        <v>0</v>
      </c>
      <c r="AC24" s="3126">
        <v>0</v>
      </c>
      <c r="AD24" s="3123">
        <v>0</v>
      </c>
      <c r="AE24" s="3126">
        <v>0</v>
      </c>
      <c r="AF24" s="3123">
        <v>0</v>
      </c>
      <c r="AG24" s="3126">
        <v>0</v>
      </c>
      <c r="AH24" s="3123">
        <v>0</v>
      </c>
      <c r="AI24" s="3126">
        <v>0</v>
      </c>
      <c r="AJ24" s="3123">
        <v>0</v>
      </c>
      <c r="AK24" s="3126">
        <v>0</v>
      </c>
      <c r="AL24" s="3274">
        <v>0</v>
      </c>
      <c r="AM24" s="3275">
        <v>0</v>
      </c>
      <c r="AN24" s="3276">
        <v>0</v>
      </c>
      <c r="AO24" s="3277">
        <v>0</v>
      </c>
      <c r="AP24" s="3130">
        <v>0</v>
      </c>
      <c r="AQ24" s="3705">
        <v>0</v>
      </c>
      <c r="AR24" s="5286">
        <v>0</v>
      </c>
      <c r="AS24" s="3278"/>
      <c r="AT24" s="3720">
        <v>0</v>
      </c>
      <c r="AU24" s="4008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70"/>
      <c r="B25" s="3279" t="s">
        <v>98</v>
      </c>
      <c r="C25" s="3103">
        <f t="shared" si="15"/>
        <v>2</v>
      </c>
      <c r="D25" s="3179">
        <f t="shared" ref="D25:E34" si="16">+F25+H25+J25+L25+N25+P25+R25+T25+V25+X25+Z25+AB25+AD25+AF25+AH25+AJ25+AL25</f>
        <v>1</v>
      </c>
      <c r="E25" s="3280">
        <f>+G25+I25+K25+M25+O25+Q25+S25+U25+W25+Y25+AA25+AC25+AE25+AG25+AI25+AK25+AM25</f>
        <v>1</v>
      </c>
      <c r="F25" s="3108">
        <v>0</v>
      </c>
      <c r="G25" s="1125">
        <v>0</v>
      </c>
      <c r="H25" s="3108">
        <v>0</v>
      </c>
      <c r="I25" s="1125">
        <v>0</v>
      </c>
      <c r="J25" s="3108">
        <v>1</v>
      </c>
      <c r="K25" s="3101">
        <v>1</v>
      </c>
      <c r="L25" s="3108">
        <v>0</v>
      </c>
      <c r="M25" s="3101">
        <v>0</v>
      </c>
      <c r="N25" s="3108">
        <v>0</v>
      </c>
      <c r="O25" s="3101">
        <v>0</v>
      </c>
      <c r="P25" s="3108">
        <v>0</v>
      </c>
      <c r="Q25" s="3101">
        <v>0</v>
      </c>
      <c r="R25" s="3108">
        <v>0</v>
      </c>
      <c r="S25" s="3101">
        <v>0</v>
      </c>
      <c r="T25" s="3108">
        <v>0</v>
      </c>
      <c r="U25" s="3101">
        <v>0</v>
      </c>
      <c r="V25" s="3108">
        <v>0</v>
      </c>
      <c r="W25" s="3101">
        <v>0</v>
      </c>
      <c r="X25" s="3108">
        <v>0</v>
      </c>
      <c r="Y25" s="3101">
        <v>0</v>
      </c>
      <c r="Z25" s="3108">
        <v>0</v>
      </c>
      <c r="AA25" s="3101">
        <v>0</v>
      </c>
      <c r="AB25" s="3108">
        <v>0</v>
      </c>
      <c r="AC25" s="3101">
        <v>0</v>
      </c>
      <c r="AD25" s="3108">
        <v>0</v>
      </c>
      <c r="AE25" s="3101">
        <v>0</v>
      </c>
      <c r="AF25" s="3108">
        <v>0</v>
      </c>
      <c r="AG25" s="3101">
        <v>0</v>
      </c>
      <c r="AH25" s="3108">
        <v>0</v>
      </c>
      <c r="AI25" s="3101">
        <v>0</v>
      </c>
      <c r="AJ25" s="3108">
        <v>0</v>
      </c>
      <c r="AK25" s="3101">
        <v>0</v>
      </c>
      <c r="AL25" s="3281">
        <v>0</v>
      </c>
      <c r="AM25" s="880">
        <v>0</v>
      </c>
      <c r="AN25" s="3282">
        <v>0</v>
      </c>
      <c r="AO25" s="3100">
        <v>0</v>
      </c>
      <c r="AP25" s="1125">
        <v>0</v>
      </c>
      <c r="AQ25" s="3720">
        <v>0</v>
      </c>
      <c r="AR25" s="4008">
        <v>2</v>
      </c>
      <c r="AS25" s="3283"/>
      <c r="AT25" s="3720">
        <v>0</v>
      </c>
      <c r="AU25" s="4008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70"/>
      <c r="B26" s="3279" t="s">
        <v>65</v>
      </c>
      <c r="C26" s="3103">
        <f t="shared" si="15"/>
        <v>5</v>
      </c>
      <c r="D26" s="3179">
        <f t="shared" si="16"/>
        <v>0</v>
      </c>
      <c r="E26" s="3280">
        <f t="shared" si="16"/>
        <v>5</v>
      </c>
      <c r="F26" s="3108">
        <v>0</v>
      </c>
      <c r="G26" s="1125">
        <v>0</v>
      </c>
      <c r="H26" s="3108">
        <v>0</v>
      </c>
      <c r="I26" s="1125">
        <v>0</v>
      </c>
      <c r="J26" s="3108">
        <v>0</v>
      </c>
      <c r="K26" s="3101">
        <v>1</v>
      </c>
      <c r="L26" s="3108">
        <v>0</v>
      </c>
      <c r="M26" s="3101">
        <v>3</v>
      </c>
      <c r="N26" s="3108">
        <v>0</v>
      </c>
      <c r="O26" s="3101">
        <v>0</v>
      </c>
      <c r="P26" s="3108">
        <v>0</v>
      </c>
      <c r="Q26" s="3101">
        <v>1</v>
      </c>
      <c r="R26" s="3108">
        <v>0</v>
      </c>
      <c r="S26" s="3101">
        <v>0</v>
      </c>
      <c r="T26" s="3108">
        <v>0</v>
      </c>
      <c r="U26" s="3101">
        <v>0</v>
      </c>
      <c r="V26" s="3108">
        <v>0</v>
      </c>
      <c r="W26" s="3101">
        <v>0</v>
      </c>
      <c r="X26" s="3108">
        <v>0</v>
      </c>
      <c r="Y26" s="3101">
        <v>0</v>
      </c>
      <c r="Z26" s="3108">
        <v>0</v>
      </c>
      <c r="AA26" s="3101">
        <v>0</v>
      </c>
      <c r="AB26" s="3108">
        <v>0</v>
      </c>
      <c r="AC26" s="3101">
        <v>0</v>
      </c>
      <c r="AD26" s="3108">
        <v>0</v>
      </c>
      <c r="AE26" s="3101">
        <v>0</v>
      </c>
      <c r="AF26" s="3108">
        <v>0</v>
      </c>
      <c r="AG26" s="3101">
        <v>0</v>
      </c>
      <c r="AH26" s="3108">
        <v>0</v>
      </c>
      <c r="AI26" s="3101">
        <v>0</v>
      </c>
      <c r="AJ26" s="3108">
        <v>0</v>
      </c>
      <c r="AK26" s="3101">
        <v>0</v>
      </c>
      <c r="AL26" s="3281">
        <v>0</v>
      </c>
      <c r="AM26" s="880">
        <v>0</v>
      </c>
      <c r="AN26" s="3282">
        <v>0</v>
      </c>
      <c r="AO26" s="3100">
        <v>0</v>
      </c>
      <c r="AP26" s="1125">
        <v>0</v>
      </c>
      <c r="AQ26" s="3720">
        <v>0</v>
      </c>
      <c r="AR26" s="4008">
        <v>0</v>
      </c>
      <c r="AS26" s="3283"/>
      <c r="AT26" s="3720">
        <v>0</v>
      </c>
      <c r="AU26" s="4008">
        <v>1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70"/>
      <c r="B27" s="3279" t="s">
        <v>105</v>
      </c>
      <c r="C27" s="3103">
        <f t="shared" si="15"/>
        <v>1</v>
      </c>
      <c r="D27" s="3179">
        <f t="shared" si="16"/>
        <v>1</v>
      </c>
      <c r="E27" s="3280">
        <f t="shared" si="16"/>
        <v>0</v>
      </c>
      <c r="F27" s="3108">
        <v>0</v>
      </c>
      <c r="G27" s="1125">
        <v>0</v>
      </c>
      <c r="H27" s="3108">
        <v>1</v>
      </c>
      <c r="I27" s="1125">
        <v>0</v>
      </c>
      <c r="J27" s="3108">
        <v>0</v>
      </c>
      <c r="K27" s="3101">
        <v>0</v>
      </c>
      <c r="L27" s="3108">
        <v>0</v>
      </c>
      <c r="M27" s="3101">
        <v>0</v>
      </c>
      <c r="N27" s="3108">
        <v>0</v>
      </c>
      <c r="O27" s="3101">
        <v>0</v>
      </c>
      <c r="P27" s="3108">
        <v>0</v>
      </c>
      <c r="Q27" s="3101">
        <v>0</v>
      </c>
      <c r="R27" s="3108">
        <v>0</v>
      </c>
      <c r="S27" s="3101">
        <v>0</v>
      </c>
      <c r="T27" s="3108">
        <v>0</v>
      </c>
      <c r="U27" s="3101">
        <v>0</v>
      </c>
      <c r="V27" s="3108">
        <v>0</v>
      </c>
      <c r="W27" s="3101">
        <v>0</v>
      </c>
      <c r="X27" s="3108">
        <v>0</v>
      </c>
      <c r="Y27" s="3101">
        <v>0</v>
      </c>
      <c r="Z27" s="3108">
        <v>0</v>
      </c>
      <c r="AA27" s="3101">
        <v>0</v>
      </c>
      <c r="AB27" s="3108">
        <v>0</v>
      </c>
      <c r="AC27" s="3101">
        <v>0</v>
      </c>
      <c r="AD27" s="3108">
        <v>0</v>
      </c>
      <c r="AE27" s="3101">
        <v>0</v>
      </c>
      <c r="AF27" s="3108">
        <v>0</v>
      </c>
      <c r="AG27" s="3101">
        <v>0</v>
      </c>
      <c r="AH27" s="3108">
        <v>0</v>
      </c>
      <c r="AI27" s="3101">
        <v>0</v>
      </c>
      <c r="AJ27" s="3108">
        <v>0</v>
      </c>
      <c r="AK27" s="3101">
        <v>0</v>
      </c>
      <c r="AL27" s="3281">
        <v>0</v>
      </c>
      <c r="AM27" s="880">
        <v>0</v>
      </c>
      <c r="AN27" s="3282">
        <v>0</v>
      </c>
      <c r="AO27" s="3100">
        <v>0</v>
      </c>
      <c r="AP27" s="1125">
        <v>0</v>
      </c>
      <c r="AQ27" s="3720">
        <v>0</v>
      </c>
      <c r="AR27" s="4008">
        <v>0</v>
      </c>
      <c r="AS27" s="3283"/>
      <c r="AT27" s="3720">
        <v>0</v>
      </c>
      <c r="AU27" s="4008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70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>
        <v>0</v>
      </c>
      <c r="G28" s="1125">
        <v>0</v>
      </c>
      <c r="H28" s="3108">
        <v>0</v>
      </c>
      <c r="I28" s="1125">
        <v>0</v>
      </c>
      <c r="J28" s="3108">
        <v>0</v>
      </c>
      <c r="K28" s="3101">
        <v>0</v>
      </c>
      <c r="L28" s="3108">
        <v>0</v>
      </c>
      <c r="M28" s="3101">
        <v>0</v>
      </c>
      <c r="N28" s="3108">
        <v>0</v>
      </c>
      <c r="O28" s="3101">
        <v>0</v>
      </c>
      <c r="P28" s="3108">
        <v>0</v>
      </c>
      <c r="Q28" s="3101">
        <v>0</v>
      </c>
      <c r="R28" s="3108">
        <v>0</v>
      </c>
      <c r="S28" s="3101">
        <v>0</v>
      </c>
      <c r="T28" s="3108">
        <v>0</v>
      </c>
      <c r="U28" s="3101">
        <v>0</v>
      </c>
      <c r="V28" s="3108">
        <v>0</v>
      </c>
      <c r="W28" s="3101">
        <v>0</v>
      </c>
      <c r="X28" s="3108">
        <v>0</v>
      </c>
      <c r="Y28" s="3101">
        <v>0</v>
      </c>
      <c r="Z28" s="3108">
        <v>0</v>
      </c>
      <c r="AA28" s="3101">
        <v>0</v>
      </c>
      <c r="AB28" s="3108">
        <v>0</v>
      </c>
      <c r="AC28" s="3101">
        <v>0</v>
      </c>
      <c r="AD28" s="3108">
        <v>0</v>
      </c>
      <c r="AE28" s="3101">
        <v>0</v>
      </c>
      <c r="AF28" s="3108">
        <v>0</v>
      </c>
      <c r="AG28" s="3101">
        <v>0</v>
      </c>
      <c r="AH28" s="3108">
        <v>0</v>
      </c>
      <c r="AI28" s="3101">
        <v>0</v>
      </c>
      <c r="AJ28" s="3108">
        <v>0</v>
      </c>
      <c r="AK28" s="3101">
        <v>0</v>
      </c>
      <c r="AL28" s="3281">
        <v>0</v>
      </c>
      <c r="AM28" s="880">
        <v>0</v>
      </c>
      <c r="AN28" s="3282">
        <v>0</v>
      </c>
      <c r="AO28" s="3100">
        <v>0</v>
      </c>
      <c r="AP28" s="1125">
        <v>0</v>
      </c>
      <c r="AQ28" s="3720">
        <v>0</v>
      </c>
      <c r="AR28" s="4008">
        <v>0</v>
      </c>
      <c r="AS28" s="3283"/>
      <c r="AT28" s="3720">
        <v>0</v>
      </c>
      <c r="AU28" s="4008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70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>
        <v>0</v>
      </c>
      <c r="G29" s="1125">
        <v>0</v>
      </c>
      <c r="H29" s="3108">
        <v>0</v>
      </c>
      <c r="I29" s="1125">
        <v>0</v>
      </c>
      <c r="J29" s="3108">
        <v>0</v>
      </c>
      <c r="K29" s="3101">
        <v>0</v>
      </c>
      <c r="L29" s="3108">
        <v>0</v>
      </c>
      <c r="M29" s="3101">
        <v>0</v>
      </c>
      <c r="N29" s="3108">
        <v>0</v>
      </c>
      <c r="O29" s="3101">
        <v>0</v>
      </c>
      <c r="P29" s="3108">
        <v>0</v>
      </c>
      <c r="Q29" s="3101">
        <v>0</v>
      </c>
      <c r="R29" s="3108">
        <v>0</v>
      </c>
      <c r="S29" s="3101">
        <v>0</v>
      </c>
      <c r="T29" s="3108">
        <v>0</v>
      </c>
      <c r="U29" s="3101">
        <v>0</v>
      </c>
      <c r="V29" s="3108">
        <v>0</v>
      </c>
      <c r="W29" s="3101">
        <v>0</v>
      </c>
      <c r="X29" s="3108">
        <v>0</v>
      </c>
      <c r="Y29" s="3101">
        <v>0</v>
      </c>
      <c r="Z29" s="3108">
        <v>0</v>
      </c>
      <c r="AA29" s="3101">
        <v>0</v>
      </c>
      <c r="AB29" s="3108">
        <v>0</v>
      </c>
      <c r="AC29" s="3101">
        <v>0</v>
      </c>
      <c r="AD29" s="3108">
        <v>0</v>
      </c>
      <c r="AE29" s="3101">
        <v>0</v>
      </c>
      <c r="AF29" s="3108">
        <v>0</v>
      </c>
      <c r="AG29" s="3101">
        <v>0</v>
      </c>
      <c r="AH29" s="3108">
        <v>0</v>
      </c>
      <c r="AI29" s="3101">
        <v>0</v>
      </c>
      <c r="AJ29" s="3108">
        <v>0</v>
      </c>
      <c r="AK29" s="3101">
        <v>0</v>
      </c>
      <c r="AL29" s="3281">
        <v>0</v>
      </c>
      <c r="AM29" s="880">
        <v>0</v>
      </c>
      <c r="AN29" s="3282">
        <v>0</v>
      </c>
      <c r="AO29" s="3100">
        <v>0</v>
      </c>
      <c r="AP29" s="1125">
        <v>0</v>
      </c>
      <c r="AQ29" s="3720">
        <v>0</v>
      </c>
      <c r="AR29" s="4008">
        <v>0</v>
      </c>
      <c r="AS29" s="3283"/>
      <c r="AT29" s="3720">
        <v>0</v>
      </c>
      <c r="AU29" s="4008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70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>
        <v>0</v>
      </c>
      <c r="G30" s="1125">
        <v>0</v>
      </c>
      <c r="H30" s="3108">
        <v>0</v>
      </c>
      <c r="I30" s="1125">
        <v>0</v>
      </c>
      <c r="J30" s="3108">
        <v>0</v>
      </c>
      <c r="K30" s="3101">
        <v>0</v>
      </c>
      <c r="L30" s="3108">
        <v>0</v>
      </c>
      <c r="M30" s="3101">
        <v>0</v>
      </c>
      <c r="N30" s="3108">
        <v>0</v>
      </c>
      <c r="O30" s="3101">
        <v>0</v>
      </c>
      <c r="P30" s="3108">
        <v>0</v>
      </c>
      <c r="Q30" s="3101">
        <v>0</v>
      </c>
      <c r="R30" s="3108">
        <v>0</v>
      </c>
      <c r="S30" s="3101">
        <v>0</v>
      </c>
      <c r="T30" s="3108">
        <v>0</v>
      </c>
      <c r="U30" s="3101">
        <v>0</v>
      </c>
      <c r="V30" s="3108">
        <v>0</v>
      </c>
      <c r="W30" s="3101">
        <v>0</v>
      </c>
      <c r="X30" s="3108">
        <v>0</v>
      </c>
      <c r="Y30" s="3101">
        <v>0</v>
      </c>
      <c r="Z30" s="3108">
        <v>0</v>
      </c>
      <c r="AA30" s="3101">
        <v>0</v>
      </c>
      <c r="AB30" s="3108">
        <v>0</v>
      </c>
      <c r="AC30" s="3101">
        <v>0</v>
      </c>
      <c r="AD30" s="3108">
        <v>0</v>
      </c>
      <c r="AE30" s="3101">
        <v>0</v>
      </c>
      <c r="AF30" s="3108">
        <v>0</v>
      </c>
      <c r="AG30" s="3101">
        <v>0</v>
      </c>
      <c r="AH30" s="3108">
        <v>0</v>
      </c>
      <c r="AI30" s="3101">
        <v>0</v>
      </c>
      <c r="AJ30" s="3108">
        <v>0</v>
      </c>
      <c r="AK30" s="3101">
        <v>0</v>
      </c>
      <c r="AL30" s="3281">
        <v>0</v>
      </c>
      <c r="AM30" s="880">
        <v>0</v>
      </c>
      <c r="AN30" s="3282">
        <v>0</v>
      </c>
      <c r="AO30" s="3100">
        <v>0</v>
      </c>
      <c r="AP30" s="1125">
        <v>0</v>
      </c>
      <c r="AQ30" s="3720">
        <v>0</v>
      </c>
      <c r="AR30" s="4008">
        <v>0</v>
      </c>
      <c r="AS30" s="3283"/>
      <c r="AT30" s="3720">
        <v>0</v>
      </c>
      <c r="AU30" s="4008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70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>
        <v>0</v>
      </c>
      <c r="G31" s="1148">
        <v>0</v>
      </c>
      <c r="H31" s="1198">
        <v>0</v>
      </c>
      <c r="I31" s="1148">
        <v>0</v>
      </c>
      <c r="J31" s="1198">
        <v>0</v>
      </c>
      <c r="K31" s="1199">
        <v>0</v>
      </c>
      <c r="L31" s="1198">
        <v>0</v>
      </c>
      <c r="M31" s="1199">
        <v>0</v>
      </c>
      <c r="N31" s="1198">
        <v>0</v>
      </c>
      <c r="O31" s="1199">
        <v>0</v>
      </c>
      <c r="P31" s="1198">
        <v>0</v>
      </c>
      <c r="Q31" s="1199">
        <v>0</v>
      </c>
      <c r="R31" s="1198">
        <v>0</v>
      </c>
      <c r="S31" s="1199">
        <v>0</v>
      </c>
      <c r="T31" s="1198">
        <v>0</v>
      </c>
      <c r="U31" s="1199">
        <v>0</v>
      </c>
      <c r="V31" s="1198">
        <v>0</v>
      </c>
      <c r="W31" s="1199">
        <v>0</v>
      </c>
      <c r="X31" s="1198">
        <v>0</v>
      </c>
      <c r="Y31" s="1199">
        <v>0</v>
      </c>
      <c r="Z31" s="1198">
        <v>0</v>
      </c>
      <c r="AA31" s="1199">
        <v>0</v>
      </c>
      <c r="AB31" s="1198">
        <v>0</v>
      </c>
      <c r="AC31" s="1199">
        <v>0</v>
      </c>
      <c r="AD31" s="1198">
        <v>0</v>
      </c>
      <c r="AE31" s="1199">
        <v>0</v>
      </c>
      <c r="AF31" s="1198">
        <v>0</v>
      </c>
      <c r="AG31" s="1199">
        <v>0</v>
      </c>
      <c r="AH31" s="1198">
        <v>0</v>
      </c>
      <c r="AI31" s="1199">
        <v>0</v>
      </c>
      <c r="AJ31" s="1198">
        <v>0</v>
      </c>
      <c r="AK31" s="1199">
        <v>0</v>
      </c>
      <c r="AL31" s="1301">
        <v>0</v>
      </c>
      <c r="AM31" s="1414">
        <v>0</v>
      </c>
      <c r="AN31" s="3282">
        <v>0</v>
      </c>
      <c r="AO31" s="1200">
        <v>0</v>
      </c>
      <c r="AP31" s="1125">
        <v>0</v>
      </c>
      <c r="AQ31" s="3720">
        <v>0</v>
      </c>
      <c r="AR31" s="4008">
        <v>0</v>
      </c>
      <c r="AS31" s="3283"/>
      <c r="AT31" s="3720">
        <v>0</v>
      </c>
      <c r="AU31" s="4008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70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>
        <v>0</v>
      </c>
      <c r="G32" s="1125">
        <v>0</v>
      </c>
      <c r="H32" s="3108">
        <v>0</v>
      </c>
      <c r="I32" s="1125">
        <v>0</v>
      </c>
      <c r="J32" s="3108">
        <v>0</v>
      </c>
      <c r="K32" s="3101">
        <v>0</v>
      </c>
      <c r="L32" s="3108">
        <v>0</v>
      </c>
      <c r="M32" s="3101">
        <v>0</v>
      </c>
      <c r="N32" s="3108">
        <v>0</v>
      </c>
      <c r="O32" s="3101">
        <v>0</v>
      </c>
      <c r="P32" s="3108">
        <v>0</v>
      </c>
      <c r="Q32" s="3101">
        <v>0</v>
      </c>
      <c r="R32" s="3108">
        <v>0</v>
      </c>
      <c r="S32" s="3101">
        <v>0</v>
      </c>
      <c r="T32" s="3108">
        <v>0</v>
      </c>
      <c r="U32" s="3101">
        <v>0</v>
      </c>
      <c r="V32" s="3108">
        <v>0</v>
      </c>
      <c r="W32" s="3101">
        <v>0</v>
      </c>
      <c r="X32" s="3108">
        <v>0</v>
      </c>
      <c r="Y32" s="3101">
        <v>0</v>
      </c>
      <c r="Z32" s="3108">
        <v>0</v>
      </c>
      <c r="AA32" s="3101">
        <v>0</v>
      </c>
      <c r="AB32" s="3108">
        <v>0</v>
      </c>
      <c r="AC32" s="3101">
        <v>0</v>
      </c>
      <c r="AD32" s="3108">
        <v>0</v>
      </c>
      <c r="AE32" s="3101">
        <v>0</v>
      </c>
      <c r="AF32" s="3108">
        <v>0</v>
      </c>
      <c r="AG32" s="3101">
        <v>0</v>
      </c>
      <c r="AH32" s="3108">
        <v>0</v>
      </c>
      <c r="AI32" s="3101">
        <v>0</v>
      </c>
      <c r="AJ32" s="3108">
        <v>0</v>
      </c>
      <c r="AK32" s="3101">
        <v>0</v>
      </c>
      <c r="AL32" s="3281">
        <v>0</v>
      </c>
      <c r="AM32" s="880">
        <v>0</v>
      </c>
      <c r="AN32" s="3282">
        <v>0</v>
      </c>
      <c r="AO32" s="3100">
        <v>0</v>
      </c>
      <c r="AP32" s="1125">
        <v>0</v>
      </c>
      <c r="AQ32" s="3720">
        <v>0</v>
      </c>
      <c r="AR32" s="4008">
        <v>0</v>
      </c>
      <c r="AS32" s="3283"/>
      <c r="AT32" s="3720">
        <v>0</v>
      </c>
      <c r="AU32" s="4008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70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>
        <v>0</v>
      </c>
      <c r="G33" s="1125">
        <v>0</v>
      </c>
      <c r="H33" s="3108">
        <v>0</v>
      </c>
      <c r="I33" s="1125">
        <v>0</v>
      </c>
      <c r="J33" s="3108">
        <v>0</v>
      </c>
      <c r="K33" s="3101">
        <v>0</v>
      </c>
      <c r="L33" s="3108">
        <v>0</v>
      </c>
      <c r="M33" s="3101">
        <v>0</v>
      </c>
      <c r="N33" s="3108">
        <v>0</v>
      </c>
      <c r="O33" s="3101">
        <v>0</v>
      </c>
      <c r="P33" s="3108">
        <v>0</v>
      </c>
      <c r="Q33" s="3101">
        <v>0</v>
      </c>
      <c r="R33" s="3108">
        <v>0</v>
      </c>
      <c r="S33" s="3101">
        <v>0</v>
      </c>
      <c r="T33" s="3108">
        <v>0</v>
      </c>
      <c r="U33" s="3101">
        <v>0</v>
      </c>
      <c r="V33" s="3108">
        <v>0</v>
      </c>
      <c r="W33" s="3101">
        <v>0</v>
      </c>
      <c r="X33" s="3108">
        <v>0</v>
      </c>
      <c r="Y33" s="3101">
        <v>0</v>
      </c>
      <c r="Z33" s="3108">
        <v>0</v>
      </c>
      <c r="AA33" s="3101">
        <v>0</v>
      </c>
      <c r="AB33" s="3108">
        <v>0</v>
      </c>
      <c r="AC33" s="3101">
        <v>0</v>
      </c>
      <c r="AD33" s="3108">
        <v>0</v>
      </c>
      <c r="AE33" s="3101">
        <v>0</v>
      </c>
      <c r="AF33" s="3108">
        <v>0</v>
      </c>
      <c r="AG33" s="3101">
        <v>0</v>
      </c>
      <c r="AH33" s="3108">
        <v>0</v>
      </c>
      <c r="AI33" s="3101">
        <v>0</v>
      </c>
      <c r="AJ33" s="3108">
        <v>0</v>
      </c>
      <c r="AK33" s="3101">
        <v>0</v>
      </c>
      <c r="AL33" s="401">
        <v>0</v>
      </c>
      <c r="AM33" s="880">
        <v>0</v>
      </c>
      <c r="AN33" s="3282">
        <v>0</v>
      </c>
      <c r="AO33" s="3100">
        <v>0</v>
      </c>
      <c r="AP33" s="1125">
        <v>0</v>
      </c>
      <c r="AQ33" s="3720">
        <v>0</v>
      </c>
      <c r="AR33" s="4008">
        <v>0</v>
      </c>
      <c r="AS33" s="3283"/>
      <c r="AT33" s="3720">
        <v>0</v>
      </c>
      <c r="AU33" s="4008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69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>
        <v>0</v>
      </c>
      <c r="G34" s="2466">
        <v>0</v>
      </c>
      <c r="H34" s="2465">
        <v>0</v>
      </c>
      <c r="I34" s="2466">
        <v>0</v>
      </c>
      <c r="J34" s="2465">
        <v>0</v>
      </c>
      <c r="K34" s="189">
        <v>0</v>
      </c>
      <c r="L34" s="2465">
        <v>0</v>
      </c>
      <c r="M34" s="189">
        <v>0</v>
      </c>
      <c r="N34" s="2465">
        <v>0</v>
      </c>
      <c r="O34" s="189">
        <v>0</v>
      </c>
      <c r="P34" s="2465">
        <v>0</v>
      </c>
      <c r="Q34" s="189">
        <v>0</v>
      </c>
      <c r="R34" s="2465">
        <v>0</v>
      </c>
      <c r="S34" s="189">
        <v>0</v>
      </c>
      <c r="T34" s="2465">
        <v>0</v>
      </c>
      <c r="U34" s="189">
        <v>0</v>
      </c>
      <c r="V34" s="2465">
        <v>0</v>
      </c>
      <c r="W34" s="189">
        <v>0</v>
      </c>
      <c r="X34" s="2465">
        <v>0</v>
      </c>
      <c r="Y34" s="189">
        <v>0</v>
      </c>
      <c r="Z34" s="2465">
        <v>0</v>
      </c>
      <c r="AA34" s="189">
        <v>0</v>
      </c>
      <c r="AB34" s="2465">
        <v>0</v>
      </c>
      <c r="AC34" s="189">
        <v>0</v>
      </c>
      <c r="AD34" s="2465">
        <v>0</v>
      </c>
      <c r="AE34" s="189">
        <v>0</v>
      </c>
      <c r="AF34" s="2465">
        <v>0</v>
      </c>
      <c r="AG34" s="189">
        <v>0</v>
      </c>
      <c r="AH34" s="2465">
        <v>0</v>
      </c>
      <c r="AI34" s="189">
        <v>0</v>
      </c>
      <c r="AJ34" s="2465">
        <v>0</v>
      </c>
      <c r="AK34" s="189">
        <v>0</v>
      </c>
      <c r="AL34" s="1137">
        <v>0</v>
      </c>
      <c r="AM34" s="190">
        <v>0</v>
      </c>
      <c r="AN34" s="1208">
        <v>0</v>
      </c>
      <c r="AO34" s="2664">
        <v>0</v>
      </c>
      <c r="AP34" s="1138">
        <v>0</v>
      </c>
      <c r="AQ34" s="1151">
        <v>0</v>
      </c>
      <c r="AR34" s="1299">
        <v>0</v>
      </c>
      <c r="AS34" s="3286"/>
      <c r="AT34" s="1151">
        <v>0</v>
      </c>
      <c r="AU34" s="1299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68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>
        <v>0</v>
      </c>
      <c r="I35" s="3273">
        <v>0</v>
      </c>
      <c r="J35" s="3123">
        <v>0</v>
      </c>
      <c r="K35" s="3126">
        <v>0</v>
      </c>
      <c r="L35" s="3123">
        <v>0</v>
      </c>
      <c r="M35" s="3126">
        <v>0</v>
      </c>
      <c r="N35" s="3123">
        <v>0</v>
      </c>
      <c r="O35" s="3126">
        <v>0</v>
      </c>
      <c r="P35" s="3123">
        <v>0</v>
      </c>
      <c r="Q35" s="3126">
        <v>0</v>
      </c>
      <c r="R35" s="3123">
        <v>0</v>
      </c>
      <c r="S35" s="3126">
        <v>0</v>
      </c>
      <c r="T35" s="3123">
        <v>0</v>
      </c>
      <c r="U35" s="3126">
        <v>0</v>
      </c>
      <c r="V35" s="3123">
        <v>0</v>
      </c>
      <c r="W35" s="3126">
        <v>0</v>
      </c>
      <c r="X35" s="3123">
        <v>0</v>
      </c>
      <c r="Y35" s="3126">
        <v>0</v>
      </c>
      <c r="Z35" s="3123">
        <v>0</v>
      </c>
      <c r="AA35" s="3126">
        <v>0</v>
      </c>
      <c r="AB35" s="3123">
        <v>0</v>
      </c>
      <c r="AC35" s="3126">
        <v>0</v>
      </c>
      <c r="AD35" s="3123">
        <v>0</v>
      </c>
      <c r="AE35" s="3126">
        <v>0</v>
      </c>
      <c r="AF35" s="3123">
        <v>0</v>
      </c>
      <c r="AG35" s="3126">
        <v>0</v>
      </c>
      <c r="AH35" s="3123">
        <v>0</v>
      </c>
      <c r="AI35" s="3126">
        <v>0</v>
      </c>
      <c r="AJ35" s="3123">
        <v>0</v>
      </c>
      <c r="AK35" s="3126">
        <v>0</v>
      </c>
      <c r="AL35" s="3274">
        <v>0</v>
      </c>
      <c r="AM35" s="3275">
        <v>0</v>
      </c>
      <c r="AN35" s="2687">
        <v>0</v>
      </c>
      <c r="AO35" s="3277">
        <v>0</v>
      </c>
      <c r="AP35" s="3130">
        <v>0</v>
      </c>
      <c r="AQ35" s="3705">
        <v>0</v>
      </c>
      <c r="AR35" s="5286">
        <v>0</v>
      </c>
      <c r="AS35" s="3278"/>
      <c r="AT35" s="3708">
        <v>0</v>
      </c>
      <c r="AU35" s="3227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70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>
        <v>0</v>
      </c>
      <c r="I36" s="1125">
        <v>0</v>
      </c>
      <c r="J36" s="3108">
        <v>0</v>
      </c>
      <c r="K36" s="3101">
        <v>0</v>
      </c>
      <c r="L36" s="3108">
        <v>0</v>
      </c>
      <c r="M36" s="3101">
        <v>0</v>
      </c>
      <c r="N36" s="3108">
        <v>0</v>
      </c>
      <c r="O36" s="3101">
        <v>0</v>
      </c>
      <c r="P36" s="3108">
        <v>0</v>
      </c>
      <c r="Q36" s="3101">
        <v>0</v>
      </c>
      <c r="R36" s="3108">
        <v>0</v>
      </c>
      <c r="S36" s="3101">
        <v>0</v>
      </c>
      <c r="T36" s="3108">
        <v>0</v>
      </c>
      <c r="U36" s="3101">
        <v>0</v>
      </c>
      <c r="V36" s="3108">
        <v>0</v>
      </c>
      <c r="W36" s="3101">
        <v>0</v>
      </c>
      <c r="X36" s="3108">
        <v>0</v>
      </c>
      <c r="Y36" s="3101">
        <v>0</v>
      </c>
      <c r="Z36" s="3108">
        <v>0</v>
      </c>
      <c r="AA36" s="3101">
        <v>0</v>
      </c>
      <c r="AB36" s="3108">
        <v>0</v>
      </c>
      <c r="AC36" s="3101">
        <v>0</v>
      </c>
      <c r="AD36" s="3108">
        <v>0</v>
      </c>
      <c r="AE36" s="3101">
        <v>0</v>
      </c>
      <c r="AF36" s="3108">
        <v>0</v>
      </c>
      <c r="AG36" s="3101">
        <v>0</v>
      </c>
      <c r="AH36" s="3108">
        <v>0</v>
      </c>
      <c r="AI36" s="3101">
        <v>0</v>
      </c>
      <c r="AJ36" s="3108">
        <v>0</v>
      </c>
      <c r="AK36" s="3101">
        <v>0</v>
      </c>
      <c r="AL36" s="3281">
        <v>0</v>
      </c>
      <c r="AM36" s="880">
        <v>0</v>
      </c>
      <c r="AN36" s="3282">
        <v>0</v>
      </c>
      <c r="AO36" s="3100">
        <v>0</v>
      </c>
      <c r="AP36" s="1125">
        <v>0</v>
      </c>
      <c r="AQ36" s="3720">
        <v>0</v>
      </c>
      <c r="AR36" s="4008">
        <v>0</v>
      </c>
      <c r="AS36" s="3283"/>
      <c r="AT36" s="3720">
        <v>0</v>
      </c>
      <c r="AU36" s="4008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70"/>
      <c r="B37" s="3279" t="s">
        <v>65</v>
      </c>
      <c r="C37" s="3103">
        <f t="shared" si="0"/>
        <v>1</v>
      </c>
      <c r="D37" s="3179">
        <f t="shared" si="28"/>
        <v>0</v>
      </c>
      <c r="E37" s="3280">
        <f t="shared" si="28"/>
        <v>1</v>
      </c>
      <c r="F37" s="1459"/>
      <c r="G37" s="3288"/>
      <c r="H37" s="3108">
        <v>0</v>
      </c>
      <c r="I37" s="1125">
        <v>0</v>
      </c>
      <c r="J37" s="3108">
        <v>0</v>
      </c>
      <c r="K37" s="3101">
        <v>0</v>
      </c>
      <c r="L37" s="3108">
        <v>0</v>
      </c>
      <c r="M37" s="3101">
        <v>0</v>
      </c>
      <c r="N37" s="3108">
        <v>0</v>
      </c>
      <c r="O37" s="3101">
        <v>0</v>
      </c>
      <c r="P37" s="3108">
        <v>0</v>
      </c>
      <c r="Q37" s="3101">
        <v>0</v>
      </c>
      <c r="R37" s="3108">
        <v>0</v>
      </c>
      <c r="S37" s="3101">
        <v>0</v>
      </c>
      <c r="T37" s="3108">
        <v>0</v>
      </c>
      <c r="U37" s="3101">
        <v>0</v>
      </c>
      <c r="V37" s="3108">
        <v>0</v>
      </c>
      <c r="W37" s="3101">
        <v>1</v>
      </c>
      <c r="X37" s="3108">
        <v>0</v>
      </c>
      <c r="Y37" s="3101">
        <v>0</v>
      </c>
      <c r="Z37" s="3108">
        <v>0</v>
      </c>
      <c r="AA37" s="3101">
        <v>0</v>
      </c>
      <c r="AB37" s="3108">
        <v>0</v>
      </c>
      <c r="AC37" s="3101">
        <v>0</v>
      </c>
      <c r="AD37" s="3108">
        <v>0</v>
      </c>
      <c r="AE37" s="3101">
        <v>0</v>
      </c>
      <c r="AF37" s="3108">
        <v>0</v>
      </c>
      <c r="AG37" s="3101">
        <v>0</v>
      </c>
      <c r="AH37" s="3108">
        <v>0</v>
      </c>
      <c r="AI37" s="3101">
        <v>0</v>
      </c>
      <c r="AJ37" s="3108">
        <v>0</v>
      </c>
      <c r="AK37" s="3101">
        <v>0</v>
      </c>
      <c r="AL37" s="3281">
        <v>0</v>
      </c>
      <c r="AM37" s="880">
        <v>0</v>
      </c>
      <c r="AN37" s="3282">
        <v>0</v>
      </c>
      <c r="AO37" s="3100">
        <v>0</v>
      </c>
      <c r="AP37" s="1125">
        <v>0</v>
      </c>
      <c r="AQ37" s="3720">
        <v>0</v>
      </c>
      <c r="AR37" s="4008">
        <v>0</v>
      </c>
      <c r="AS37" s="3283"/>
      <c r="AT37" s="3720">
        <v>0</v>
      </c>
      <c r="AU37" s="4008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70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>
        <v>0</v>
      </c>
      <c r="I38" s="1125">
        <v>0</v>
      </c>
      <c r="J38" s="3108">
        <v>0</v>
      </c>
      <c r="K38" s="3101">
        <v>0</v>
      </c>
      <c r="L38" s="3108">
        <v>0</v>
      </c>
      <c r="M38" s="3101">
        <v>0</v>
      </c>
      <c r="N38" s="3108">
        <v>0</v>
      </c>
      <c r="O38" s="3101">
        <v>0</v>
      </c>
      <c r="P38" s="3108">
        <v>0</v>
      </c>
      <c r="Q38" s="3101">
        <v>0</v>
      </c>
      <c r="R38" s="3108">
        <v>0</v>
      </c>
      <c r="S38" s="3101">
        <v>0</v>
      </c>
      <c r="T38" s="3108">
        <v>0</v>
      </c>
      <c r="U38" s="3101">
        <v>0</v>
      </c>
      <c r="V38" s="3108">
        <v>0</v>
      </c>
      <c r="W38" s="3101">
        <v>0</v>
      </c>
      <c r="X38" s="3108">
        <v>0</v>
      </c>
      <c r="Y38" s="3101">
        <v>0</v>
      </c>
      <c r="Z38" s="3108">
        <v>0</v>
      </c>
      <c r="AA38" s="3101">
        <v>0</v>
      </c>
      <c r="AB38" s="3108">
        <v>0</v>
      </c>
      <c r="AC38" s="3101">
        <v>0</v>
      </c>
      <c r="AD38" s="3108">
        <v>0</v>
      </c>
      <c r="AE38" s="3101">
        <v>0</v>
      </c>
      <c r="AF38" s="3108">
        <v>0</v>
      </c>
      <c r="AG38" s="3101">
        <v>0</v>
      </c>
      <c r="AH38" s="3108">
        <v>0</v>
      </c>
      <c r="AI38" s="3101">
        <v>0</v>
      </c>
      <c r="AJ38" s="3108">
        <v>0</v>
      </c>
      <c r="AK38" s="3101">
        <v>0</v>
      </c>
      <c r="AL38" s="3281">
        <v>0</v>
      </c>
      <c r="AM38" s="880">
        <v>0</v>
      </c>
      <c r="AN38" s="3282">
        <v>0</v>
      </c>
      <c r="AO38" s="3100">
        <v>0</v>
      </c>
      <c r="AP38" s="1125">
        <v>0</v>
      </c>
      <c r="AQ38" s="3720">
        <v>0</v>
      </c>
      <c r="AR38" s="4008">
        <v>0</v>
      </c>
      <c r="AS38" s="3283"/>
      <c r="AT38" s="3720">
        <v>0</v>
      </c>
      <c r="AU38" s="4008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70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>
        <v>0</v>
      </c>
      <c r="I39" s="1125">
        <v>0</v>
      </c>
      <c r="J39" s="3108">
        <v>0</v>
      </c>
      <c r="K39" s="3101">
        <v>0</v>
      </c>
      <c r="L39" s="3108">
        <v>0</v>
      </c>
      <c r="M39" s="3101">
        <v>0</v>
      </c>
      <c r="N39" s="3108">
        <v>0</v>
      </c>
      <c r="O39" s="3101">
        <v>0</v>
      </c>
      <c r="P39" s="3108">
        <v>0</v>
      </c>
      <c r="Q39" s="3101">
        <v>0</v>
      </c>
      <c r="R39" s="3108">
        <v>0</v>
      </c>
      <c r="S39" s="3101">
        <v>0</v>
      </c>
      <c r="T39" s="3108">
        <v>0</v>
      </c>
      <c r="U39" s="3101">
        <v>0</v>
      </c>
      <c r="V39" s="3108">
        <v>0</v>
      </c>
      <c r="W39" s="3101">
        <v>0</v>
      </c>
      <c r="X39" s="3108">
        <v>0</v>
      </c>
      <c r="Y39" s="3101">
        <v>0</v>
      </c>
      <c r="Z39" s="3108">
        <v>0</v>
      </c>
      <c r="AA39" s="3101">
        <v>0</v>
      </c>
      <c r="AB39" s="3108">
        <v>0</v>
      </c>
      <c r="AC39" s="3101">
        <v>0</v>
      </c>
      <c r="AD39" s="3108">
        <v>0</v>
      </c>
      <c r="AE39" s="3101">
        <v>0</v>
      </c>
      <c r="AF39" s="3108">
        <v>0</v>
      </c>
      <c r="AG39" s="3101">
        <v>0</v>
      </c>
      <c r="AH39" s="3108">
        <v>0</v>
      </c>
      <c r="AI39" s="3101">
        <v>0</v>
      </c>
      <c r="AJ39" s="3108">
        <v>0</v>
      </c>
      <c r="AK39" s="3101">
        <v>0</v>
      </c>
      <c r="AL39" s="3281">
        <v>0</v>
      </c>
      <c r="AM39" s="880">
        <v>0</v>
      </c>
      <c r="AN39" s="3282">
        <v>0</v>
      </c>
      <c r="AO39" s="3100">
        <v>0</v>
      </c>
      <c r="AP39" s="1125">
        <v>0</v>
      </c>
      <c r="AQ39" s="3720">
        <v>0</v>
      </c>
      <c r="AR39" s="4008">
        <v>0</v>
      </c>
      <c r="AS39" s="3283"/>
      <c r="AT39" s="3720">
        <v>0</v>
      </c>
      <c r="AU39" s="4008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70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>
        <v>0</v>
      </c>
      <c r="I40" s="1125">
        <v>0</v>
      </c>
      <c r="J40" s="3108">
        <v>0</v>
      </c>
      <c r="K40" s="3101">
        <v>0</v>
      </c>
      <c r="L40" s="3108">
        <v>0</v>
      </c>
      <c r="M40" s="3101">
        <v>0</v>
      </c>
      <c r="N40" s="3108">
        <v>0</v>
      </c>
      <c r="O40" s="3101">
        <v>0</v>
      </c>
      <c r="P40" s="3108">
        <v>0</v>
      </c>
      <c r="Q40" s="3101">
        <v>0</v>
      </c>
      <c r="R40" s="3108">
        <v>0</v>
      </c>
      <c r="S40" s="3101">
        <v>0</v>
      </c>
      <c r="T40" s="3108">
        <v>0</v>
      </c>
      <c r="U40" s="3101">
        <v>0</v>
      </c>
      <c r="V40" s="3108">
        <v>0</v>
      </c>
      <c r="W40" s="3101">
        <v>0</v>
      </c>
      <c r="X40" s="3108">
        <v>0</v>
      </c>
      <c r="Y40" s="3101">
        <v>0</v>
      </c>
      <c r="Z40" s="3108">
        <v>0</v>
      </c>
      <c r="AA40" s="3101">
        <v>0</v>
      </c>
      <c r="AB40" s="3108">
        <v>0</v>
      </c>
      <c r="AC40" s="3101">
        <v>0</v>
      </c>
      <c r="AD40" s="3108">
        <v>0</v>
      </c>
      <c r="AE40" s="3101">
        <v>0</v>
      </c>
      <c r="AF40" s="3108">
        <v>0</v>
      </c>
      <c r="AG40" s="3101">
        <v>0</v>
      </c>
      <c r="AH40" s="3108">
        <v>0</v>
      </c>
      <c r="AI40" s="3101">
        <v>0</v>
      </c>
      <c r="AJ40" s="3108">
        <v>0</v>
      </c>
      <c r="AK40" s="3101">
        <v>0</v>
      </c>
      <c r="AL40" s="3281">
        <v>0</v>
      </c>
      <c r="AM40" s="880">
        <v>0</v>
      </c>
      <c r="AN40" s="3282">
        <v>0</v>
      </c>
      <c r="AO40" s="3100">
        <v>0</v>
      </c>
      <c r="AP40" s="1125">
        <v>0</v>
      </c>
      <c r="AQ40" s="3720">
        <v>0</v>
      </c>
      <c r="AR40" s="4008">
        <v>0</v>
      </c>
      <c r="AS40" s="3283"/>
      <c r="AT40" s="3720">
        <v>0</v>
      </c>
      <c r="AU40" s="4008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70"/>
      <c r="B41" s="3279" t="s">
        <v>1455</v>
      </c>
      <c r="C41" s="3103">
        <f t="shared" si="0"/>
        <v>2</v>
      </c>
      <c r="D41" s="3179">
        <f t="shared" si="28"/>
        <v>1</v>
      </c>
      <c r="E41" s="3280">
        <f t="shared" si="28"/>
        <v>1</v>
      </c>
      <c r="F41" s="1459"/>
      <c r="G41" s="3288"/>
      <c r="H41" s="3108">
        <v>0</v>
      </c>
      <c r="I41" s="1125">
        <v>0</v>
      </c>
      <c r="J41" s="3108">
        <v>0</v>
      </c>
      <c r="K41" s="3101">
        <v>0</v>
      </c>
      <c r="L41" s="3108">
        <v>0</v>
      </c>
      <c r="M41" s="3101">
        <v>0</v>
      </c>
      <c r="N41" s="3108">
        <v>0</v>
      </c>
      <c r="O41" s="3101">
        <v>0</v>
      </c>
      <c r="P41" s="3108">
        <v>0</v>
      </c>
      <c r="Q41" s="3101">
        <v>0</v>
      </c>
      <c r="R41" s="3108">
        <v>0</v>
      </c>
      <c r="S41" s="3101">
        <v>0</v>
      </c>
      <c r="T41" s="3108">
        <v>0</v>
      </c>
      <c r="U41" s="3101">
        <v>0</v>
      </c>
      <c r="V41" s="3108">
        <v>0</v>
      </c>
      <c r="W41" s="3101">
        <v>0</v>
      </c>
      <c r="X41" s="3108">
        <v>0</v>
      </c>
      <c r="Y41" s="3101">
        <v>0</v>
      </c>
      <c r="Z41" s="3108">
        <v>0</v>
      </c>
      <c r="AA41" s="3101">
        <v>1</v>
      </c>
      <c r="AB41" s="3108">
        <v>0</v>
      </c>
      <c r="AC41" s="3101">
        <v>0</v>
      </c>
      <c r="AD41" s="3108">
        <v>0</v>
      </c>
      <c r="AE41" s="3101">
        <v>0</v>
      </c>
      <c r="AF41" s="3108">
        <v>0</v>
      </c>
      <c r="AG41" s="3101">
        <v>0</v>
      </c>
      <c r="AH41" s="3108">
        <v>1</v>
      </c>
      <c r="AI41" s="3101">
        <v>0</v>
      </c>
      <c r="AJ41" s="3108">
        <v>0</v>
      </c>
      <c r="AK41" s="3101">
        <v>0</v>
      </c>
      <c r="AL41" s="3281">
        <v>0</v>
      </c>
      <c r="AM41" s="880">
        <v>0</v>
      </c>
      <c r="AN41" s="3282">
        <v>0</v>
      </c>
      <c r="AO41" s="3100">
        <v>0</v>
      </c>
      <c r="AP41" s="1125">
        <v>0</v>
      </c>
      <c r="AQ41" s="3720">
        <v>0</v>
      </c>
      <c r="AR41" s="4008">
        <v>0</v>
      </c>
      <c r="AS41" s="3283"/>
      <c r="AT41" s="3720">
        <v>0</v>
      </c>
      <c r="AU41" s="4008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70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>
        <v>0</v>
      </c>
      <c r="I42" s="1148">
        <v>0</v>
      </c>
      <c r="J42" s="1198">
        <v>0</v>
      </c>
      <c r="K42" s="1199">
        <v>0</v>
      </c>
      <c r="L42" s="1198">
        <v>0</v>
      </c>
      <c r="M42" s="1199">
        <v>0</v>
      </c>
      <c r="N42" s="1198">
        <v>0</v>
      </c>
      <c r="O42" s="1199">
        <v>0</v>
      </c>
      <c r="P42" s="1198">
        <v>0</v>
      </c>
      <c r="Q42" s="1199">
        <v>0</v>
      </c>
      <c r="R42" s="1198">
        <v>0</v>
      </c>
      <c r="S42" s="1199">
        <v>0</v>
      </c>
      <c r="T42" s="1198">
        <v>0</v>
      </c>
      <c r="U42" s="1199">
        <v>0</v>
      </c>
      <c r="V42" s="1198">
        <v>0</v>
      </c>
      <c r="W42" s="1199">
        <v>0</v>
      </c>
      <c r="X42" s="1198">
        <v>0</v>
      </c>
      <c r="Y42" s="1199">
        <v>0</v>
      </c>
      <c r="Z42" s="1198">
        <v>0</v>
      </c>
      <c r="AA42" s="1199">
        <v>0</v>
      </c>
      <c r="AB42" s="1198">
        <v>0</v>
      </c>
      <c r="AC42" s="1199">
        <v>0</v>
      </c>
      <c r="AD42" s="1198">
        <v>0</v>
      </c>
      <c r="AE42" s="1199">
        <v>0</v>
      </c>
      <c r="AF42" s="1198">
        <v>0</v>
      </c>
      <c r="AG42" s="1199">
        <v>0</v>
      </c>
      <c r="AH42" s="1198">
        <v>0</v>
      </c>
      <c r="AI42" s="1199">
        <v>0</v>
      </c>
      <c r="AJ42" s="1198">
        <v>0</v>
      </c>
      <c r="AK42" s="1199">
        <v>0</v>
      </c>
      <c r="AL42" s="1301">
        <v>0</v>
      </c>
      <c r="AM42" s="1414">
        <v>0</v>
      </c>
      <c r="AN42" s="3282">
        <v>0</v>
      </c>
      <c r="AO42" s="1200">
        <v>0</v>
      </c>
      <c r="AP42" s="1125">
        <v>0</v>
      </c>
      <c r="AQ42" s="3720">
        <v>0</v>
      </c>
      <c r="AR42" s="4008">
        <v>0</v>
      </c>
      <c r="AS42" s="3283"/>
      <c r="AT42" s="3720">
        <v>0</v>
      </c>
      <c r="AU42" s="4008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70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>
        <v>0</v>
      </c>
      <c r="I43" s="1125">
        <v>0</v>
      </c>
      <c r="J43" s="3108">
        <v>0</v>
      </c>
      <c r="K43" s="3101">
        <v>0</v>
      </c>
      <c r="L43" s="3108">
        <v>0</v>
      </c>
      <c r="M43" s="3101">
        <v>0</v>
      </c>
      <c r="N43" s="3108">
        <v>0</v>
      </c>
      <c r="O43" s="3101">
        <v>0</v>
      </c>
      <c r="P43" s="3108">
        <v>0</v>
      </c>
      <c r="Q43" s="3101">
        <v>0</v>
      </c>
      <c r="R43" s="3108">
        <v>0</v>
      </c>
      <c r="S43" s="3101">
        <v>0</v>
      </c>
      <c r="T43" s="3108">
        <v>0</v>
      </c>
      <c r="U43" s="3101">
        <v>0</v>
      </c>
      <c r="V43" s="3108">
        <v>0</v>
      </c>
      <c r="W43" s="3101">
        <v>0</v>
      </c>
      <c r="X43" s="3108">
        <v>0</v>
      </c>
      <c r="Y43" s="3101">
        <v>0</v>
      </c>
      <c r="Z43" s="3108">
        <v>0</v>
      </c>
      <c r="AA43" s="3101">
        <v>0</v>
      </c>
      <c r="AB43" s="3108">
        <v>0</v>
      </c>
      <c r="AC43" s="3101">
        <v>0</v>
      </c>
      <c r="AD43" s="3108">
        <v>0</v>
      </c>
      <c r="AE43" s="3101">
        <v>0</v>
      </c>
      <c r="AF43" s="3108">
        <v>0</v>
      </c>
      <c r="AG43" s="3101">
        <v>0</v>
      </c>
      <c r="AH43" s="3108">
        <v>0</v>
      </c>
      <c r="AI43" s="3101">
        <v>0</v>
      </c>
      <c r="AJ43" s="3108">
        <v>0</v>
      </c>
      <c r="AK43" s="3101">
        <v>0</v>
      </c>
      <c r="AL43" s="3281">
        <v>0</v>
      </c>
      <c r="AM43" s="880">
        <v>0</v>
      </c>
      <c r="AN43" s="3282">
        <v>0</v>
      </c>
      <c r="AO43" s="3100">
        <v>0</v>
      </c>
      <c r="AP43" s="1125">
        <v>0</v>
      </c>
      <c r="AQ43" s="3720">
        <v>0</v>
      </c>
      <c r="AR43" s="4008">
        <v>0</v>
      </c>
      <c r="AS43" s="3283"/>
      <c r="AT43" s="3720">
        <v>0</v>
      </c>
      <c r="AU43" s="4008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70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>
        <v>0</v>
      </c>
      <c r="I44" s="1122">
        <v>0</v>
      </c>
      <c r="J44" s="1971">
        <v>0</v>
      </c>
      <c r="K44" s="750">
        <v>0</v>
      </c>
      <c r="L44" s="1971">
        <v>0</v>
      </c>
      <c r="M44" s="750">
        <v>0</v>
      </c>
      <c r="N44" s="1971">
        <v>0</v>
      </c>
      <c r="O44" s="750">
        <v>0</v>
      </c>
      <c r="P44" s="1971">
        <v>0</v>
      </c>
      <c r="Q44" s="750">
        <v>0</v>
      </c>
      <c r="R44" s="3108">
        <v>0</v>
      </c>
      <c r="S44" s="3101">
        <v>0</v>
      </c>
      <c r="T44" s="3108">
        <v>0</v>
      </c>
      <c r="U44" s="3101">
        <v>0</v>
      </c>
      <c r="V44" s="3108">
        <v>0</v>
      </c>
      <c r="W44" s="3101">
        <v>0</v>
      </c>
      <c r="X44" s="3108">
        <v>0</v>
      </c>
      <c r="Y44" s="3101">
        <v>0</v>
      </c>
      <c r="Z44" s="3108">
        <v>0</v>
      </c>
      <c r="AA44" s="3101">
        <v>0</v>
      </c>
      <c r="AB44" s="3108">
        <v>0</v>
      </c>
      <c r="AC44" s="3101">
        <v>0</v>
      </c>
      <c r="AD44" s="3108">
        <v>0</v>
      </c>
      <c r="AE44" s="3101">
        <v>0</v>
      </c>
      <c r="AF44" s="3108">
        <v>0</v>
      </c>
      <c r="AG44" s="3101">
        <v>0</v>
      </c>
      <c r="AH44" s="3108">
        <v>0</v>
      </c>
      <c r="AI44" s="3101">
        <v>0</v>
      </c>
      <c r="AJ44" s="3108">
        <v>0</v>
      </c>
      <c r="AK44" s="3101">
        <v>0</v>
      </c>
      <c r="AL44" s="3281">
        <v>0</v>
      </c>
      <c r="AM44" s="880">
        <v>0</v>
      </c>
      <c r="AN44" s="3282">
        <v>0</v>
      </c>
      <c r="AO44" s="3100">
        <v>0</v>
      </c>
      <c r="AP44" s="1125">
        <v>0</v>
      </c>
      <c r="AQ44" s="3720">
        <v>0</v>
      </c>
      <c r="AR44" s="4008">
        <v>0</v>
      </c>
      <c r="AS44" s="3283"/>
      <c r="AT44" s="3720">
        <v>0</v>
      </c>
      <c r="AU44" s="4008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69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>
        <v>0</v>
      </c>
      <c r="I45" s="2466">
        <v>0</v>
      </c>
      <c r="J45" s="2465">
        <v>0</v>
      </c>
      <c r="K45" s="189">
        <v>0</v>
      </c>
      <c r="L45" s="2465">
        <v>0</v>
      </c>
      <c r="M45" s="189">
        <v>0</v>
      </c>
      <c r="N45" s="2465">
        <v>0</v>
      </c>
      <c r="O45" s="189">
        <v>0</v>
      </c>
      <c r="P45" s="2465">
        <v>0</v>
      </c>
      <c r="Q45" s="189">
        <v>0</v>
      </c>
      <c r="R45" s="2465">
        <v>0</v>
      </c>
      <c r="S45" s="189">
        <v>0</v>
      </c>
      <c r="T45" s="2465">
        <v>0</v>
      </c>
      <c r="U45" s="189">
        <v>0</v>
      </c>
      <c r="V45" s="2465">
        <v>0</v>
      </c>
      <c r="W45" s="189">
        <v>0</v>
      </c>
      <c r="X45" s="2465">
        <v>0</v>
      </c>
      <c r="Y45" s="189">
        <v>0</v>
      </c>
      <c r="Z45" s="2465">
        <v>0</v>
      </c>
      <c r="AA45" s="189">
        <v>0</v>
      </c>
      <c r="AB45" s="2465">
        <v>0</v>
      </c>
      <c r="AC45" s="189">
        <v>0</v>
      </c>
      <c r="AD45" s="2465">
        <v>0</v>
      </c>
      <c r="AE45" s="189">
        <v>0</v>
      </c>
      <c r="AF45" s="2465">
        <v>0</v>
      </c>
      <c r="AG45" s="189">
        <v>0</v>
      </c>
      <c r="AH45" s="2465">
        <v>0</v>
      </c>
      <c r="AI45" s="189">
        <v>0</v>
      </c>
      <c r="AJ45" s="2465">
        <v>0</v>
      </c>
      <c r="AK45" s="189">
        <v>0</v>
      </c>
      <c r="AL45" s="3290">
        <v>0</v>
      </c>
      <c r="AM45" s="190">
        <v>0</v>
      </c>
      <c r="AN45" s="1208">
        <v>0</v>
      </c>
      <c r="AO45" s="2664">
        <v>0</v>
      </c>
      <c r="AP45" s="1138">
        <v>0</v>
      </c>
      <c r="AQ45" s="1151">
        <v>0</v>
      </c>
      <c r="AR45" s="1299">
        <v>0</v>
      </c>
      <c r="AS45" s="3286"/>
      <c r="AT45" s="1151">
        <v>0</v>
      </c>
      <c r="AU45" s="1299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68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>
        <v>0</v>
      </c>
      <c r="I46" s="3273">
        <v>0</v>
      </c>
      <c r="J46" s="3123">
        <v>0</v>
      </c>
      <c r="K46" s="3126">
        <v>0</v>
      </c>
      <c r="L46" s="3123">
        <v>0</v>
      </c>
      <c r="M46" s="3126">
        <v>0</v>
      </c>
      <c r="N46" s="3123">
        <v>0</v>
      </c>
      <c r="O46" s="3126">
        <v>0</v>
      </c>
      <c r="P46" s="3123">
        <v>0</v>
      </c>
      <c r="Q46" s="3126">
        <v>0</v>
      </c>
      <c r="R46" s="3123">
        <v>0</v>
      </c>
      <c r="S46" s="3126">
        <v>0</v>
      </c>
      <c r="T46" s="3123">
        <v>0</v>
      </c>
      <c r="U46" s="3126">
        <v>0</v>
      </c>
      <c r="V46" s="3123">
        <v>0</v>
      </c>
      <c r="W46" s="3126">
        <v>0</v>
      </c>
      <c r="X46" s="3123">
        <v>0</v>
      </c>
      <c r="Y46" s="3126">
        <v>0</v>
      </c>
      <c r="Z46" s="3123">
        <v>0</v>
      </c>
      <c r="AA46" s="3126">
        <v>0</v>
      </c>
      <c r="AB46" s="3123">
        <v>0</v>
      </c>
      <c r="AC46" s="3126">
        <v>0</v>
      </c>
      <c r="AD46" s="3123">
        <v>0</v>
      </c>
      <c r="AE46" s="3126">
        <v>0</v>
      </c>
      <c r="AF46" s="3123">
        <v>0</v>
      </c>
      <c r="AG46" s="3126">
        <v>0</v>
      </c>
      <c r="AH46" s="3123">
        <v>0</v>
      </c>
      <c r="AI46" s="3126">
        <v>0</v>
      </c>
      <c r="AJ46" s="3123">
        <v>0</v>
      </c>
      <c r="AK46" s="3126">
        <v>0</v>
      </c>
      <c r="AL46" s="3274">
        <v>0</v>
      </c>
      <c r="AM46" s="3275">
        <v>0</v>
      </c>
      <c r="AN46" s="2687">
        <v>0</v>
      </c>
      <c r="AO46" s="3277">
        <v>0</v>
      </c>
      <c r="AP46" s="3130">
        <v>0</v>
      </c>
      <c r="AQ46" s="3708">
        <v>0</v>
      </c>
      <c r="AR46" s="3227">
        <v>0</v>
      </c>
      <c r="AS46" s="3291"/>
      <c r="AT46" s="3708">
        <v>0</v>
      </c>
      <c r="AU46" s="3227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70"/>
      <c r="B47" s="3279" t="s">
        <v>98</v>
      </c>
      <c r="C47" s="3103">
        <f t="shared" si="0"/>
        <v>1</v>
      </c>
      <c r="D47" s="3179">
        <f>SUM(H47+J47+L47+N47+P47+R47+T47+V47+X47+Z47+AB47+AD47+AF47+AH47+AJ47+AL47)</f>
        <v>1</v>
      </c>
      <c r="E47" s="3280">
        <f t="shared" si="28"/>
        <v>0</v>
      </c>
      <c r="F47" s="1459"/>
      <c r="G47" s="3288"/>
      <c r="H47" s="3108">
        <v>0</v>
      </c>
      <c r="I47" s="1125">
        <v>0</v>
      </c>
      <c r="J47" s="3108">
        <v>1</v>
      </c>
      <c r="K47" s="3101">
        <v>0</v>
      </c>
      <c r="L47" s="3108">
        <v>0</v>
      </c>
      <c r="M47" s="3101">
        <v>0</v>
      </c>
      <c r="N47" s="3108">
        <v>0</v>
      </c>
      <c r="O47" s="3101">
        <v>0</v>
      </c>
      <c r="P47" s="3108">
        <v>0</v>
      </c>
      <c r="Q47" s="3101">
        <v>0</v>
      </c>
      <c r="R47" s="3108">
        <v>0</v>
      </c>
      <c r="S47" s="3101">
        <v>0</v>
      </c>
      <c r="T47" s="3108">
        <v>0</v>
      </c>
      <c r="U47" s="3101">
        <v>0</v>
      </c>
      <c r="V47" s="3108">
        <v>0</v>
      </c>
      <c r="W47" s="3101">
        <v>0</v>
      </c>
      <c r="X47" s="3108">
        <v>0</v>
      </c>
      <c r="Y47" s="3101">
        <v>0</v>
      </c>
      <c r="Z47" s="3108">
        <v>0</v>
      </c>
      <c r="AA47" s="3101">
        <v>0</v>
      </c>
      <c r="AB47" s="3108">
        <v>0</v>
      </c>
      <c r="AC47" s="3101">
        <v>0</v>
      </c>
      <c r="AD47" s="3108">
        <v>0</v>
      </c>
      <c r="AE47" s="3101">
        <v>0</v>
      </c>
      <c r="AF47" s="3108">
        <v>0</v>
      </c>
      <c r="AG47" s="3101">
        <v>0</v>
      </c>
      <c r="AH47" s="3108">
        <v>0</v>
      </c>
      <c r="AI47" s="3101">
        <v>0</v>
      </c>
      <c r="AJ47" s="3108">
        <v>0</v>
      </c>
      <c r="AK47" s="3101">
        <v>0</v>
      </c>
      <c r="AL47" s="3281">
        <v>0</v>
      </c>
      <c r="AM47" s="880">
        <v>0</v>
      </c>
      <c r="AN47" s="3282">
        <v>0</v>
      </c>
      <c r="AO47" s="3100">
        <v>0</v>
      </c>
      <c r="AP47" s="1125">
        <v>0</v>
      </c>
      <c r="AQ47" s="3720">
        <v>0</v>
      </c>
      <c r="AR47" s="4008">
        <v>0</v>
      </c>
      <c r="AS47" s="3283"/>
      <c r="AT47" s="3720">
        <v>0</v>
      </c>
      <c r="AU47" s="4008">
        <v>1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70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>
        <v>0</v>
      </c>
      <c r="I48" s="1125">
        <v>0</v>
      </c>
      <c r="J48" s="3108">
        <v>0</v>
      </c>
      <c r="K48" s="3101">
        <v>0</v>
      </c>
      <c r="L48" s="3108">
        <v>0</v>
      </c>
      <c r="M48" s="3101">
        <v>0</v>
      </c>
      <c r="N48" s="3108">
        <v>0</v>
      </c>
      <c r="O48" s="3101">
        <v>0</v>
      </c>
      <c r="P48" s="3108">
        <v>0</v>
      </c>
      <c r="Q48" s="3101">
        <v>0</v>
      </c>
      <c r="R48" s="3108">
        <v>0</v>
      </c>
      <c r="S48" s="3101">
        <v>0</v>
      </c>
      <c r="T48" s="3108">
        <v>0</v>
      </c>
      <c r="U48" s="3101">
        <v>0</v>
      </c>
      <c r="V48" s="3108">
        <v>0</v>
      </c>
      <c r="W48" s="3101">
        <v>0</v>
      </c>
      <c r="X48" s="3108">
        <v>0</v>
      </c>
      <c r="Y48" s="3101">
        <v>0</v>
      </c>
      <c r="Z48" s="3108">
        <v>0</v>
      </c>
      <c r="AA48" s="3101">
        <v>0</v>
      </c>
      <c r="AB48" s="3108">
        <v>0</v>
      </c>
      <c r="AC48" s="3101">
        <v>0</v>
      </c>
      <c r="AD48" s="3108">
        <v>0</v>
      </c>
      <c r="AE48" s="3101">
        <v>0</v>
      </c>
      <c r="AF48" s="3108">
        <v>0</v>
      </c>
      <c r="AG48" s="3101">
        <v>0</v>
      </c>
      <c r="AH48" s="3108">
        <v>0</v>
      </c>
      <c r="AI48" s="3101">
        <v>0</v>
      </c>
      <c r="AJ48" s="3108">
        <v>0</v>
      </c>
      <c r="AK48" s="3101">
        <v>0</v>
      </c>
      <c r="AL48" s="3281">
        <v>0</v>
      </c>
      <c r="AM48" s="880">
        <v>0</v>
      </c>
      <c r="AN48" s="3282">
        <v>0</v>
      </c>
      <c r="AO48" s="3100">
        <v>0</v>
      </c>
      <c r="AP48" s="1125">
        <v>0</v>
      </c>
      <c r="AQ48" s="3720">
        <v>0</v>
      </c>
      <c r="AR48" s="4008">
        <v>0</v>
      </c>
      <c r="AS48" s="3283"/>
      <c r="AT48" s="3720">
        <v>0</v>
      </c>
      <c r="AU48" s="4008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70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>
        <v>0</v>
      </c>
      <c r="I49" s="1125">
        <v>0</v>
      </c>
      <c r="J49" s="3108">
        <v>0</v>
      </c>
      <c r="K49" s="3101">
        <v>0</v>
      </c>
      <c r="L49" s="3108">
        <v>0</v>
      </c>
      <c r="M49" s="3101">
        <v>0</v>
      </c>
      <c r="N49" s="3108">
        <v>0</v>
      </c>
      <c r="O49" s="3101">
        <v>0</v>
      </c>
      <c r="P49" s="3108">
        <v>0</v>
      </c>
      <c r="Q49" s="3101">
        <v>0</v>
      </c>
      <c r="R49" s="3108">
        <v>0</v>
      </c>
      <c r="S49" s="3101">
        <v>0</v>
      </c>
      <c r="T49" s="3108">
        <v>0</v>
      </c>
      <c r="U49" s="3101">
        <v>0</v>
      </c>
      <c r="V49" s="3108">
        <v>0</v>
      </c>
      <c r="W49" s="3101">
        <v>0</v>
      </c>
      <c r="X49" s="3108">
        <v>0</v>
      </c>
      <c r="Y49" s="3101">
        <v>0</v>
      </c>
      <c r="Z49" s="3108">
        <v>0</v>
      </c>
      <c r="AA49" s="3101">
        <v>0</v>
      </c>
      <c r="AB49" s="3108">
        <v>0</v>
      </c>
      <c r="AC49" s="3101">
        <v>0</v>
      </c>
      <c r="AD49" s="3108">
        <v>0</v>
      </c>
      <c r="AE49" s="3101">
        <v>0</v>
      </c>
      <c r="AF49" s="3108">
        <v>0</v>
      </c>
      <c r="AG49" s="3101">
        <v>0</v>
      </c>
      <c r="AH49" s="3108">
        <v>0</v>
      </c>
      <c r="AI49" s="3101">
        <v>0</v>
      </c>
      <c r="AJ49" s="3108">
        <v>0</v>
      </c>
      <c r="AK49" s="3101">
        <v>0</v>
      </c>
      <c r="AL49" s="3281">
        <v>0</v>
      </c>
      <c r="AM49" s="880">
        <v>0</v>
      </c>
      <c r="AN49" s="3282">
        <v>0</v>
      </c>
      <c r="AO49" s="3100">
        <v>0</v>
      </c>
      <c r="AP49" s="1125">
        <v>0</v>
      </c>
      <c r="AQ49" s="3720">
        <v>0</v>
      </c>
      <c r="AR49" s="4008">
        <v>0</v>
      </c>
      <c r="AS49" s="3283"/>
      <c r="AT49" s="3720">
        <v>0</v>
      </c>
      <c r="AU49" s="4008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70"/>
      <c r="B50" s="3279" t="s">
        <v>2123</v>
      </c>
      <c r="C50" s="3103">
        <f t="shared" si="0"/>
        <v>1</v>
      </c>
      <c r="D50" s="3179">
        <f>SUM(H50+J50+L50+N50+P50+R50+T50+V50+X50+Z50+AB50+AD50+AF50+AH50+AJ50+AL50)</f>
        <v>1</v>
      </c>
      <c r="E50" s="3280">
        <f t="shared" si="28"/>
        <v>0</v>
      </c>
      <c r="F50" s="1459"/>
      <c r="G50" s="3288"/>
      <c r="H50" s="3108">
        <v>0</v>
      </c>
      <c r="I50" s="1125">
        <v>0</v>
      </c>
      <c r="J50" s="3108">
        <v>0</v>
      </c>
      <c r="K50" s="3101">
        <v>0</v>
      </c>
      <c r="L50" s="3108">
        <v>0</v>
      </c>
      <c r="M50" s="3101">
        <v>0</v>
      </c>
      <c r="N50" s="3108">
        <v>0</v>
      </c>
      <c r="O50" s="3101">
        <v>0</v>
      </c>
      <c r="P50" s="3108">
        <v>0</v>
      </c>
      <c r="Q50" s="3101">
        <v>0</v>
      </c>
      <c r="R50" s="3108">
        <v>1</v>
      </c>
      <c r="S50" s="3101">
        <v>0</v>
      </c>
      <c r="T50" s="3108">
        <v>0</v>
      </c>
      <c r="U50" s="3101">
        <v>0</v>
      </c>
      <c r="V50" s="3108">
        <v>0</v>
      </c>
      <c r="W50" s="3101">
        <v>0</v>
      </c>
      <c r="X50" s="3108">
        <v>0</v>
      </c>
      <c r="Y50" s="3101">
        <v>0</v>
      </c>
      <c r="Z50" s="3108">
        <v>0</v>
      </c>
      <c r="AA50" s="3101">
        <v>0</v>
      </c>
      <c r="AB50" s="3108">
        <v>0</v>
      </c>
      <c r="AC50" s="3101">
        <v>0</v>
      </c>
      <c r="AD50" s="3108">
        <v>0</v>
      </c>
      <c r="AE50" s="3101">
        <v>0</v>
      </c>
      <c r="AF50" s="3108">
        <v>0</v>
      </c>
      <c r="AG50" s="3101">
        <v>0</v>
      </c>
      <c r="AH50" s="3108">
        <v>0</v>
      </c>
      <c r="AI50" s="3101">
        <v>0</v>
      </c>
      <c r="AJ50" s="3108">
        <v>0</v>
      </c>
      <c r="AK50" s="3101">
        <v>0</v>
      </c>
      <c r="AL50" s="3281">
        <v>0</v>
      </c>
      <c r="AM50" s="880">
        <v>0</v>
      </c>
      <c r="AN50" s="3282">
        <v>0</v>
      </c>
      <c r="AO50" s="3100">
        <v>0</v>
      </c>
      <c r="AP50" s="1125">
        <v>0</v>
      </c>
      <c r="AQ50" s="3720">
        <v>0</v>
      </c>
      <c r="AR50" s="4008">
        <v>0</v>
      </c>
      <c r="AS50" s="3283"/>
      <c r="AT50" s="3720">
        <v>0</v>
      </c>
      <c r="AU50" s="4008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70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>
        <v>0</v>
      </c>
      <c r="I51" s="1125">
        <v>0</v>
      </c>
      <c r="J51" s="3108">
        <v>0</v>
      </c>
      <c r="K51" s="3101">
        <v>0</v>
      </c>
      <c r="L51" s="3108">
        <v>0</v>
      </c>
      <c r="M51" s="3101">
        <v>0</v>
      </c>
      <c r="N51" s="3108">
        <v>0</v>
      </c>
      <c r="O51" s="3101">
        <v>0</v>
      </c>
      <c r="P51" s="3108">
        <v>0</v>
      </c>
      <c r="Q51" s="3101">
        <v>0</v>
      </c>
      <c r="R51" s="3108">
        <v>0</v>
      </c>
      <c r="S51" s="3101">
        <v>0</v>
      </c>
      <c r="T51" s="3108">
        <v>0</v>
      </c>
      <c r="U51" s="3101">
        <v>0</v>
      </c>
      <c r="V51" s="3108">
        <v>0</v>
      </c>
      <c r="W51" s="3101">
        <v>0</v>
      </c>
      <c r="X51" s="3108">
        <v>0</v>
      </c>
      <c r="Y51" s="3101">
        <v>0</v>
      </c>
      <c r="Z51" s="3108">
        <v>0</v>
      </c>
      <c r="AA51" s="3101">
        <v>0</v>
      </c>
      <c r="AB51" s="3108">
        <v>0</v>
      </c>
      <c r="AC51" s="3101">
        <v>0</v>
      </c>
      <c r="AD51" s="3108">
        <v>0</v>
      </c>
      <c r="AE51" s="3101">
        <v>0</v>
      </c>
      <c r="AF51" s="3108">
        <v>0</v>
      </c>
      <c r="AG51" s="3101">
        <v>0</v>
      </c>
      <c r="AH51" s="3108">
        <v>0</v>
      </c>
      <c r="AI51" s="3101">
        <v>0</v>
      </c>
      <c r="AJ51" s="3108">
        <v>0</v>
      </c>
      <c r="AK51" s="3101">
        <v>0</v>
      </c>
      <c r="AL51" s="3281">
        <v>0</v>
      </c>
      <c r="AM51" s="880">
        <v>0</v>
      </c>
      <c r="AN51" s="3282">
        <v>0</v>
      </c>
      <c r="AO51" s="3100">
        <v>0</v>
      </c>
      <c r="AP51" s="1125">
        <v>0</v>
      </c>
      <c r="AQ51" s="3720">
        <v>0</v>
      </c>
      <c r="AR51" s="4008">
        <v>0</v>
      </c>
      <c r="AS51" s="3283"/>
      <c r="AT51" s="3720">
        <v>0</v>
      </c>
      <c r="AU51" s="4008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70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>
        <v>0</v>
      </c>
      <c r="I52" s="1125">
        <v>0</v>
      </c>
      <c r="J52" s="3108">
        <v>0</v>
      </c>
      <c r="K52" s="3101">
        <v>0</v>
      </c>
      <c r="L52" s="3108">
        <v>0</v>
      </c>
      <c r="M52" s="3101">
        <v>0</v>
      </c>
      <c r="N52" s="3108">
        <v>0</v>
      </c>
      <c r="O52" s="3101">
        <v>0</v>
      </c>
      <c r="P52" s="3108">
        <v>0</v>
      </c>
      <c r="Q52" s="3101">
        <v>0</v>
      </c>
      <c r="R52" s="3108">
        <v>0</v>
      </c>
      <c r="S52" s="3101">
        <v>0</v>
      </c>
      <c r="T52" s="3108">
        <v>0</v>
      </c>
      <c r="U52" s="3101">
        <v>0</v>
      </c>
      <c r="V52" s="3108">
        <v>0</v>
      </c>
      <c r="W52" s="3101">
        <v>0</v>
      </c>
      <c r="X52" s="3108">
        <v>0</v>
      </c>
      <c r="Y52" s="3101">
        <v>0</v>
      </c>
      <c r="Z52" s="3108">
        <v>0</v>
      </c>
      <c r="AA52" s="3101">
        <v>0</v>
      </c>
      <c r="AB52" s="3108">
        <v>0</v>
      </c>
      <c r="AC52" s="3101">
        <v>0</v>
      </c>
      <c r="AD52" s="3108">
        <v>0</v>
      </c>
      <c r="AE52" s="3101">
        <v>0</v>
      </c>
      <c r="AF52" s="3108">
        <v>0</v>
      </c>
      <c r="AG52" s="3101">
        <v>0</v>
      </c>
      <c r="AH52" s="3108">
        <v>0</v>
      </c>
      <c r="AI52" s="3101">
        <v>0</v>
      </c>
      <c r="AJ52" s="3108">
        <v>0</v>
      </c>
      <c r="AK52" s="3101">
        <v>0</v>
      </c>
      <c r="AL52" s="3281">
        <v>0</v>
      </c>
      <c r="AM52" s="880">
        <v>0</v>
      </c>
      <c r="AN52" s="3282">
        <v>0</v>
      </c>
      <c r="AO52" s="3100">
        <v>0</v>
      </c>
      <c r="AP52" s="1125">
        <v>0</v>
      </c>
      <c r="AQ52" s="3720">
        <v>0</v>
      </c>
      <c r="AR52" s="4008">
        <v>0</v>
      </c>
      <c r="AS52" s="3283"/>
      <c r="AT52" s="3720">
        <v>0</v>
      </c>
      <c r="AU52" s="4008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70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>
        <v>0</v>
      </c>
      <c r="I53" s="1148">
        <v>0</v>
      </c>
      <c r="J53" s="1198">
        <v>0</v>
      </c>
      <c r="K53" s="1199">
        <v>0</v>
      </c>
      <c r="L53" s="1198">
        <v>0</v>
      </c>
      <c r="M53" s="1199">
        <v>0</v>
      </c>
      <c r="N53" s="1198">
        <v>0</v>
      </c>
      <c r="O53" s="1199">
        <v>0</v>
      </c>
      <c r="P53" s="1198">
        <v>0</v>
      </c>
      <c r="Q53" s="1199">
        <v>0</v>
      </c>
      <c r="R53" s="1198">
        <v>0</v>
      </c>
      <c r="S53" s="1199">
        <v>0</v>
      </c>
      <c r="T53" s="1198">
        <v>0</v>
      </c>
      <c r="U53" s="1199">
        <v>0</v>
      </c>
      <c r="V53" s="1198">
        <v>0</v>
      </c>
      <c r="W53" s="1199">
        <v>0</v>
      </c>
      <c r="X53" s="1198">
        <v>0</v>
      </c>
      <c r="Y53" s="1199">
        <v>0</v>
      </c>
      <c r="Z53" s="1198">
        <v>0</v>
      </c>
      <c r="AA53" s="1199">
        <v>0</v>
      </c>
      <c r="AB53" s="1198">
        <v>0</v>
      </c>
      <c r="AC53" s="1199">
        <v>0</v>
      </c>
      <c r="AD53" s="1198">
        <v>0</v>
      </c>
      <c r="AE53" s="1199">
        <v>0</v>
      </c>
      <c r="AF53" s="1198">
        <v>0</v>
      </c>
      <c r="AG53" s="1199">
        <v>0</v>
      </c>
      <c r="AH53" s="1198">
        <v>0</v>
      </c>
      <c r="AI53" s="1199">
        <v>0</v>
      </c>
      <c r="AJ53" s="1198">
        <v>0</v>
      </c>
      <c r="AK53" s="1199">
        <v>0</v>
      </c>
      <c r="AL53" s="1301">
        <v>0</v>
      </c>
      <c r="AM53" s="1414">
        <v>0</v>
      </c>
      <c r="AN53" s="3282">
        <v>0</v>
      </c>
      <c r="AO53" s="1200">
        <v>0</v>
      </c>
      <c r="AP53" s="1125">
        <v>0</v>
      </c>
      <c r="AQ53" s="3720">
        <v>0</v>
      </c>
      <c r="AR53" s="4008">
        <v>0</v>
      </c>
      <c r="AS53" s="3283"/>
      <c r="AT53" s="3720">
        <v>0</v>
      </c>
      <c r="AU53" s="4008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70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>
        <v>0</v>
      </c>
      <c r="I54" s="1125">
        <v>0</v>
      </c>
      <c r="J54" s="3108">
        <v>0</v>
      </c>
      <c r="K54" s="3101">
        <v>0</v>
      </c>
      <c r="L54" s="3108">
        <v>0</v>
      </c>
      <c r="M54" s="3101">
        <v>0</v>
      </c>
      <c r="N54" s="3108">
        <v>0</v>
      </c>
      <c r="O54" s="3101">
        <v>0</v>
      </c>
      <c r="P54" s="3108">
        <v>0</v>
      </c>
      <c r="Q54" s="3101">
        <v>0</v>
      </c>
      <c r="R54" s="3108">
        <v>0</v>
      </c>
      <c r="S54" s="3101">
        <v>0</v>
      </c>
      <c r="T54" s="3108">
        <v>0</v>
      </c>
      <c r="U54" s="3101">
        <v>0</v>
      </c>
      <c r="V54" s="3108">
        <v>0</v>
      </c>
      <c r="W54" s="3101">
        <v>0</v>
      </c>
      <c r="X54" s="3108">
        <v>0</v>
      </c>
      <c r="Y54" s="3101">
        <v>0</v>
      </c>
      <c r="Z54" s="3108">
        <v>0</v>
      </c>
      <c r="AA54" s="3101">
        <v>0</v>
      </c>
      <c r="AB54" s="3108">
        <v>0</v>
      </c>
      <c r="AC54" s="3101">
        <v>0</v>
      </c>
      <c r="AD54" s="3108">
        <v>0</v>
      </c>
      <c r="AE54" s="3101">
        <v>0</v>
      </c>
      <c r="AF54" s="3108">
        <v>0</v>
      </c>
      <c r="AG54" s="3101">
        <v>0</v>
      </c>
      <c r="AH54" s="3108">
        <v>0</v>
      </c>
      <c r="AI54" s="3101">
        <v>0</v>
      </c>
      <c r="AJ54" s="3108">
        <v>0</v>
      </c>
      <c r="AK54" s="3101">
        <v>0</v>
      </c>
      <c r="AL54" s="3281">
        <v>0</v>
      </c>
      <c r="AM54" s="880">
        <v>0</v>
      </c>
      <c r="AN54" s="3282">
        <v>0</v>
      </c>
      <c r="AO54" s="3100">
        <v>0</v>
      </c>
      <c r="AP54" s="1125">
        <v>0</v>
      </c>
      <c r="AQ54" s="3720">
        <v>0</v>
      </c>
      <c r="AR54" s="4008">
        <v>0</v>
      </c>
      <c r="AS54" s="3283"/>
      <c r="AT54" s="3720">
        <v>0</v>
      </c>
      <c r="AU54" s="4008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70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>
        <v>0</v>
      </c>
      <c r="I55" s="1125">
        <v>0</v>
      </c>
      <c r="J55" s="3108">
        <v>0</v>
      </c>
      <c r="K55" s="3101">
        <v>0</v>
      </c>
      <c r="L55" s="3108">
        <v>0</v>
      </c>
      <c r="M55" s="3101">
        <v>0</v>
      </c>
      <c r="N55" s="3108">
        <v>0</v>
      </c>
      <c r="O55" s="3101">
        <v>0</v>
      </c>
      <c r="P55" s="3108">
        <v>0</v>
      </c>
      <c r="Q55" s="3101">
        <v>0</v>
      </c>
      <c r="R55" s="3108">
        <v>0</v>
      </c>
      <c r="S55" s="3101">
        <v>0</v>
      </c>
      <c r="T55" s="3108">
        <v>0</v>
      </c>
      <c r="U55" s="3101">
        <v>0</v>
      </c>
      <c r="V55" s="3108">
        <v>0</v>
      </c>
      <c r="W55" s="3101">
        <v>0</v>
      </c>
      <c r="X55" s="3108">
        <v>0</v>
      </c>
      <c r="Y55" s="3101">
        <v>0</v>
      </c>
      <c r="Z55" s="3108">
        <v>0</v>
      </c>
      <c r="AA55" s="3101">
        <v>0</v>
      </c>
      <c r="AB55" s="3108">
        <v>0</v>
      </c>
      <c r="AC55" s="3101">
        <v>0</v>
      </c>
      <c r="AD55" s="3108">
        <v>0</v>
      </c>
      <c r="AE55" s="3101">
        <v>0</v>
      </c>
      <c r="AF55" s="3108">
        <v>0</v>
      </c>
      <c r="AG55" s="3292">
        <v>0</v>
      </c>
      <c r="AH55" s="3108">
        <v>0</v>
      </c>
      <c r="AI55" s="3101">
        <v>0</v>
      </c>
      <c r="AJ55" s="3108">
        <v>0</v>
      </c>
      <c r="AK55" s="3101">
        <v>0</v>
      </c>
      <c r="AL55" s="3281">
        <v>0</v>
      </c>
      <c r="AM55" s="880">
        <v>0</v>
      </c>
      <c r="AN55" s="3282">
        <v>0</v>
      </c>
      <c r="AO55" s="3100">
        <v>0</v>
      </c>
      <c r="AP55" s="1125">
        <v>0</v>
      </c>
      <c r="AQ55" s="3720">
        <v>0</v>
      </c>
      <c r="AR55" s="4008">
        <v>0</v>
      </c>
      <c r="AS55" s="3283"/>
      <c r="AT55" s="3720">
        <v>0</v>
      </c>
      <c r="AU55" s="4008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69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>
        <v>0</v>
      </c>
      <c r="I56" s="2466">
        <v>0</v>
      </c>
      <c r="J56" s="2465">
        <v>0</v>
      </c>
      <c r="K56" s="189">
        <v>0</v>
      </c>
      <c r="L56" s="2465">
        <v>0</v>
      </c>
      <c r="M56" s="189">
        <v>0</v>
      </c>
      <c r="N56" s="2465">
        <v>0</v>
      </c>
      <c r="O56" s="189">
        <v>0</v>
      </c>
      <c r="P56" s="2465">
        <v>0</v>
      </c>
      <c r="Q56" s="189">
        <v>0</v>
      </c>
      <c r="R56" s="2465">
        <v>0</v>
      </c>
      <c r="S56" s="189">
        <v>0</v>
      </c>
      <c r="T56" s="2465">
        <v>0</v>
      </c>
      <c r="U56" s="189">
        <v>0</v>
      </c>
      <c r="V56" s="2465">
        <v>0</v>
      </c>
      <c r="W56" s="189">
        <v>0</v>
      </c>
      <c r="X56" s="2465">
        <v>0</v>
      </c>
      <c r="Y56" s="189">
        <v>0</v>
      </c>
      <c r="Z56" s="2465">
        <v>0</v>
      </c>
      <c r="AA56" s="189">
        <v>0</v>
      </c>
      <c r="AB56" s="2465">
        <v>0</v>
      </c>
      <c r="AC56" s="189">
        <v>0</v>
      </c>
      <c r="AD56" s="2465">
        <v>0</v>
      </c>
      <c r="AE56" s="189">
        <v>0</v>
      </c>
      <c r="AF56" s="2465">
        <v>0</v>
      </c>
      <c r="AG56" s="189">
        <v>0</v>
      </c>
      <c r="AH56" s="2465">
        <v>0</v>
      </c>
      <c r="AI56" s="189">
        <v>0</v>
      </c>
      <c r="AJ56" s="2465">
        <v>0</v>
      </c>
      <c r="AK56" s="189">
        <v>0</v>
      </c>
      <c r="AL56" s="3290">
        <v>0</v>
      </c>
      <c r="AM56" s="190">
        <v>0</v>
      </c>
      <c r="AN56" s="1208">
        <v>0</v>
      </c>
      <c r="AO56" s="2664">
        <v>0</v>
      </c>
      <c r="AP56" s="1138">
        <v>0</v>
      </c>
      <c r="AQ56" s="1151">
        <v>0</v>
      </c>
      <c r="AR56" s="1299">
        <v>0</v>
      </c>
      <c r="AS56" s="3283"/>
      <c r="AT56" s="3720">
        <v>0</v>
      </c>
      <c r="AU56" s="4008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68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>
        <v>0</v>
      </c>
      <c r="K57" s="3126">
        <v>0</v>
      </c>
      <c r="L57" s="3123">
        <v>0</v>
      </c>
      <c r="M57" s="3126">
        <v>0</v>
      </c>
      <c r="N57" s="3123">
        <v>0</v>
      </c>
      <c r="O57" s="3126">
        <v>0</v>
      </c>
      <c r="P57" s="3123">
        <v>0</v>
      </c>
      <c r="Q57" s="3126">
        <v>0</v>
      </c>
      <c r="R57" s="3123">
        <v>0</v>
      </c>
      <c r="S57" s="3126">
        <v>0</v>
      </c>
      <c r="T57" s="3123">
        <v>0</v>
      </c>
      <c r="U57" s="3126">
        <v>0</v>
      </c>
      <c r="V57" s="3123">
        <v>0</v>
      </c>
      <c r="W57" s="3126">
        <v>0</v>
      </c>
      <c r="X57" s="3123">
        <v>0</v>
      </c>
      <c r="Y57" s="3126">
        <v>0</v>
      </c>
      <c r="Z57" s="3123">
        <v>0</v>
      </c>
      <c r="AA57" s="3126">
        <v>0</v>
      </c>
      <c r="AB57" s="3123">
        <v>0</v>
      </c>
      <c r="AC57" s="3126">
        <v>0</v>
      </c>
      <c r="AD57" s="3123">
        <v>0</v>
      </c>
      <c r="AE57" s="3126">
        <v>0</v>
      </c>
      <c r="AF57" s="3123">
        <v>0</v>
      </c>
      <c r="AG57" s="3126">
        <v>0</v>
      </c>
      <c r="AH57" s="3123">
        <v>0</v>
      </c>
      <c r="AI57" s="3126">
        <v>0</v>
      </c>
      <c r="AJ57" s="3123">
        <v>0</v>
      </c>
      <c r="AK57" s="3126">
        <v>0</v>
      </c>
      <c r="AL57" s="3274">
        <v>0</v>
      </c>
      <c r="AM57" s="3275">
        <v>0</v>
      </c>
      <c r="AN57" s="2687">
        <v>0</v>
      </c>
      <c r="AO57" s="3277">
        <v>0</v>
      </c>
      <c r="AP57" s="3273">
        <v>0</v>
      </c>
      <c r="AQ57" s="5434">
        <v>0</v>
      </c>
      <c r="AR57" s="5436">
        <v>0</v>
      </c>
      <c r="AS57" s="3274">
        <v>0</v>
      </c>
      <c r="AT57" s="5434">
        <v>0</v>
      </c>
      <c r="AU57" s="5436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70"/>
      <c r="B58" s="3279" t="s">
        <v>98</v>
      </c>
      <c r="C58" s="3103">
        <f t="shared" si="0"/>
        <v>11</v>
      </c>
      <c r="D58" s="3179">
        <f t="shared" ref="D58:E62" si="32">SUM(J58+L58+N58+P58+R58+T58+V58+X58+Z58+AB58+AD58+AF58+AH58+AJ58+AL58)</f>
        <v>4</v>
      </c>
      <c r="E58" s="3280">
        <f>SUM(K58+M58+O58+Q58+S58+U58+W58+Y58+AA58+AC58+AE58+AG58+AI58+AK58+AM58)</f>
        <v>7</v>
      </c>
      <c r="F58" s="1459"/>
      <c r="G58" s="3288"/>
      <c r="H58" s="1459"/>
      <c r="I58" s="3288"/>
      <c r="J58" s="3108">
        <v>2</v>
      </c>
      <c r="K58" s="3101">
        <v>7</v>
      </c>
      <c r="L58" s="3108">
        <v>2</v>
      </c>
      <c r="M58" s="3101">
        <v>0</v>
      </c>
      <c r="N58" s="3108">
        <v>0</v>
      </c>
      <c r="O58" s="3101">
        <v>0</v>
      </c>
      <c r="P58" s="3108">
        <v>0</v>
      </c>
      <c r="Q58" s="3101">
        <v>0</v>
      </c>
      <c r="R58" s="3108">
        <v>0</v>
      </c>
      <c r="S58" s="3101">
        <v>0</v>
      </c>
      <c r="T58" s="3108">
        <v>0</v>
      </c>
      <c r="U58" s="3101">
        <v>0</v>
      </c>
      <c r="V58" s="3108">
        <v>0</v>
      </c>
      <c r="W58" s="3101">
        <v>0</v>
      </c>
      <c r="X58" s="3108">
        <v>0</v>
      </c>
      <c r="Y58" s="3101">
        <v>0</v>
      </c>
      <c r="Z58" s="3108">
        <v>0</v>
      </c>
      <c r="AA58" s="3101">
        <v>0</v>
      </c>
      <c r="AB58" s="3108">
        <v>0</v>
      </c>
      <c r="AC58" s="3101">
        <v>0</v>
      </c>
      <c r="AD58" s="3108">
        <v>0</v>
      </c>
      <c r="AE58" s="3101">
        <v>0</v>
      </c>
      <c r="AF58" s="3108">
        <v>0</v>
      </c>
      <c r="AG58" s="3101">
        <v>0</v>
      </c>
      <c r="AH58" s="3108">
        <v>0</v>
      </c>
      <c r="AI58" s="3101">
        <v>0</v>
      </c>
      <c r="AJ58" s="3108">
        <v>0</v>
      </c>
      <c r="AK58" s="3101">
        <v>0</v>
      </c>
      <c r="AL58" s="3281">
        <v>0</v>
      </c>
      <c r="AM58" s="880">
        <v>0</v>
      </c>
      <c r="AN58" s="3282">
        <v>0</v>
      </c>
      <c r="AO58" s="3100">
        <v>0</v>
      </c>
      <c r="AP58" s="1125">
        <v>0</v>
      </c>
      <c r="AQ58" s="3720">
        <v>2</v>
      </c>
      <c r="AR58" s="4008">
        <v>2</v>
      </c>
      <c r="AS58" s="3281">
        <v>3</v>
      </c>
      <c r="AT58" s="3720">
        <v>0</v>
      </c>
      <c r="AU58" s="4008">
        <v>6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70"/>
      <c r="B59" s="3279" t="s">
        <v>65</v>
      </c>
      <c r="C59" s="3103">
        <f t="shared" si="0"/>
        <v>71</v>
      </c>
      <c r="D59" s="3179">
        <f>SUM(J59+L59+N59+P59+R59+T59+V59+X59+Z59+AB59+AD59+AF59+AH59+AJ59+AL59)</f>
        <v>7</v>
      </c>
      <c r="E59" s="3280">
        <f>SUM(K59+M59+O59+Q59+S59+U59+W59+Y59+AA59+AC59+AE59+AG59+AI59+AK59+AM59)</f>
        <v>64</v>
      </c>
      <c r="F59" s="1459"/>
      <c r="G59" s="3288"/>
      <c r="H59" s="1459"/>
      <c r="I59" s="3288"/>
      <c r="J59" s="3108">
        <v>3</v>
      </c>
      <c r="K59" s="3101">
        <v>8</v>
      </c>
      <c r="L59" s="3108">
        <v>4</v>
      </c>
      <c r="M59" s="3101">
        <v>26</v>
      </c>
      <c r="N59" s="3108">
        <v>0</v>
      </c>
      <c r="O59" s="3101">
        <v>4</v>
      </c>
      <c r="P59" s="3108">
        <v>0</v>
      </c>
      <c r="Q59" s="3101">
        <v>8</v>
      </c>
      <c r="R59" s="3108">
        <v>0</v>
      </c>
      <c r="S59" s="3101">
        <v>6</v>
      </c>
      <c r="T59" s="3108">
        <v>0</v>
      </c>
      <c r="U59" s="3101">
        <v>2</v>
      </c>
      <c r="V59" s="3108">
        <v>0</v>
      </c>
      <c r="W59" s="3101">
        <v>3</v>
      </c>
      <c r="X59" s="3108">
        <v>0</v>
      </c>
      <c r="Y59" s="3101">
        <v>3</v>
      </c>
      <c r="Z59" s="3108">
        <v>0</v>
      </c>
      <c r="AA59" s="3101">
        <v>2</v>
      </c>
      <c r="AB59" s="3108">
        <v>0</v>
      </c>
      <c r="AC59" s="3101">
        <v>1</v>
      </c>
      <c r="AD59" s="3108">
        <v>0</v>
      </c>
      <c r="AE59" s="3101">
        <v>0</v>
      </c>
      <c r="AF59" s="3108">
        <v>0</v>
      </c>
      <c r="AG59" s="3101">
        <v>1</v>
      </c>
      <c r="AH59" s="3108">
        <v>0</v>
      </c>
      <c r="AI59" s="3101">
        <v>0</v>
      </c>
      <c r="AJ59" s="3108">
        <v>0</v>
      </c>
      <c r="AK59" s="3101">
        <v>0</v>
      </c>
      <c r="AL59" s="3281">
        <v>0</v>
      </c>
      <c r="AM59" s="880">
        <v>0</v>
      </c>
      <c r="AN59" s="3282">
        <v>0</v>
      </c>
      <c r="AO59" s="3100">
        <v>0</v>
      </c>
      <c r="AP59" s="1125">
        <v>0</v>
      </c>
      <c r="AQ59" s="3720">
        <v>14</v>
      </c>
      <c r="AR59" s="4008">
        <v>3</v>
      </c>
      <c r="AS59" s="3281">
        <v>31</v>
      </c>
      <c r="AT59" s="3720">
        <v>1</v>
      </c>
      <c r="AU59" s="4008">
        <v>9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70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>
        <v>0</v>
      </c>
      <c r="K60" s="3101">
        <v>0</v>
      </c>
      <c r="L60" s="3108">
        <v>0</v>
      </c>
      <c r="M60" s="3101">
        <v>0</v>
      </c>
      <c r="N60" s="3108">
        <v>0</v>
      </c>
      <c r="O60" s="3101">
        <v>0</v>
      </c>
      <c r="P60" s="3108">
        <v>0</v>
      </c>
      <c r="Q60" s="3101">
        <v>0</v>
      </c>
      <c r="R60" s="3108">
        <v>0</v>
      </c>
      <c r="S60" s="3101">
        <v>0</v>
      </c>
      <c r="T60" s="3108">
        <v>0</v>
      </c>
      <c r="U60" s="3101">
        <v>0</v>
      </c>
      <c r="V60" s="3108">
        <v>0</v>
      </c>
      <c r="W60" s="3101">
        <v>0</v>
      </c>
      <c r="X60" s="3108">
        <v>0</v>
      </c>
      <c r="Y60" s="3101">
        <v>0</v>
      </c>
      <c r="Z60" s="3108">
        <v>0</v>
      </c>
      <c r="AA60" s="3101">
        <v>0</v>
      </c>
      <c r="AB60" s="3108">
        <v>0</v>
      </c>
      <c r="AC60" s="3101">
        <v>0</v>
      </c>
      <c r="AD60" s="3108">
        <v>0</v>
      </c>
      <c r="AE60" s="3101">
        <v>0</v>
      </c>
      <c r="AF60" s="3108">
        <v>0</v>
      </c>
      <c r="AG60" s="3101">
        <v>0</v>
      </c>
      <c r="AH60" s="3108">
        <v>0</v>
      </c>
      <c r="AI60" s="3101">
        <v>0</v>
      </c>
      <c r="AJ60" s="3108">
        <v>0</v>
      </c>
      <c r="AK60" s="3101">
        <v>0</v>
      </c>
      <c r="AL60" s="3281">
        <v>0</v>
      </c>
      <c r="AM60" s="880">
        <v>0</v>
      </c>
      <c r="AN60" s="3282">
        <v>0</v>
      </c>
      <c r="AO60" s="3100">
        <v>0</v>
      </c>
      <c r="AP60" s="1125">
        <v>0</v>
      </c>
      <c r="AQ60" s="3720">
        <v>0</v>
      </c>
      <c r="AR60" s="4008">
        <v>0</v>
      </c>
      <c r="AS60" s="3281">
        <v>0</v>
      </c>
      <c r="AT60" s="3720">
        <v>0</v>
      </c>
      <c r="AU60" s="4008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70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>
        <v>0</v>
      </c>
      <c r="K61" s="1199">
        <v>0</v>
      </c>
      <c r="L61" s="1198">
        <v>0</v>
      </c>
      <c r="M61" s="1199">
        <v>0</v>
      </c>
      <c r="N61" s="1198">
        <v>0</v>
      </c>
      <c r="O61" s="1199">
        <v>0</v>
      </c>
      <c r="P61" s="1198">
        <v>0</v>
      </c>
      <c r="Q61" s="1199">
        <v>0</v>
      </c>
      <c r="R61" s="1198">
        <v>0</v>
      </c>
      <c r="S61" s="1199">
        <v>0</v>
      </c>
      <c r="T61" s="1198">
        <v>0</v>
      </c>
      <c r="U61" s="1199">
        <v>0</v>
      </c>
      <c r="V61" s="1198">
        <v>0</v>
      </c>
      <c r="W61" s="1199">
        <v>0</v>
      </c>
      <c r="X61" s="1198">
        <v>0</v>
      </c>
      <c r="Y61" s="1199">
        <v>0</v>
      </c>
      <c r="Z61" s="1198">
        <v>0</v>
      </c>
      <c r="AA61" s="1199">
        <v>0</v>
      </c>
      <c r="AB61" s="1198">
        <v>0</v>
      </c>
      <c r="AC61" s="1199">
        <v>0</v>
      </c>
      <c r="AD61" s="1198">
        <v>0</v>
      </c>
      <c r="AE61" s="1199">
        <v>0</v>
      </c>
      <c r="AF61" s="1198">
        <v>0</v>
      </c>
      <c r="AG61" s="1199">
        <v>0</v>
      </c>
      <c r="AH61" s="1198">
        <v>0</v>
      </c>
      <c r="AI61" s="1199">
        <v>0</v>
      </c>
      <c r="AJ61" s="1198">
        <v>0</v>
      </c>
      <c r="AK61" s="1199">
        <v>0</v>
      </c>
      <c r="AL61" s="1301">
        <v>0</v>
      </c>
      <c r="AM61" s="1414">
        <v>0</v>
      </c>
      <c r="AN61" s="3282">
        <v>0</v>
      </c>
      <c r="AO61" s="1200">
        <v>0</v>
      </c>
      <c r="AP61" s="1148">
        <v>0</v>
      </c>
      <c r="AQ61" s="1301">
        <v>0</v>
      </c>
      <c r="AR61" s="1418">
        <v>0</v>
      </c>
      <c r="AS61" s="1301">
        <v>0</v>
      </c>
      <c r="AT61" s="1301">
        <v>0</v>
      </c>
      <c r="AU61" s="1418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69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>
        <v>0</v>
      </c>
      <c r="K62" s="1139">
        <v>0</v>
      </c>
      <c r="L62" s="1137">
        <v>0</v>
      </c>
      <c r="M62" s="1139">
        <v>0</v>
      </c>
      <c r="N62" s="1137">
        <v>0</v>
      </c>
      <c r="O62" s="1139">
        <v>0</v>
      </c>
      <c r="P62" s="1137">
        <v>0</v>
      </c>
      <c r="Q62" s="1139">
        <v>0</v>
      </c>
      <c r="R62" s="1137">
        <v>0</v>
      </c>
      <c r="S62" s="1139">
        <v>0</v>
      </c>
      <c r="T62" s="1137">
        <v>0</v>
      </c>
      <c r="U62" s="1139">
        <v>0</v>
      </c>
      <c r="V62" s="1137">
        <v>0</v>
      </c>
      <c r="W62" s="1139">
        <v>0</v>
      </c>
      <c r="X62" s="1137">
        <v>0</v>
      </c>
      <c r="Y62" s="1139">
        <v>0</v>
      </c>
      <c r="Z62" s="1137">
        <v>0</v>
      </c>
      <c r="AA62" s="1139">
        <v>0</v>
      </c>
      <c r="AB62" s="1137">
        <v>0</v>
      </c>
      <c r="AC62" s="1139">
        <v>0</v>
      </c>
      <c r="AD62" s="1137">
        <v>0</v>
      </c>
      <c r="AE62" s="1139">
        <v>0</v>
      </c>
      <c r="AF62" s="1137">
        <v>0</v>
      </c>
      <c r="AG62" s="1139">
        <v>0</v>
      </c>
      <c r="AH62" s="1137">
        <v>0</v>
      </c>
      <c r="AI62" s="1139">
        <v>0</v>
      </c>
      <c r="AJ62" s="1137">
        <v>0</v>
      </c>
      <c r="AK62" s="1139">
        <v>0</v>
      </c>
      <c r="AL62" s="1151">
        <v>0</v>
      </c>
      <c r="AM62" s="1143">
        <v>0</v>
      </c>
      <c r="AN62" s="1208">
        <v>0</v>
      </c>
      <c r="AO62" s="1140">
        <v>0</v>
      </c>
      <c r="AP62" s="1138">
        <v>0</v>
      </c>
      <c r="AQ62" s="1151">
        <v>0</v>
      </c>
      <c r="AR62" s="1299">
        <v>0</v>
      </c>
      <c r="AS62" s="1151">
        <v>0</v>
      </c>
      <c r="AT62" s="1151">
        <v>0</v>
      </c>
      <c r="AU62" s="1299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68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>
        <v>0</v>
      </c>
      <c r="K63" s="3126">
        <v>0</v>
      </c>
      <c r="L63" s="3123">
        <v>0</v>
      </c>
      <c r="M63" s="3126">
        <v>0</v>
      </c>
      <c r="N63" s="3123">
        <v>0</v>
      </c>
      <c r="O63" s="3126">
        <v>0</v>
      </c>
      <c r="P63" s="3123">
        <v>0</v>
      </c>
      <c r="Q63" s="3126">
        <v>0</v>
      </c>
      <c r="R63" s="3123">
        <v>0</v>
      </c>
      <c r="S63" s="3126">
        <v>0</v>
      </c>
      <c r="T63" s="3123">
        <v>0</v>
      </c>
      <c r="U63" s="3126">
        <v>0</v>
      </c>
      <c r="V63" s="3123">
        <v>0</v>
      </c>
      <c r="W63" s="3126">
        <v>0</v>
      </c>
      <c r="X63" s="3123">
        <v>0</v>
      </c>
      <c r="Y63" s="3126">
        <v>0</v>
      </c>
      <c r="Z63" s="3123">
        <v>0</v>
      </c>
      <c r="AA63" s="3126">
        <v>0</v>
      </c>
      <c r="AB63" s="3108">
        <v>0</v>
      </c>
      <c r="AC63" s="3101">
        <v>0</v>
      </c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>
        <v>0</v>
      </c>
      <c r="AO63" s="3158">
        <v>0</v>
      </c>
      <c r="AP63" s="3130">
        <v>0</v>
      </c>
      <c r="AQ63" s="3705">
        <v>0</v>
      </c>
      <c r="AR63" s="5286">
        <v>0</v>
      </c>
      <c r="AS63" s="3294">
        <v>0</v>
      </c>
      <c r="AT63" s="3705">
        <v>0</v>
      </c>
      <c r="AU63" s="5286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70"/>
      <c r="B64" s="3279" t="s">
        <v>65</v>
      </c>
      <c r="C64" s="3103">
        <f t="shared" si="0"/>
        <v>2</v>
      </c>
      <c r="D64" s="3179">
        <f t="shared" si="36"/>
        <v>0</v>
      </c>
      <c r="E64" s="3280">
        <f t="shared" si="36"/>
        <v>2</v>
      </c>
      <c r="F64" s="1459"/>
      <c r="G64" s="3288"/>
      <c r="H64" s="1459"/>
      <c r="I64" s="3288"/>
      <c r="J64" s="3108">
        <v>0</v>
      </c>
      <c r="K64" s="3101">
        <v>0</v>
      </c>
      <c r="L64" s="3108">
        <v>0</v>
      </c>
      <c r="M64" s="3101">
        <v>1</v>
      </c>
      <c r="N64" s="3108">
        <v>0</v>
      </c>
      <c r="O64" s="3101">
        <v>0</v>
      </c>
      <c r="P64" s="3108">
        <v>0</v>
      </c>
      <c r="Q64" s="3101">
        <v>1</v>
      </c>
      <c r="R64" s="3108">
        <v>0</v>
      </c>
      <c r="S64" s="3101">
        <v>0</v>
      </c>
      <c r="T64" s="3108">
        <v>0</v>
      </c>
      <c r="U64" s="3101">
        <v>0</v>
      </c>
      <c r="V64" s="3108">
        <v>0</v>
      </c>
      <c r="W64" s="3101">
        <v>0</v>
      </c>
      <c r="X64" s="3108">
        <v>0</v>
      </c>
      <c r="Y64" s="3101">
        <v>0</v>
      </c>
      <c r="Z64" s="3108">
        <v>0</v>
      </c>
      <c r="AA64" s="3101">
        <v>0</v>
      </c>
      <c r="AB64" s="3108">
        <v>0</v>
      </c>
      <c r="AC64" s="3101">
        <v>0</v>
      </c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>
        <v>0</v>
      </c>
      <c r="AO64" s="3100">
        <v>0</v>
      </c>
      <c r="AP64" s="1125">
        <v>0</v>
      </c>
      <c r="AQ64" s="3720">
        <v>1</v>
      </c>
      <c r="AR64" s="4008">
        <v>0</v>
      </c>
      <c r="AS64" s="3281">
        <v>1</v>
      </c>
      <c r="AT64" s="3720">
        <v>0</v>
      </c>
      <c r="AU64" s="4008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70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>
        <v>0</v>
      </c>
      <c r="K65" s="1199">
        <v>0</v>
      </c>
      <c r="L65" s="1198">
        <v>0</v>
      </c>
      <c r="M65" s="1199">
        <v>0</v>
      </c>
      <c r="N65" s="1198">
        <v>0</v>
      </c>
      <c r="O65" s="1199">
        <v>0</v>
      </c>
      <c r="P65" s="1198">
        <v>0</v>
      </c>
      <c r="Q65" s="1199">
        <v>0</v>
      </c>
      <c r="R65" s="1198">
        <v>0</v>
      </c>
      <c r="S65" s="1199">
        <v>0</v>
      </c>
      <c r="T65" s="1198">
        <v>0</v>
      </c>
      <c r="U65" s="1199">
        <v>0</v>
      </c>
      <c r="V65" s="1198">
        <v>0</v>
      </c>
      <c r="W65" s="1199">
        <v>0</v>
      </c>
      <c r="X65" s="1198">
        <v>0</v>
      </c>
      <c r="Y65" s="1199">
        <v>0</v>
      </c>
      <c r="Z65" s="1198">
        <v>0</v>
      </c>
      <c r="AA65" s="1199">
        <v>0</v>
      </c>
      <c r="AB65" s="3108">
        <v>0</v>
      </c>
      <c r="AC65" s="3101">
        <v>0</v>
      </c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>
        <v>0</v>
      </c>
      <c r="AO65" s="1200">
        <v>0</v>
      </c>
      <c r="AP65" s="1148">
        <v>0</v>
      </c>
      <c r="AQ65" s="1301">
        <v>0</v>
      </c>
      <c r="AR65" s="1418">
        <v>0</v>
      </c>
      <c r="AS65" s="1301">
        <v>0</v>
      </c>
      <c r="AT65" s="1301">
        <v>0</v>
      </c>
      <c r="AU65" s="1418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69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>
        <v>0</v>
      </c>
      <c r="K66" s="1139">
        <v>0</v>
      </c>
      <c r="L66" s="1137">
        <v>0</v>
      </c>
      <c r="M66" s="1139">
        <v>0</v>
      </c>
      <c r="N66" s="1137">
        <v>0</v>
      </c>
      <c r="O66" s="1139">
        <v>0</v>
      </c>
      <c r="P66" s="1137">
        <v>0</v>
      </c>
      <c r="Q66" s="1139">
        <v>0</v>
      </c>
      <c r="R66" s="1137">
        <v>0</v>
      </c>
      <c r="S66" s="1139">
        <v>0</v>
      </c>
      <c r="T66" s="1137">
        <v>0</v>
      </c>
      <c r="U66" s="1139">
        <v>0</v>
      </c>
      <c r="V66" s="1137">
        <v>0</v>
      </c>
      <c r="W66" s="1139">
        <v>0</v>
      </c>
      <c r="X66" s="1137">
        <v>0</v>
      </c>
      <c r="Y66" s="1139">
        <v>0</v>
      </c>
      <c r="Z66" s="1137">
        <v>0</v>
      </c>
      <c r="AA66" s="1139">
        <v>0</v>
      </c>
      <c r="AB66" s="3108">
        <v>0</v>
      </c>
      <c r="AC66" s="3101">
        <v>0</v>
      </c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>
        <v>0</v>
      </c>
      <c r="AO66" s="1140">
        <v>0</v>
      </c>
      <c r="AP66" s="1138">
        <v>0</v>
      </c>
      <c r="AQ66" s="1151">
        <v>0</v>
      </c>
      <c r="AR66" s="1299">
        <v>0</v>
      </c>
      <c r="AS66" s="1151">
        <v>0</v>
      </c>
      <c r="AT66" s="1151">
        <v>0</v>
      </c>
      <c r="AU66" s="1299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68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>
        <v>0</v>
      </c>
      <c r="K67" s="3126">
        <v>0</v>
      </c>
      <c r="L67" s="3123">
        <v>0</v>
      </c>
      <c r="M67" s="3126">
        <v>0</v>
      </c>
      <c r="N67" s="3123">
        <v>0</v>
      </c>
      <c r="O67" s="3126">
        <v>0</v>
      </c>
      <c r="P67" s="3123">
        <v>0</v>
      </c>
      <c r="Q67" s="3126">
        <v>0</v>
      </c>
      <c r="R67" s="3123">
        <v>0</v>
      </c>
      <c r="S67" s="3126">
        <v>0</v>
      </c>
      <c r="T67" s="3123">
        <v>0</v>
      </c>
      <c r="U67" s="3126">
        <v>0</v>
      </c>
      <c r="V67" s="3123">
        <v>0</v>
      </c>
      <c r="W67" s="3126">
        <v>0</v>
      </c>
      <c r="X67" s="3123">
        <v>0</v>
      </c>
      <c r="Y67" s="3126">
        <v>0</v>
      </c>
      <c r="Z67" s="3123">
        <v>0</v>
      </c>
      <c r="AA67" s="3126">
        <v>0</v>
      </c>
      <c r="AB67" s="3123">
        <v>0</v>
      </c>
      <c r="AC67" s="3126">
        <v>0</v>
      </c>
      <c r="AD67" s="3123">
        <v>0</v>
      </c>
      <c r="AE67" s="3126">
        <v>0</v>
      </c>
      <c r="AF67" s="3123">
        <v>0</v>
      </c>
      <c r="AG67" s="3126">
        <v>0</v>
      </c>
      <c r="AH67" s="3123">
        <v>0</v>
      </c>
      <c r="AI67" s="3126">
        <v>0</v>
      </c>
      <c r="AJ67" s="3123">
        <v>0</v>
      </c>
      <c r="AK67" s="3126">
        <v>0</v>
      </c>
      <c r="AL67" s="3274">
        <v>0</v>
      </c>
      <c r="AM67" s="3275">
        <v>0</v>
      </c>
      <c r="AN67" s="2687">
        <v>0</v>
      </c>
      <c r="AO67" s="3158">
        <v>0</v>
      </c>
      <c r="AP67" s="3130">
        <v>0</v>
      </c>
      <c r="AQ67" s="3705">
        <v>0</v>
      </c>
      <c r="AR67" s="5286">
        <v>0</v>
      </c>
      <c r="AS67" s="3294">
        <v>0</v>
      </c>
      <c r="AT67" s="3705">
        <v>0</v>
      </c>
      <c r="AU67" s="5286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70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>
        <v>0</v>
      </c>
      <c r="K68" s="3101">
        <v>0</v>
      </c>
      <c r="L68" s="3108">
        <v>0</v>
      </c>
      <c r="M68" s="3101">
        <v>0</v>
      </c>
      <c r="N68" s="3108">
        <v>0</v>
      </c>
      <c r="O68" s="3101">
        <v>0</v>
      </c>
      <c r="P68" s="3108">
        <v>0</v>
      </c>
      <c r="Q68" s="3101">
        <v>0</v>
      </c>
      <c r="R68" s="3108">
        <v>0</v>
      </c>
      <c r="S68" s="3101">
        <v>0</v>
      </c>
      <c r="T68" s="3108">
        <v>0</v>
      </c>
      <c r="U68" s="3101">
        <v>0</v>
      </c>
      <c r="V68" s="3108">
        <v>0</v>
      </c>
      <c r="W68" s="3101">
        <v>0</v>
      </c>
      <c r="X68" s="3108">
        <v>0</v>
      </c>
      <c r="Y68" s="3101">
        <v>0</v>
      </c>
      <c r="Z68" s="3108">
        <v>0</v>
      </c>
      <c r="AA68" s="3101">
        <v>0</v>
      </c>
      <c r="AB68" s="3108">
        <v>0</v>
      </c>
      <c r="AC68" s="3101">
        <v>0</v>
      </c>
      <c r="AD68" s="3108">
        <v>0</v>
      </c>
      <c r="AE68" s="3101">
        <v>0</v>
      </c>
      <c r="AF68" s="3108">
        <v>0</v>
      </c>
      <c r="AG68" s="3101">
        <v>0</v>
      </c>
      <c r="AH68" s="3108">
        <v>0</v>
      </c>
      <c r="AI68" s="3101">
        <v>0</v>
      </c>
      <c r="AJ68" s="3108">
        <v>0</v>
      </c>
      <c r="AK68" s="3101">
        <v>0</v>
      </c>
      <c r="AL68" s="3281">
        <v>0</v>
      </c>
      <c r="AM68" s="880">
        <v>0</v>
      </c>
      <c r="AN68" s="3282">
        <v>0</v>
      </c>
      <c r="AO68" s="248">
        <v>0</v>
      </c>
      <c r="AP68" s="3125">
        <v>0</v>
      </c>
      <c r="AQ68" s="5435">
        <v>0</v>
      </c>
      <c r="AR68" s="702">
        <v>0</v>
      </c>
      <c r="AS68" s="401">
        <v>0</v>
      </c>
      <c r="AT68" s="5435">
        <v>0</v>
      </c>
      <c r="AU68" s="702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70"/>
      <c r="B69" s="3279" t="s">
        <v>65</v>
      </c>
      <c r="C69" s="3103">
        <f t="shared" si="0"/>
        <v>16</v>
      </c>
      <c r="D69" s="3179">
        <f t="shared" si="37"/>
        <v>1</v>
      </c>
      <c r="E69" s="3280">
        <f t="shared" si="37"/>
        <v>15</v>
      </c>
      <c r="F69" s="1459"/>
      <c r="G69" s="3288"/>
      <c r="H69" s="1459"/>
      <c r="I69" s="3288"/>
      <c r="J69" s="3108">
        <v>0</v>
      </c>
      <c r="K69" s="3101">
        <v>0</v>
      </c>
      <c r="L69" s="3108">
        <v>0</v>
      </c>
      <c r="M69" s="3101">
        <v>3</v>
      </c>
      <c r="N69" s="3108">
        <v>0</v>
      </c>
      <c r="O69" s="3101">
        <v>3</v>
      </c>
      <c r="P69" s="3108">
        <v>0</v>
      </c>
      <c r="Q69" s="3101">
        <v>2</v>
      </c>
      <c r="R69" s="3108">
        <v>0</v>
      </c>
      <c r="S69" s="3101">
        <v>4</v>
      </c>
      <c r="T69" s="3108">
        <v>0</v>
      </c>
      <c r="U69" s="3101">
        <v>0</v>
      </c>
      <c r="V69" s="3108">
        <v>0</v>
      </c>
      <c r="W69" s="3101">
        <v>0</v>
      </c>
      <c r="X69" s="3108">
        <v>1</v>
      </c>
      <c r="Y69" s="3101">
        <v>1</v>
      </c>
      <c r="Z69" s="3108">
        <v>0</v>
      </c>
      <c r="AA69" s="3101">
        <v>2</v>
      </c>
      <c r="AB69" s="3108">
        <v>0</v>
      </c>
      <c r="AC69" s="3101">
        <v>0</v>
      </c>
      <c r="AD69" s="3108">
        <v>0</v>
      </c>
      <c r="AE69" s="3101">
        <v>0</v>
      </c>
      <c r="AF69" s="3108">
        <v>0</v>
      </c>
      <c r="AG69" s="3101">
        <v>0</v>
      </c>
      <c r="AH69" s="3108">
        <v>0</v>
      </c>
      <c r="AI69" s="3101">
        <v>0</v>
      </c>
      <c r="AJ69" s="3108">
        <v>0</v>
      </c>
      <c r="AK69" s="3101">
        <v>0</v>
      </c>
      <c r="AL69" s="3281">
        <v>0</v>
      </c>
      <c r="AM69" s="880">
        <v>0</v>
      </c>
      <c r="AN69" s="3282">
        <v>0</v>
      </c>
      <c r="AO69" s="3100">
        <v>0</v>
      </c>
      <c r="AP69" s="1125">
        <v>0</v>
      </c>
      <c r="AQ69" s="3720">
        <v>3</v>
      </c>
      <c r="AR69" s="4008">
        <v>4</v>
      </c>
      <c r="AS69" s="3281">
        <v>2</v>
      </c>
      <c r="AT69" s="3720">
        <v>0</v>
      </c>
      <c r="AU69" s="4008">
        <v>1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70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>
        <v>0</v>
      </c>
      <c r="K70" s="3101">
        <v>0</v>
      </c>
      <c r="L70" s="3108">
        <v>0</v>
      </c>
      <c r="M70" s="3101">
        <v>0</v>
      </c>
      <c r="N70" s="3108">
        <v>0</v>
      </c>
      <c r="O70" s="3101">
        <v>0</v>
      </c>
      <c r="P70" s="3108">
        <v>0</v>
      </c>
      <c r="Q70" s="3101">
        <v>0</v>
      </c>
      <c r="R70" s="3108">
        <v>0</v>
      </c>
      <c r="S70" s="3101">
        <v>0</v>
      </c>
      <c r="T70" s="3108">
        <v>0</v>
      </c>
      <c r="U70" s="3101">
        <v>0</v>
      </c>
      <c r="V70" s="3108">
        <v>0</v>
      </c>
      <c r="W70" s="3101">
        <v>0</v>
      </c>
      <c r="X70" s="3108">
        <v>0</v>
      </c>
      <c r="Y70" s="3101">
        <v>0</v>
      </c>
      <c r="Z70" s="3108">
        <v>0</v>
      </c>
      <c r="AA70" s="3101">
        <v>0</v>
      </c>
      <c r="AB70" s="3108">
        <v>0</v>
      </c>
      <c r="AC70" s="3101">
        <v>0</v>
      </c>
      <c r="AD70" s="3108">
        <v>0</v>
      </c>
      <c r="AE70" s="3101">
        <v>0</v>
      </c>
      <c r="AF70" s="3108">
        <v>0</v>
      </c>
      <c r="AG70" s="3101">
        <v>0</v>
      </c>
      <c r="AH70" s="3108">
        <v>0</v>
      </c>
      <c r="AI70" s="3101">
        <v>0</v>
      </c>
      <c r="AJ70" s="3108">
        <v>0</v>
      </c>
      <c r="AK70" s="3101">
        <v>0</v>
      </c>
      <c r="AL70" s="3281">
        <v>0</v>
      </c>
      <c r="AM70" s="880">
        <v>0</v>
      </c>
      <c r="AN70" s="3282">
        <v>0</v>
      </c>
      <c r="AO70" s="3100">
        <v>0</v>
      </c>
      <c r="AP70" s="1125">
        <v>0</v>
      </c>
      <c r="AQ70" s="3720">
        <v>0</v>
      </c>
      <c r="AR70" s="4008">
        <v>0</v>
      </c>
      <c r="AS70" s="3281">
        <v>0</v>
      </c>
      <c r="AT70" s="3720">
        <v>0</v>
      </c>
      <c r="AU70" s="4008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70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>
        <v>0</v>
      </c>
      <c r="K71" s="3101">
        <v>0</v>
      </c>
      <c r="L71" s="3108">
        <v>0</v>
      </c>
      <c r="M71" s="3101">
        <v>0</v>
      </c>
      <c r="N71" s="3108">
        <v>0</v>
      </c>
      <c r="O71" s="3101">
        <v>0</v>
      </c>
      <c r="P71" s="3108">
        <v>0</v>
      </c>
      <c r="Q71" s="3101">
        <v>0</v>
      </c>
      <c r="R71" s="3108">
        <v>0</v>
      </c>
      <c r="S71" s="3101">
        <v>0</v>
      </c>
      <c r="T71" s="3108">
        <v>0</v>
      </c>
      <c r="U71" s="3101">
        <v>0</v>
      </c>
      <c r="V71" s="3108">
        <v>0</v>
      </c>
      <c r="W71" s="3101">
        <v>0</v>
      </c>
      <c r="X71" s="3108">
        <v>0</v>
      </c>
      <c r="Y71" s="3101">
        <v>0</v>
      </c>
      <c r="Z71" s="3108">
        <v>0</v>
      </c>
      <c r="AA71" s="3101">
        <v>0</v>
      </c>
      <c r="AB71" s="3108">
        <v>0</v>
      </c>
      <c r="AC71" s="3101">
        <v>0</v>
      </c>
      <c r="AD71" s="3108">
        <v>0</v>
      </c>
      <c r="AE71" s="3101">
        <v>0</v>
      </c>
      <c r="AF71" s="3108">
        <v>0</v>
      </c>
      <c r="AG71" s="3101">
        <v>0</v>
      </c>
      <c r="AH71" s="3108">
        <v>0</v>
      </c>
      <c r="AI71" s="3101">
        <v>0</v>
      </c>
      <c r="AJ71" s="3108">
        <v>0</v>
      </c>
      <c r="AK71" s="3101">
        <v>0</v>
      </c>
      <c r="AL71" s="3281">
        <v>0</v>
      </c>
      <c r="AM71" s="880">
        <v>0</v>
      </c>
      <c r="AN71" s="3282">
        <v>0</v>
      </c>
      <c r="AO71" s="3100">
        <v>0</v>
      </c>
      <c r="AP71" s="1125">
        <v>0</v>
      </c>
      <c r="AQ71" s="3720">
        <v>0</v>
      </c>
      <c r="AR71" s="4008">
        <v>0</v>
      </c>
      <c r="AS71" s="3281">
        <v>0</v>
      </c>
      <c r="AT71" s="3720">
        <v>0</v>
      </c>
      <c r="AU71" s="4008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70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>
        <v>0</v>
      </c>
      <c r="K72" s="1199">
        <v>0</v>
      </c>
      <c r="L72" s="1198">
        <v>0</v>
      </c>
      <c r="M72" s="1199">
        <v>0</v>
      </c>
      <c r="N72" s="1198">
        <v>0</v>
      </c>
      <c r="O72" s="1199">
        <v>0</v>
      </c>
      <c r="P72" s="1198">
        <v>0</v>
      </c>
      <c r="Q72" s="1199">
        <v>0</v>
      </c>
      <c r="R72" s="1198">
        <v>0</v>
      </c>
      <c r="S72" s="1199">
        <v>0</v>
      </c>
      <c r="T72" s="1198">
        <v>0</v>
      </c>
      <c r="U72" s="1199">
        <v>0</v>
      </c>
      <c r="V72" s="1198">
        <v>0</v>
      </c>
      <c r="W72" s="1199">
        <v>0</v>
      </c>
      <c r="X72" s="1198">
        <v>0</v>
      </c>
      <c r="Y72" s="1199">
        <v>0</v>
      </c>
      <c r="Z72" s="1198">
        <v>0</v>
      </c>
      <c r="AA72" s="1199">
        <v>0</v>
      </c>
      <c r="AB72" s="1198">
        <v>0</v>
      </c>
      <c r="AC72" s="1199">
        <v>0</v>
      </c>
      <c r="AD72" s="1198">
        <v>0</v>
      </c>
      <c r="AE72" s="1199">
        <v>0</v>
      </c>
      <c r="AF72" s="1198">
        <v>0</v>
      </c>
      <c r="AG72" s="1199">
        <v>0</v>
      </c>
      <c r="AH72" s="1198">
        <v>0</v>
      </c>
      <c r="AI72" s="1199">
        <v>0</v>
      </c>
      <c r="AJ72" s="1198">
        <v>0</v>
      </c>
      <c r="AK72" s="1199">
        <v>0</v>
      </c>
      <c r="AL72" s="1301">
        <v>0</v>
      </c>
      <c r="AM72" s="1414">
        <v>0</v>
      </c>
      <c r="AN72" s="3282">
        <v>0</v>
      </c>
      <c r="AO72" s="1200">
        <v>0</v>
      </c>
      <c r="AP72" s="1148">
        <v>0</v>
      </c>
      <c r="AQ72" s="1301">
        <v>0</v>
      </c>
      <c r="AR72" s="1418">
        <v>0</v>
      </c>
      <c r="AS72" s="1301">
        <v>0</v>
      </c>
      <c r="AT72" s="1301">
        <v>0</v>
      </c>
      <c r="AU72" s="1418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69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>
        <v>0</v>
      </c>
      <c r="K73" s="1139">
        <v>0</v>
      </c>
      <c r="L73" s="1137">
        <v>0</v>
      </c>
      <c r="M73" s="1139">
        <v>0</v>
      </c>
      <c r="N73" s="1137">
        <v>0</v>
      </c>
      <c r="O73" s="1139">
        <v>0</v>
      </c>
      <c r="P73" s="1137">
        <v>0</v>
      </c>
      <c r="Q73" s="1139">
        <v>0</v>
      </c>
      <c r="R73" s="1137">
        <v>0</v>
      </c>
      <c r="S73" s="1139">
        <v>0</v>
      </c>
      <c r="T73" s="1137">
        <v>0</v>
      </c>
      <c r="U73" s="1139">
        <v>0</v>
      </c>
      <c r="V73" s="1137">
        <v>0</v>
      </c>
      <c r="W73" s="1139">
        <v>0</v>
      </c>
      <c r="X73" s="1137">
        <v>0</v>
      </c>
      <c r="Y73" s="1139">
        <v>0</v>
      </c>
      <c r="Z73" s="1137">
        <v>0</v>
      </c>
      <c r="AA73" s="1139">
        <v>0</v>
      </c>
      <c r="AB73" s="1137">
        <v>0</v>
      </c>
      <c r="AC73" s="1139">
        <v>0</v>
      </c>
      <c r="AD73" s="1137">
        <v>0</v>
      </c>
      <c r="AE73" s="1139">
        <v>0</v>
      </c>
      <c r="AF73" s="1137">
        <v>0</v>
      </c>
      <c r="AG73" s="1139">
        <v>0</v>
      </c>
      <c r="AH73" s="1137">
        <v>0</v>
      </c>
      <c r="AI73" s="1139">
        <v>0</v>
      </c>
      <c r="AJ73" s="1137">
        <v>0</v>
      </c>
      <c r="AK73" s="1139">
        <v>0</v>
      </c>
      <c r="AL73" s="1151">
        <v>0</v>
      </c>
      <c r="AM73" s="1143">
        <v>0</v>
      </c>
      <c r="AN73" s="1208">
        <v>0</v>
      </c>
      <c r="AO73" s="1140">
        <v>0</v>
      </c>
      <c r="AP73" s="1138">
        <v>0</v>
      </c>
      <c r="AQ73" s="1151">
        <v>0</v>
      </c>
      <c r="AR73" s="1299">
        <v>0</v>
      </c>
      <c r="AS73" s="1151">
        <v>0</v>
      </c>
      <c r="AT73" s="1151">
        <v>0</v>
      </c>
      <c r="AU73" s="1299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68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>
        <v>0</v>
      </c>
      <c r="L74" s="3154"/>
      <c r="M74" s="3126">
        <v>0</v>
      </c>
      <c r="N74" s="3154"/>
      <c r="O74" s="3126">
        <v>0</v>
      </c>
      <c r="P74" s="3154"/>
      <c r="Q74" s="3126">
        <v>0</v>
      </c>
      <c r="R74" s="3154"/>
      <c r="S74" s="3126">
        <v>0</v>
      </c>
      <c r="T74" s="3154"/>
      <c r="U74" s="3126">
        <v>0</v>
      </c>
      <c r="V74" s="3154"/>
      <c r="W74" s="3126">
        <v>0</v>
      </c>
      <c r="X74" s="3154"/>
      <c r="Y74" s="3126">
        <v>0</v>
      </c>
      <c r="Z74" s="3154"/>
      <c r="AA74" s="3126">
        <v>0</v>
      </c>
      <c r="AB74" s="3154"/>
      <c r="AC74" s="1199">
        <v>0</v>
      </c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>
        <v>0</v>
      </c>
      <c r="AO74" s="3158">
        <v>0</v>
      </c>
      <c r="AP74" s="3130">
        <v>0</v>
      </c>
      <c r="AQ74" s="3705">
        <v>0</v>
      </c>
      <c r="AR74" s="5286">
        <v>0</v>
      </c>
      <c r="AS74" s="3294">
        <v>0</v>
      </c>
      <c r="AT74" s="3705">
        <v>0</v>
      </c>
      <c r="AU74" s="5286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70"/>
      <c r="B75" s="3279" t="s">
        <v>2132</v>
      </c>
      <c r="C75" s="1190">
        <f t="shared" si="0"/>
        <v>4</v>
      </c>
      <c r="D75" s="1460"/>
      <c r="E75" s="400">
        <f>SUM(K75+M75+O75+Q75+S75+U75+W75+Y75+AA75+AC75)</f>
        <v>4</v>
      </c>
      <c r="F75" s="1459"/>
      <c r="G75" s="3288"/>
      <c r="H75" s="1459"/>
      <c r="I75" s="3288"/>
      <c r="J75" s="1459"/>
      <c r="K75" s="3101">
        <v>0</v>
      </c>
      <c r="L75" s="1459"/>
      <c r="M75" s="3101">
        <v>1</v>
      </c>
      <c r="N75" s="1459"/>
      <c r="O75" s="3101">
        <v>0</v>
      </c>
      <c r="P75" s="1459"/>
      <c r="Q75" s="3101">
        <v>1</v>
      </c>
      <c r="R75" s="1459"/>
      <c r="S75" s="3101">
        <v>1</v>
      </c>
      <c r="T75" s="1459"/>
      <c r="U75" s="3101">
        <v>1</v>
      </c>
      <c r="V75" s="1459"/>
      <c r="W75" s="3101">
        <v>0</v>
      </c>
      <c r="X75" s="1459"/>
      <c r="Y75" s="3101">
        <v>0</v>
      </c>
      <c r="Z75" s="1459"/>
      <c r="AA75" s="3101">
        <v>0</v>
      </c>
      <c r="AB75" s="1459"/>
      <c r="AC75" s="1199">
        <v>0</v>
      </c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>
        <v>0</v>
      </c>
      <c r="AO75" s="3100">
        <v>0</v>
      </c>
      <c r="AP75" s="1125">
        <v>0</v>
      </c>
      <c r="AQ75" s="3720">
        <v>3</v>
      </c>
      <c r="AR75" s="4008">
        <v>0</v>
      </c>
      <c r="AS75" s="3281">
        <v>0</v>
      </c>
      <c r="AT75" s="3720">
        <v>1</v>
      </c>
      <c r="AU75" s="4008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70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>
        <v>0</v>
      </c>
      <c r="L76" s="3104"/>
      <c r="M76" s="3101">
        <v>0</v>
      </c>
      <c r="N76" s="3104"/>
      <c r="O76" s="3101">
        <v>0</v>
      </c>
      <c r="P76" s="3104"/>
      <c r="Q76" s="3101">
        <v>0</v>
      </c>
      <c r="R76" s="3104"/>
      <c r="S76" s="3101">
        <v>0</v>
      </c>
      <c r="T76" s="3104"/>
      <c r="U76" s="3101">
        <v>0</v>
      </c>
      <c r="V76" s="3104"/>
      <c r="W76" s="3101">
        <v>0</v>
      </c>
      <c r="X76" s="3104"/>
      <c r="Y76" s="3101">
        <v>0</v>
      </c>
      <c r="Z76" s="3104"/>
      <c r="AA76" s="3101">
        <v>0</v>
      </c>
      <c r="AB76" s="3104"/>
      <c r="AC76" s="1199">
        <v>0</v>
      </c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>
        <v>0</v>
      </c>
      <c r="AO76" s="1200">
        <v>0</v>
      </c>
      <c r="AP76" s="1148">
        <v>0</v>
      </c>
      <c r="AQ76" s="1301">
        <v>0</v>
      </c>
      <c r="AR76" s="1418">
        <v>0</v>
      </c>
      <c r="AS76" s="1301">
        <v>0</v>
      </c>
      <c r="AT76" s="1301">
        <v>0</v>
      </c>
      <c r="AU76" s="1418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70"/>
      <c r="B77" s="3178" t="s">
        <v>2134</v>
      </c>
      <c r="C77" s="3103">
        <f>SUM(D77+E77)</f>
        <v>3</v>
      </c>
      <c r="D77" s="1460"/>
      <c r="E77" s="400">
        <f>SUM(K77+M77+O77+Q77+S77+U77+W77+Y77+AA77+AC77)</f>
        <v>3</v>
      </c>
      <c r="F77" s="1459"/>
      <c r="G77" s="3288"/>
      <c r="H77" s="1459"/>
      <c r="I77" s="3288"/>
      <c r="J77" s="1459"/>
      <c r="K77" s="1199">
        <v>0</v>
      </c>
      <c r="L77" s="1459"/>
      <c r="M77" s="1199">
        <v>0</v>
      </c>
      <c r="N77" s="1459"/>
      <c r="O77" s="1199">
        <v>1</v>
      </c>
      <c r="P77" s="1459"/>
      <c r="Q77" s="1199">
        <v>0</v>
      </c>
      <c r="R77" s="1459"/>
      <c r="S77" s="1199">
        <v>1</v>
      </c>
      <c r="T77" s="1459"/>
      <c r="U77" s="1199">
        <v>1</v>
      </c>
      <c r="V77" s="1459"/>
      <c r="W77" s="1199">
        <v>0</v>
      </c>
      <c r="X77" s="1459"/>
      <c r="Y77" s="1199">
        <v>0</v>
      </c>
      <c r="Z77" s="1459"/>
      <c r="AA77" s="1199">
        <v>0</v>
      </c>
      <c r="AB77" s="1459"/>
      <c r="AC77" s="1199">
        <v>0</v>
      </c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>
        <v>0</v>
      </c>
      <c r="AO77" s="1200">
        <v>0</v>
      </c>
      <c r="AP77" s="1148">
        <v>0</v>
      </c>
      <c r="AQ77" s="1301">
        <v>0</v>
      </c>
      <c r="AR77" s="1418">
        <v>0</v>
      </c>
      <c r="AS77" s="1301">
        <v>0</v>
      </c>
      <c r="AT77" s="1301">
        <v>1</v>
      </c>
      <c r="AU77" s="1418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69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>
        <v>0</v>
      </c>
      <c r="L78" s="1154"/>
      <c r="M78" s="1139">
        <v>0</v>
      </c>
      <c r="N78" s="1154"/>
      <c r="O78" s="1139">
        <v>0</v>
      </c>
      <c r="P78" s="1154"/>
      <c r="Q78" s="1139">
        <v>0</v>
      </c>
      <c r="R78" s="1154"/>
      <c r="S78" s="1139">
        <v>0</v>
      </c>
      <c r="T78" s="1154"/>
      <c r="U78" s="1139">
        <v>0</v>
      </c>
      <c r="V78" s="1154"/>
      <c r="W78" s="1139">
        <v>0</v>
      </c>
      <c r="X78" s="1154"/>
      <c r="Y78" s="1139">
        <v>0</v>
      </c>
      <c r="Z78" s="1154"/>
      <c r="AA78" s="1139">
        <v>0</v>
      </c>
      <c r="AB78" s="1154"/>
      <c r="AC78" s="1139">
        <v>0</v>
      </c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>
        <v>0</v>
      </c>
      <c r="AO78" s="1140">
        <v>0</v>
      </c>
      <c r="AP78" s="1138">
        <v>0</v>
      </c>
      <c r="AQ78" s="1151">
        <v>0</v>
      </c>
      <c r="AR78" s="1299">
        <v>0</v>
      </c>
      <c r="AS78" s="1151">
        <v>0</v>
      </c>
      <c r="AT78" s="1151">
        <v>0</v>
      </c>
      <c r="AU78" s="1299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70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>
        <v>0</v>
      </c>
      <c r="G79" s="1186">
        <v>0</v>
      </c>
      <c r="H79" s="1935">
        <v>0</v>
      </c>
      <c r="I79" s="1186">
        <v>0</v>
      </c>
      <c r="J79" s="1935">
        <v>0</v>
      </c>
      <c r="K79" s="1186">
        <v>0</v>
      </c>
      <c r="L79" s="1935">
        <v>0</v>
      </c>
      <c r="M79" s="1186">
        <v>0</v>
      </c>
      <c r="N79" s="1935">
        <v>0</v>
      </c>
      <c r="O79" s="1186">
        <v>0</v>
      </c>
      <c r="P79" s="1935">
        <v>0</v>
      </c>
      <c r="Q79" s="1186">
        <v>0</v>
      </c>
      <c r="R79" s="1935">
        <v>0</v>
      </c>
      <c r="S79" s="1186">
        <v>0</v>
      </c>
      <c r="T79" s="1935">
        <v>0</v>
      </c>
      <c r="U79" s="1186">
        <v>0</v>
      </c>
      <c r="V79" s="1935">
        <v>0</v>
      </c>
      <c r="W79" s="1186">
        <v>0</v>
      </c>
      <c r="X79" s="1935">
        <v>0</v>
      </c>
      <c r="Y79" s="1186">
        <v>0</v>
      </c>
      <c r="Z79" s="1935">
        <v>0</v>
      </c>
      <c r="AA79" s="1186">
        <v>0</v>
      </c>
      <c r="AB79" s="1935">
        <v>0</v>
      </c>
      <c r="AC79" s="1186">
        <v>0</v>
      </c>
      <c r="AD79" s="1935">
        <v>0</v>
      </c>
      <c r="AE79" s="1186">
        <v>0</v>
      </c>
      <c r="AF79" s="1935">
        <v>0</v>
      </c>
      <c r="AG79" s="1186">
        <v>0</v>
      </c>
      <c r="AH79" s="1935">
        <v>0</v>
      </c>
      <c r="AI79" s="1186">
        <v>0</v>
      </c>
      <c r="AJ79" s="1935">
        <v>0</v>
      </c>
      <c r="AK79" s="1186">
        <v>0</v>
      </c>
      <c r="AL79" s="1935">
        <v>0</v>
      </c>
      <c r="AM79" s="1186">
        <v>0</v>
      </c>
      <c r="AN79" s="3282">
        <v>0</v>
      </c>
      <c r="AO79" s="1200">
        <v>0</v>
      </c>
      <c r="AP79" s="1148">
        <v>0</v>
      </c>
      <c r="AQ79" s="1301">
        <v>0</v>
      </c>
      <c r="AR79" s="1418">
        <v>0</v>
      </c>
      <c r="AS79" s="1301">
        <v>0</v>
      </c>
      <c r="AT79" s="1301">
        <v>0</v>
      </c>
      <c r="AU79" s="1418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70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>
        <v>0</v>
      </c>
      <c r="G80" s="1173">
        <v>0</v>
      </c>
      <c r="H80" s="3196">
        <v>0</v>
      </c>
      <c r="I80" s="1173">
        <v>0</v>
      </c>
      <c r="J80" s="3196">
        <v>0</v>
      </c>
      <c r="K80" s="1173">
        <v>0</v>
      </c>
      <c r="L80" s="3196">
        <v>0</v>
      </c>
      <c r="M80" s="1173">
        <v>0</v>
      </c>
      <c r="N80" s="3196">
        <v>0</v>
      </c>
      <c r="O80" s="1173">
        <v>0</v>
      </c>
      <c r="P80" s="3196">
        <v>0</v>
      </c>
      <c r="Q80" s="1173">
        <v>0</v>
      </c>
      <c r="R80" s="3196">
        <v>0</v>
      </c>
      <c r="S80" s="1173">
        <v>0</v>
      </c>
      <c r="T80" s="3196">
        <v>0</v>
      </c>
      <c r="U80" s="1173">
        <v>0</v>
      </c>
      <c r="V80" s="3196">
        <v>0</v>
      </c>
      <c r="W80" s="1173">
        <v>0</v>
      </c>
      <c r="X80" s="3196">
        <v>0</v>
      </c>
      <c r="Y80" s="1173">
        <v>0</v>
      </c>
      <c r="Z80" s="3196">
        <v>0</v>
      </c>
      <c r="AA80" s="1173">
        <v>0</v>
      </c>
      <c r="AB80" s="3196">
        <v>0</v>
      </c>
      <c r="AC80" s="1173">
        <v>0</v>
      </c>
      <c r="AD80" s="3196">
        <v>0</v>
      </c>
      <c r="AE80" s="1173">
        <v>0</v>
      </c>
      <c r="AF80" s="3196">
        <v>0</v>
      </c>
      <c r="AG80" s="1173">
        <v>0</v>
      </c>
      <c r="AH80" s="3196">
        <v>0</v>
      </c>
      <c r="AI80" s="1173">
        <v>0</v>
      </c>
      <c r="AJ80" s="3196">
        <v>0</v>
      </c>
      <c r="AK80" s="1173">
        <v>0</v>
      </c>
      <c r="AL80" s="3196">
        <v>0</v>
      </c>
      <c r="AM80" s="1173">
        <v>0</v>
      </c>
      <c r="AN80" s="3282">
        <v>0</v>
      </c>
      <c r="AO80" s="1200">
        <v>0</v>
      </c>
      <c r="AP80" s="1148">
        <v>0</v>
      </c>
      <c r="AQ80" s="1301">
        <v>0</v>
      </c>
      <c r="AR80" s="1418">
        <v>0</v>
      </c>
      <c r="AS80" s="1301">
        <v>0</v>
      </c>
      <c r="AT80" s="1301">
        <v>0</v>
      </c>
      <c r="AU80" s="1418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70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>
        <v>0</v>
      </c>
      <c r="G81" s="1173">
        <v>0</v>
      </c>
      <c r="H81" s="3196">
        <v>0</v>
      </c>
      <c r="I81" s="1173">
        <v>0</v>
      </c>
      <c r="J81" s="3196">
        <v>0</v>
      </c>
      <c r="K81" s="1173">
        <v>0</v>
      </c>
      <c r="L81" s="3196">
        <v>0</v>
      </c>
      <c r="M81" s="1173">
        <v>0</v>
      </c>
      <c r="N81" s="3196">
        <v>0</v>
      </c>
      <c r="O81" s="1173">
        <v>0</v>
      </c>
      <c r="P81" s="3196">
        <v>0</v>
      </c>
      <c r="Q81" s="1173">
        <v>0</v>
      </c>
      <c r="R81" s="3196">
        <v>0</v>
      </c>
      <c r="S81" s="1173">
        <v>0</v>
      </c>
      <c r="T81" s="3196">
        <v>0</v>
      </c>
      <c r="U81" s="1173">
        <v>0</v>
      </c>
      <c r="V81" s="3196">
        <v>0</v>
      </c>
      <c r="W81" s="1173">
        <v>0</v>
      </c>
      <c r="X81" s="3196">
        <v>0</v>
      </c>
      <c r="Y81" s="1173">
        <v>0</v>
      </c>
      <c r="Z81" s="3196">
        <v>0</v>
      </c>
      <c r="AA81" s="1173">
        <v>0</v>
      </c>
      <c r="AB81" s="3196">
        <v>0</v>
      </c>
      <c r="AC81" s="1173">
        <v>0</v>
      </c>
      <c r="AD81" s="3196">
        <v>0</v>
      </c>
      <c r="AE81" s="1173">
        <v>0</v>
      </c>
      <c r="AF81" s="3196">
        <v>0</v>
      </c>
      <c r="AG81" s="1173">
        <v>0</v>
      </c>
      <c r="AH81" s="3196">
        <v>0</v>
      </c>
      <c r="AI81" s="1173">
        <v>0</v>
      </c>
      <c r="AJ81" s="3196">
        <v>0</v>
      </c>
      <c r="AK81" s="1173">
        <v>0</v>
      </c>
      <c r="AL81" s="3196">
        <v>0</v>
      </c>
      <c r="AM81" s="1173">
        <v>0</v>
      </c>
      <c r="AN81" s="3282">
        <v>0</v>
      </c>
      <c r="AO81" s="1200">
        <v>0</v>
      </c>
      <c r="AP81" s="1148">
        <v>0</v>
      </c>
      <c r="AQ81" s="1301">
        <v>0</v>
      </c>
      <c r="AR81" s="1418">
        <v>0</v>
      </c>
      <c r="AS81" s="1301">
        <v>0</v>
      </c>
      <c r="AT81" s="1301">
        <v>0</v>
      </c>
      <c r="AU81" s="1418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70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>
        <v>0</v>
      </c>
      <c r="G82" s="1173">
        <v>0</v>
      </c>
      <c r="H82" s="3196">
        <v>0</v>
      </c>
      <c r="I82" s="1173">
        <v>0</v>
      </c>
      <c r="J82" s="3196">
        <v>0</v>
      </c>
      <c r="K82" s="1173">
        <v>0</v>
      </c>
      <c r="L82" s="3196">
        <v>0</v>
      </c>
      <c r="M82" s="1173">
        <v>0</v>
      </c>
      <c r="N82" s="3196">
        <v>0</v>
      </c>
      <c r="O82" s="1173">
        <v>0</v>
      </c>
      <c r="P82" s="3196">
        <v>0</v>
      </c>
      <c r="Q82" s="1173">
        <v>0</v>
      </c>
      <c r="R82" s="3196">
        <v>0</v>
      </c>
      <c r="S82" s="1173">
        <v>0</v>
      </c>
      <c r="T82" s="3196">
        <v>0</v>
      </c>
      <c r="U82" s="1173">
        <v>0</v>
      </c>
      <c r="V82" s="3196">
        <v>0</v>
      </c>
      <c r="W82" s="1173">
        <v>0</v>
      </c>
      <c r="X82" s="3196">
        <v>0</v>
      </c>
      <c r="Y82" s="1173">
        <v>0</v>
      </c>
      <c r="Z82" s="3196">
        <v>0</v>
      </c>
      <c r="AA82" s="1173">
        <v>0</v>
      </c>
      <c r="AB82" s="3196">
        <v>0</v>
      </c>
      <c r="AC82" s="1173">
        <v>0</v>
      </c>
      <c r="AD82" s="3196">
        <v>0</v>
      </c>
      <c r="AE82" s="1173">
        <v>0</v>
      </c>
      <c r="AF82" s="3196">
        <v>0</v>
      </c>
      <c r="AG82" s="1173">
        <v>0</v>
      </c>
      <c r="AH82" s="3196">
        <v>0</v>
      </c>
      <c r="AI82" s="1173">
        <v>0</v>
      </c>
      <c r="AJ82" s="3196">
        <v>0</v>
      </c>
      <c r="AK82" s="1173">
        <v>0</v>
      </c>
      <c r="AL82" s="3196">
        <v>0</v>
      </c>
      <c r="AM82" s="1173">
        <v>0</v>
      </c>
      <c r="AN82" s="3282">
        <v>0</v>
      </c>
      <c r="AO82" s="1200">
        <v>0</v>
      </c>
      <c r="AP82" s="1148">
        <v>0</v>
      </c>
      <c r="AQ82" s="1301">
        <v>0</v>
      </c>
      <c r="AR82" s="1418">
        <v>0</v>
      </c>
      <c r="AS82" s="1301">
        <v>0</v>
      </c>
      <c r="AT82" s="1301">
        <v>0</v>
      </c>
      <c r="AU82" s="1418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70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>
        <v>0</v>
      </c>
      <c r="G83" s="1173">
        <v>0</v>
      </c>
      <c r="H83" s="3196">
        <v>0</v>
      </c>
      <c r="I83" s="1173">
        <v>0</v>
      </c>
      <c r="J83" s="3196">
        <v>0</v>
      </c>
      <c r="K83" s="1173">
        <v>0</v>
      </c>
      <c r="L83" s="3196">
        <v>0</v>
      </c>
      <c r="M83" s="1173">
        <v>0</v>
      </c>
      <c r="N83" s="3196">
        <v>0</v>
      </c>
      <c r="O83" s="1173">
        <v>0</v>
      </c>
      <c r="P83" s="3196">
        <v>0</v>
      </c>
      <c r="Q83" s="1173">
        <v>0</v>
      </c>
      <c r="R83" s="3196">
        <v>0</v>
      </c>
      <c r="S83" s="1173">
        <v>0</v>
      </c>
      <c r="T83" s="3196">
        <v>0</v>
      </c>
      <c r="U83" s="1173">
        <v>0</v>
      </c>
      <c r="V83" s="3196">
        <v>0</v>
      </c>
      <c r="W83" s="1173">
        <v>0</v>
      </c>
      <c r="X83" s="3196">
        <v>0</v>
      </c>
      <c r="Y83" s="1173">
        <v>0</v>
      </c>
      <c r="Z83" s="3196">
        <v>0</v>
      </c>
      <c r="AA83" s="1173">
        <v>0</v>
      </c>
      <c r="AB83" s="3196">
        <v>0</v>
      </c>
      <c r="AC83" s="1173">
        <v>0</v>
      </c>
      <c r="AD83" s="3196">
        <v>0</v>
      </c>
      <c r="AE83" s="1173">
        <v>0</v>
      </c>
      <c r="AF83" s="3196">
        <v>0</v>
      </c>
      <c r="AG83" s="1173">
        <v>0</v>
      </c>
      <c r="AH83" s="3196">
        <v>0</v>
      </c>
      <c r="AI83" s="1173">
        <v>0</v>
      </c>
      <c r="AJ83" s="3196">
        <v>0</v>
      </c>
      <c r="AK83" s="1173">
        <v>0</v>
      </c>
      <c r="AL83" s="3196">
        <v>0</v>
      </c>
      <c r="AM83" s="1173">
        <v>0</v>
      </c>
      <c r="AN83" s="3282">
        <v>0</v>
      </c>
      <c r="AO83" s="1200">
        <v>0</v>
      </c>
      <c r="AP83" s="1148">
        <v>0</v>
      </c>
      <c r="AQ83" s="1301">
        <v>0</v>
      </c>
      <c r="AR83" s="1418">
        <v>0</v>
      </c>
      <c r="AS83" s="1301">
        <v>0</v>
      </c>
      <c r="AT83" s="1301">
        <v>0</v>
      </c>
      <c r="AU83" s="1418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70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>
        <v>0</v>
      </c>
      <c r="G84" s="1173">
        <v>0</v>
      </c>
      <c r="H84" s="3196">
        <v>0</v>
      </c>
      <c r="I84" s="1173">
        <v>0</v>
      </c>
      <c r="J84" s="3196">
        <v>0</v>
      </c>
      <c r="K84" s="1173">
        <v>0</v>
      </c>
      <c r="L84" s="3196">
        <v>0</v>
      </c>
      <c r="M84" s="1173">
        <v>0</v>
      </c>
      <c r="N84" s="3196">
        <v>0</v>
      </c>
      <c r="O84" s="1173">
        <v>0</v>
      </c>
      <c r="P84" s="3196">
        <v>0</v>
      </c>
      <c r="Q84" s="1173">
        <v>0</v>
      </c>
      <c r="R84" s="3196">
        <v>0</v>
      </c>
      <c r="S84" s="1173">
        <v>0</v>
      </c>
      <c r="T84" s="3196">
        <v>0</v>
      </c>
      <c r="U84" s="1173">
        <v>0</v>
      </c>
      <c r="V84" s="3196">
        <v>0</v>
      </c>
      <c r="W84" s="1173">
        <v>0</v>
      </c>
      <c r="X84" s="3196">
        <v>0</v>
      </c>
      <c r="Y84" s="1173">
        <v>0</v>
      </c>
      <c r="Z84" s="3196">
        <v>0</v>
      </c>
      <c r="AA84" s="1173">
        <v>0</v>
      </c>
      <c r="AB84" s="3196">
        <v>0</v>
      </c>
      <c r="AC84" s="1173">
        <v>0</v>
      </c>
      <c r="AD84" s="3196">
        <v>0</v>
      </c>
      <c r="AE84" s="1173">
        <v>0</v>
      </c>
      <c r="AF84" s="3196">
        <v>0</v>
      </c>
      <c r="AG84" s="1173">
        <v>0</v>
      </c>
      <c r="AH84" s="3196">
        <v>0</v>
      </c>
      <c r="AI84" s="1173">
        <v>0</v>
      </c>
      <c r="AJ84" s="3196">
        <v>0</v>
      </c>
      <c r="AK84" s="1173">
        <v>0</v>
      </c>
      <c r="AL84" s="3196">
        <v>0</v>
      </c>
      <c r="AM84" s="1173">
        <v>0</v>
      </c>
      <c r="AN84" s="3282">
        <v>0</v>
      </c>
      <c r="AO84" s="1200">
        <v>0</v>
      </c>
      <c r="AP84" s="1148">
        <v>0</v>
      </c>
      <c r="AQ84" s="1301">
        <v>0</v>
      </c>
      <c r="AR84" s="1418">
        <v>0</v>
      </c>
      <c r="AS84" s="1301">
        <v>0</v>
      </c>
      <c r="AT84" s="1301">
        <v>0</v>
      </c>
      <c r="AU84" s="1418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70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>
        <v>0</v>
      </c>
      <c r="G85" s="1173">
        <v>0</v>
      </c>
      <c r="H85" s="3196">
        <v>0</v>
      </c>
      <c r="I85" s="1173">
        <v>0</v>
      </c>
      <c r="J85" s="3196">
        <v>0</v>
      </c>
      <c r="K85" s="1173">
        <v>0</v>
      </c>
      <c r="L85" s="3196">
        <v>0</v>
      </c>
      <c r="M85" s="1173">
        <v>0</v>
      </c>
      <c r="N85" s="3196">
        <v>0</v>
      </c>
      <c r="O85" s="1173">
        <v>0</v>
      </c>
      <c r="P85" s="3196">
        <v>0</v>
      </c>
      <c r="Q85" s="1173">
        <v>0</v>
      </c>
      <c r="R85" s="3196">
        <v>0</v>
      </c>
      <c r="S85" s="1173">
        <v>0</v>
      </c>
      <c r="T85" s="3196">
        <v>0</v>
      </c>
      <c r="U85" s="1173">
        <v>0</v>
      </c>
      <c r="V85" s="3196">
        <v>0</v>
      </c>
      <c r="W85" s="1173">
        <v>0</v>
      </c>
      <c r="X85" s="3196">
        <v>0</v>
      </c>
      <c r="Y85" s="1173">
        <v>0</v>
      </c>
      <c r="Z85" s="3196">
        <v>0</v>
      </c>
      <c r="AA85" s="1173">
        <v>0</v>
      </c>
      <c r="AB85" s="3196">
        <v>0</v>
      </c>
      <c r="AC85" s="1173">
        <v>0</v>
      </c>
      <c r="AD85" s="3196">
        <v>0</v>
      </c>
      <c r="AE85" s="1173">
        <v>0</v>
      </c>
      <c r="AF85" s="3196">
        <v>0</v>
      </c>
      <c r="AG85" s="1173">
        <v>0</v>
      </c>
      <c r="AH85" s="3196">
        <v>0</v>
      </c>
      <c r="AI85" s="1173">
        <v>0</v>
      </c>
      <c r="AJ85" s="3196">
        <v>0</v>
      </c>
      <c r="AK85" s="1173">
        <v>0</v>
      </c>
      <c r="AL85" s="3196">
        <v>0</v>
      </c>
      <c r="AM85" s="1173">
        <v>0</v>
      </c>
      <c r="AN85" s="3282">
        <v>0</v>
      </c>
      <c r="AO85" s="1200">
        <v>0</v>
      </c>
      <c r="AP85" s="1148">
        <v>0</v>
      </c>
      <c r="AQ85" s="1301">
        <v>0</v>
      </c>
      <c r="AR85" s="1418">
        <v>0</v>
      </c>
      <c r="AS85" s="1301">
        <v>0</v>
      </c>
      <c r="AT85" s="1301">
        <v>0</v>
      </c>
      <c r="AU85" s="1418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70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>
        <v>0</v>
      </c>
      <c r="G86" s="1173">
        <v>0</v>
      </c>
      <c r="H86" s="3196">
        <v>0</v>
      </c>
      <c r="I86" s="1173">
        <v>0</v>
      </c>
      <c r="J86" s="3196">
        <v>0</v>
      </c>
      <c r="K86" s="1173">
        <v>0</v>
      </c>
      <c r="L86" s="3196">
        <v>0</v>
      </c>
      <c r="M86" s="1173">
        <v>0</v>
      </c>
      <c r="N86" s="3196">
        <v>0</v>
      </c>
      <c r="O86" s="1173">
        <v>0</v>
      </c>
      <c r="P86" s="3196">
        <v>0</v>
      </c>
      <c r="Q86" s="1173">
        <v>0</v>
      </c>
      <c r="R86" s="3196">
        <v>0</v>
      </c>
      <c r="S86" s="1173">
        <v>0</v>
      </c>
      <c r="T86" s="3196">
        <v>0</v>
      </c>
      <c r="U86" s="1173">
        <v>0</v>
      </c>
      <c r="V86" s="3196">
        <v>0</v>
      </c>
      <c r="W86" s="1173">
        <v>0</v>
      </c>
      <c r="X86" s="3196">
        <v>0</v>
      </c>
      <c r="Y86" s="1173">
        <v>0</v>
      </c>
      <c r="Z86" s="3196">
        <v>0</v>
      </c>
      <c r="AA86" s="1173">
        <v>0</v>
      </c>
      <c r="AB86" s="3196">
        <v>0</v>
      </c>
      <c r="AC86" s="1173">
        <v>0</v>
      </c>
      <c r="AD86" s="3196">
        <v>0</v>
      </c>
      <c r="AE86" s="1173">
        <v>0</v>
      </c>
      <c r="AF86" s="3196">
        <v>0</v>
      </c>
      <c r="AG86" s="1173">
        <v>0</v>
      </c>
      <c r="AH86" s="3196">
        <v>0</v>
      </c>
      <c r="AI86" s="1173">
        <v>0</v>
      </c>
      <c r="AJ86" s="3196">
        <v>0</v>
      </c>
      <c r="AK86" s="1173">
        <v>0</v>
      </c>
      <c r="AL86" s="3196">
        <v>0</v>
      </c>
      <c r="AM86" s="1173">
        <v>0</v>
      </c>
      <c r="AN86" s="3282">
        <v>0</v>
      </c>
      <c r="AO86" s="1200">
        <v>0</v>
      </c>
      <c r="AP86" s="1148">
        <v>0</v>
      </c>
      <c r="AQ86" s="1301">
        <v>0</v>
      </c>
      <c r="AR86" s="1418">
        <v>0</v>
      </c>
      <c r="AS86" s="1301">
        <v>0</v>
      </c>
      <c r="AT86" s="1301">
        <v>0</v>
      </c>
      <c r="AU86" s="1418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70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>
        <v>0</v>
      </c>
      <c r="G87" s="1173">
        <v>0</v>
      </c>
      <c r="H87" s="3196">
        <v>0</v>
      </c>
      <c r="I87" s="1173">
        <v>0</v>
      </c>
      <c r="J87" s="3196">
        <v>0</v>
      </c>
      <c r="K87" s="1173">
        <v>0</v>
      </c>
      <c r="L87" s="3196">
        <v>0</v>
      </c>
      <c r="M87" s="1173">
        <v>0</v>
      </c>
      <c r="N87" s="3196">
        <v>0</v>
      </c>
      <c r="O87" s="1173">
        <v>0</v>
      </c>
      <c r="P87" s="3196">
        <v>0</v>
      </c>
      <c r="Q87" s="1173">
        <v>0</v>
      </c>
      <c r="R87" s="3196">
        <v>0</v>
      </c>
      <c r="S87" s="1173">
        <v>0</v>
      </c>
      <c r="T87" s="3196">
        <v>0</v>
      </c>
      <c r="U87" s="1173">
        <v>0</v>
      </c>
      <c r="V87" s="3196">
        <v>0</v>
      </c>
      <c r="W87" s="1173">
        <v>0</v>
      </c>
      <c r="X87" s="3196">
        <v>0</v>
      </c>
      <c r="Y87" s="1173">
        <v>0</v>
      </c>
      <c r="Z87" s="3196">
        <v>0</v>
      </c>
      <c r="AA87" s="1173">
        <v>0</v>
      </c>
      <c r="AB87" s="3196">
        <v>0</v>
      </c>
      <c r="AC87" s="1173">
        <v>0</v>
      </c>
      <c r="AD87" s="3196">
        <v>0</v>
      </c>
      <c r="AE87" s="1173">
        <v>0</v>
      </c>
      <c r="AF87" s="3196">
        <v>0</v>
      </c>
      <c r="AG87" s="1173">
        <v>0</v>
      </c>
      <c r="AH87" s="3196">
        <v>0</v>
      </c>
      <c r="AI87" s="1173">
        <v>0</v>
      </c>
      <c r="AJ87" s="3196">
        <v>0</v>
      </c>
      <c r="AK87" s="1173">
        <v>0</v>
      </c>
      <c r="AL87" s="3196">
        <v>0</v>
      </c>
      <c r="AM87" s="1173">
        <v>0</v>
      </c>
      <c r="AN87" s="3282">
        <v>0</v>
      </c>
      <c r="AO87" s="1200">
        <v>0</v>
      </c>
      <c r="AP87" s="1148">
        <v>0</v>
      </c>
      <c r="AQ87" s="1301">
        <v>0</v>
      </c>
      <c r="AR87" s="1418">
        <v>0</v>
      </c>
      <c r="AS87" s="1301">
        <v>0</v>
      </c>
      <c r="AT87" s="1301">
        <v>0</v>
      </c>
      <c r="AU87" s="1418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70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>
        <v>0</v>
      </c>
      <c r="G88" s="1173">
        <v>0</v>
      </c>
      <c r="H88" s="3196">
        <v>0</v>
      </c>
      <c r="I88" s="1173">
        <v>0</v>
      </c>
      <c r="J88" s="3196">
        <v>0</v>
      </c>
      <c r="K88" s="1173">
        <v>0</v>
      </c>
      <c r="L88" s="3196">
        <v>0</v>
      </c>
      <c r="M88" s="1173">
        <v>0</v>
      </c>
      <c r="N88" s="3196">
        <v>0</v>
      </c>
      <c r="O88" s="1173">
        <v>0</v>
      </c>
      <c r="P88" s="3196">
        <v>0</v>
      </c>
      <c r="Q88" s="1173">
        <v>0</v>
      </c>
      <c r="R88" s="3196">
        <v>0</v>
      </c>
      <c r="S88" s="1173">
        <v>0</v>
      </c>
      <c r="T88" s="3196">
        <v>0</v>
      </c>
      <c r="U88" s="1173">
        <v>0</v>
      </c>
      <c r="V88" s="3196">
        <v>0</v>
      </c>
      <c r="W88" s="1173">
        <v>0</v>
      </c>
      <c r="X88" s="3196">
        <v>0</v>
      </c>
      <c r="Y88" s="1173">
        <v>0</v>
      </c>
      <c r="Z88" s="3196">
        <v>0</v>
      </c>
      <c r="AA88" s="1173">
        <v>0</v>
      </c>
      <c r="AB88" s="3196">
        <v>0</v>
      </c>
      <c r="AC88" s="1173">
        <v>0</v>
      </c>
      <c r="AD88" s="3196">
        <v>0</v>
      </c>
      <c r="AE88" s="1173">
        <v>0</v>
      </c>
      <c r="AF88" s="3196">
        <v>0</v>
      </c>
      <c r="AG88" s="1173">
        <v>0</v>
      </c>
      <c r="AH88" s="3196">
        <v>0</v>
      </c>
      <c r="AI88" s="1173">
        <v>0</v>
      </c>
      <c r="AJ88" s="3196">
        <v>0</v>
      </c>
      <c r="AK88" s="1173">
        <v>0</v>
      </c>
      <c r="AL88" s="3196">
        <v>0</v>
      </c>
      <c r="AM88" s="1173">
        <v>0</v>
      </c>
      <c r="AN88" s="3282">
        <v>0</v>
      </c>
      <c r="AO88" s="1200">
        <v>0</v>
      </c>
      <c r="AP88" s="1148">
        <v>0</v>
      </c>
      <c r="AQ88" s="1301">
        <v>0</v>
      </c>
      <c r="AR88" s="1418">
        <v>0</v>
      </c>
      <c r="AS88" s="1301">
        <v>0</v>
      </c>
      <c r="AT88" s="1301">
        <v>0</v>
      </c>
      <c r="AU88" s="1418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69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>
        <v>0</v>
      </c>
      <c r="G89" s="1192">
        <v>0</v>
      </c>
      <c r="H89" s="1188">
        <v>0</v>
      </c>
      <c r="I89" s="1192">
        <v>0</v>
      </c>
      <c r="J89" s="1188">
        <v>0</v>
      </c>
      <c r="K89" s="1192">
        <v>0</v>
      </c>
      <c r="L89" s="1188">
        <v>0</v>
      </c>
      <c r="M89" s="1192">
        <v>0</v>
      </c>
      <c r="N89" s="1188">
        <v>0</v>
      </c>
      <c r="O89" s="1192">
        <v>0</v>
      </c>
      <c r="P89" s="1188">
        <v>0</v>
      </c>
      <c r="Q89" s="1192">
        <v>0</v>
      </c>
      <c r="R89" s="1188">
        <v>0</v>
      </c>
      <c r="S89" s="1192">
        <v>0</v>
      </c>
      <c r="T89" s="1188">
        <v>0</v>
      </c>
      <c r="U89" s="1192">
        <v>0</v>
      </c>
      <c r="V89" s="1188">
        <v>0</v>
      </c>
      <c r="W89" s="1192">
        <v>0</v>
      </c>
      <c r="X89" s="1188">
        <v>0</v>
      </c>
      <c r="Y89" s="1192">
        <v>0</v>
      </c>
      <c r="Z89" s="1188">
        <v>0</v>
      </c>
      <c r="AA89" s="1192">
        <v>0</v>
      </c>
      <c r="AB89" s="1188">
        <v>0</v>
      </c>
      <c r="AC89" s="1192">
        <v>0</v>
      </c>
      <c r="AD89" s="1188">
        <v>0</v>
      </c>
      <c r="AE89" s="1192">
        <v>0</v>
      </c>
      <c r="AF89" s="1188">
        <v>0</v>
      </c>
      <c r="AG89" s="1192">
        <v>0</v>
      </c>
      <c r="AH89" s="1188">
        <v>0</v>
      </c>
      <c r="AI89" s="1192">
        <v>0</v>
      </c>
      <c r="AJ89" s="1188">
        <v>0</v>
      </c>
      <c r="AK89" s="1192">
        <v>0</v>
      </c>
      <c r="AL89" s="1188">
        <v>0</v>
      </c>
      <c r="AM89" s="1192">
        <v>0</v>
      </c>
      <c r="AN89" s="1208">
        <v>0</v>
      </c>
      <c r="AO89" s="1140">
        <v>0</v>
      </c>
      <c r="AP89" s="1138">
        <v>0</v>
      </c>
      <c r="AQ89" s="1151">
        <v>0</v>
      </c>
      <c r="AR89" s="1299">
        <v>0</v>
      </c>
      <c r="AS89" s="1151">
        <v>0</v>
      </c>
      <c r="AT89" s="1151">
        <v>0</v>
      </c>
      <c r="AU89" s="1299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592" t="s">
        <v>2136</v>
      </c>
      <c r="B90" s="8592"/>
      <c r="C90" s="8592"/>
      <c r="D90" s="8592"/>
      <c r="E90" s="8592"/>
      <c r="F90" s="8592"/>
      <c r="G90" s="8592"/>
      <c r="H90" s="8592"/>
      <c r="I90" s="8592"/>
      <c r="J90" s="8592"/>
      <c r="K90" s="8592"/>
      <c r="L90" s="8592"/>
      <c r="M90" s="8592"/>
      <c r="N90" s="8592"/>
      <c r="O90" s="8592"/>
      <c r="P90" s="8592"/>
      <c r="Q90" s="8592"/>
      <c r="R90" s="8592"/>
      <c r="S90" s="8592"/>
      <c r="T90" s="8592"/>
      <c r="U90" s="8592"/>
      <c r="V90" s="8592"/>
      <c r="W90" s="8592"/>
      <c r="X90" s="8592"/>
      <c r="Y90" s="8592"/>
      <c r="Z90" s="8592"/>
      <c r="AA90" s="8592"/>
      <c r="AB90" s="8592"/>
      <c r="AC90" s="8592"/>
      <c r="AD90" s="8592"/>
      <c r="AE90" s="8592"/>
      <c r="AF90" s="8592"/>
      <c r="AG90" s="8592"/>
      <c r="AH90" s="8592"/>
      <c r="AI90" s="8592"/>
      <c r="AJ90" s="8592"/>
      <c r="AK90" s="8592"/>
      <c r="AL90" s="8592"/>
      <c r="AM90" s="8592"/>
    </row>
    <row r="91" spans="1:95" ht="18" customHeight="1" x14ac:dyDescent="0.25">
      <c r="A91" s="8403" t="s">
        <v>2137</v>
      </c>
      <c r="B91" s="8460" t="s">
        <v>2138</v>
      </c>
      <c r="C91" s="8336" t="s">
        <v>307</v>
      </c>
      <c r="D91" s="8547"/>
      <c r="E91" s="8532"/>
      <c r="F91" s="8515" t="s">
        <v>101</v>
      </c>
      <c r="G91" s="8331"/>
      <c r="H91" s="8331"/>
      <c r="I91" s="8331"/>
      <c r="J91" s="8331"/>
      <c r="K91" s="8331"/>
      <c r="L91" s="8331"/>
      <c r="M91" s="8331"/>
      <c r="N91" s="8331"/>
      <c r="O91" s="8331"/>
      <c r="P91" s="8331"/>
      <c r="Q91" s="8331"/>
      <c r="R91" s="8331"/>
      <c r="S91" s="8331"/>
      <c r="T91" s="8331"/>
      <c r="U91" s="8331"/>
      <c r="V91" s="8331"/>
      <c r="W91" s="8331"/>
      <c r="X91" s="8331"/>
      <c r="Y91" s="8331"/>
      <c r="Z91" s="8331"/>
      <c r="AA91" s="8331"/>
      <c r="AB91" s="8331"/>
      <c r="AC91" s="8331"/>
      <c r="AD91" s="8331"/>
      <c r="AE91" s="8331"/>
      <c r="AF91" s="8331"/>
      <c r="AG91" s="8331"/>
      <c r="AH91" s="8331"/>
      <c r="AI91" s="8331"/>
      <c r="AJ91" s="8331"/>
      <c r="AK91" s="8331"/>
      <c r="AL91" s="8331"/>
      <c r="AM91" s="8517"/>
      <c r="AN91" s="8547" t="s">
        <v>462</v>
      </c>
      <c r="AO91" s="8532"/>
      <c r="AP91" s="8484" t="s">
        <v>36</v>
      </c>
      <c r="AQ91" s="8526" t="s">
        <v>37</v>
      </c>
      <c r="AR91" s="8526" t="s">
        <v>498</v>
      </c>
      <c r="AS91" s="8532" t="s">
        <v>35</v>
      </c>
    </row>
    <row r="92" spans="1:95" ht="18" customHeight="1" x14ac:dyDescent="0.25">
      <c r="A92" s="7675"/>
      <c r="B92" s="8461"/>
      <c r="C92" s="8366"/>
      <c r="D92" s="7975"/>
      <c r="E92" s="7976"/>
      <c r="F92" s="8524" t="s">
        <v>348</v>
      </c>
      <c r="G92" s="8525"/>
      <c r="H92" s="8524" t="s">
        <v>331</v>
      </c>
      <c r="I92" s="8525"/>
      <c r="J92" s="8524" t="s">
        <v>94</v>
      </c>
      <c r="K92" s="8525"/>
      <c r="L92" s="8524" t="s">
        <v>2112</v>
      </c>
      <c r="M92" s="8525"/>
      <c r="N92" s="8524" t="s">
        <v>310</v>
      </c>
      <c r="O92" s="8525"/>
      <c r="P92" s="8524" t="s">
        <v>987</v>
      </c>
      <c r="Q92" s="8525"/>
      <c r="R92" s="8524" t="s">
        <v>640</v>
      </c>
      <c r="S92" s="8525"/>
      <c r="T92" s="8524" t="s">
        <v>2113</v>
      </c>
      <c r="U92" s="8525"/>
      <c r="V92" s="8524" t="s">
        <v>641</v>
      </c>
      <c r="W92" s="8525"/>
      <c r="X92" s="8524" t="s">
        <v>2114</v>
      </c>
      <c r="Y92" s="8525"/>
      <c r="Z92" s="8524" t="s">
        <v>2115</v>
      </c>
      <c r="AA92" s="8525"/>
      <c r="AB92" s="8524" t="s">
        <v>1997</v>
      </c>
      <c r="AC92" s="8525"/>
      <c r="AD92" s="8524" t="s">
        <v>1625</v>
      </c>
      <c r="AE92" s="8525"/>
      <c r="AF92" s="8524" t="s">
        <v>313</v>
      </c>
      <c r="AG92" s="8525"/>
      <c r="AH92" s="8524" t="s">
        <v>2116</v>
      </c>
      <c r="AI92" s="8525"/>
      <c r="AJ92" s="8524" t="s">
        <v>2117</v>
      </c>
      <c r="AK92" s="8525"/>
      <c r="AL92" s="8515" t="s">
        <v>57</v>
      </c>
      <c r="AM92" s="8517"/>
      <c r="AN92" s="7975"/>
      <c r="AO92" s="7976"/>
      <c r="AP92" s="7719"/>
      <c r="AQ92" s="7675"/>
      <c r="AR92" s="7675"/>
      <c r="AS92" s="7665"/>
    </row>
    <row r="93" spans="1:95" ht="54" customHeight="1" x14ac:dyDescent="0.25">
      <c r="A93" s="7253"/>
      <c r="B93" s="8462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858"/>
      <c r="AQ93" s="7676"/>
      <c r="AR93" s="7676"/>
      <c r="AS93" s="7976"/>
    </row>
    <row r="94" spans="1:95" ht="21" x14ac:dyDescent="0.25">
      <c r="A94" s="8368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>
        <v>0</v>
      </c>
      <c r="M94" s="2455">
        <v>0</v>
      </c>
      <c r="N94" s="3158">
        <v>0</v>
      </c>
      <c r="O94" s="3309">
        <v>0</v>
      </c>
      <c r="P94" s="3294">
        <v>0</v>
      </c>
      <c r="Q94" s="2455">
        <v>0</v>
      </c>
      <c r="R94" s="3310">
        <v>0</v>
      </c>
      <c r="S94" s="3309">
        <v>0</v>
      </c>
      <c r="T94" s="3128">
        <v>0</v>
      </c>
      <c r="U94" s="3130">
        <v>0</v>
      </c>
      <c r="V94" s="3158">
        <v>0</v>
      </c>
      <c r="W94" s="3310">
        <v>0</v>
      </c>
      <c r="X94" s="3128">
        <v>0</v>
      </c>
      <c r="Y94" s="3130">
        <v>0</v>
      </c>
      <c r="Z94" s="3158">
        <v>0</v>
      </c>
      <c r="AA94" s="3310">
        <v>0</v>
      </c>
      <c r="AB94" s="3128">
        <v>0</v>
      </c>
      <c r="AC94" s="3130">
        <v>0</v>
      </c>
      <c r="AD94" s="3128">
        <v>0</v>
      </c>
      <c r="AE94" s="2455">
        <v>0</v>
      </c>
      <c r="AF94" s="3128">
        <v>0</v>
      </c>
      <c r="AG94" s="2455">
        <v>0</v>
      </c>
      <c r="AH94" s="3128">
        <v>0</v>
      </c>
      <c r="AI94" s="2455">
        <v>0</v>
      </c>
      <c r="AJ94" s="3307"/>
      <c r="AK94" s="3160"/>
      <c r="AL94" s="3308"/>
      <c r="AM94" s="3311"/>
      <c r="AN94" s="3100">
        <v>0</v>
      </c>
      <c r="AO94" s="2455">
        <v>0</v>
      </c>
      <c r="AP94" s="3705">
        <v>0</v>
      </c>
      <c r="AQ94" s="5286">
        <v>0</v>
      </c>
      <c r="AR94" s="5286">
        <v>0</v>
      </c>
      <c r="AS94" s="3130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70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>
        <v>0</v>
      </c>
      <c r="G95" s="1128">
        <v>0</v>
      </c>
      <c r="H95" s="3108">
        <v>0</v>
      </c>
      <c r="I95" s="1125">
        <v>0</v>
      </c>
      <c r="J95" s="3100">
        <v>0</v>
      </c>
      <c r="K95" s="3292">
        <v>0</v>
      </c>
      <c r="L95" s="3108">
        <v>0</v>
      </c>
      <c r="M95" s="3101">
        <v>0</v>
      </c>
      <c r="N95" s="3100">
        <v>0</v>
      </c>
      <c r="O95" s="3292">
        <v>0</v>
      </c>
      <c r="P95" s="3281">
        <v>0</v>
      </c>
      <c r="Q95" s="3101">
        <v>0</v>
      </c>
      <c r="R95" s="1128">
        <v>0</v>
      </c>
      <c r="S95" s="3292">
        <v>0</v>
      </c>
      <c r="T95" s="3108">
        <v>0</v>
      </c>
      <c r="U95" s="1125">
        <v>0</v>
      </c>
      <c r="V95" s="3100">
        <v>0</v>
      </c>
      <c r="W95" s="1128">
        <v>0</v>
      </c>
      <c r="X95" s="3108">
        <v>0</v>
      </c>
      <c r="Y95" s="1125">
        <v>0</v>
      </c>
      <c r="Z95" s="3100">
        <v>0</v>
      </c>
      <c r="AA95" s="1128">
        <v>0</v>
      </c>
      <c r="AB95" s="3108">
        <v>0</v>
      </c>
      <c r="AC95" s="1125">
        <v>0</v>
      </c>
      <c r="AD95" s="3108">
        <v>0</v>
      </c>
      <c r="AE95" s="3101">
        <v>0</v>
      </c>
      <c r="AF95" s="3108">
        <v>0</v>
      </c>
      <c r="AG95" s="1125">
        <v>0</v>
      </c>
      <c r="AH95" s="3108">
        <v>0</v>
      </c>
      <c r="AI95" s="1125">
        <v>0</v>
      </c>
      <c r="AJ95" s="3108">
        <v>0</v>
      </c>
      <c r="AK95" s="1125">
        <v>0</v>
      </c>
      <c r="AL95" s="3100">
        <v>0</v>
      </c>
      <c r="AM95" s="3149">
        <v>0</v>
      </c>
      <c r="AN95" s="3100">
        <v>0</v>
      </c>
      <c r="AO95" s="3101">
        <v>0</v>
      </c>
      <c r="AP95" s="3720">
        <v>0</v>
      </c>
      <c r="AQ95" s="4008">
        <v>0</v>
      </c>
      <c r="AR95" s="4008">
        <v>0</v>
      </c>
      <c r="AS95" s="1125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70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>
        <v>0</v>
      </c>
      <c r="G96" s="1128">
        <v>0</v>
      </c>
      <c r="H96" s="3108">
        <v>0</v>
      </c>
      <c r="I96" s="1125">
        <v>0</v>
      </c>
      <c r="J96" s="3100">
        <v>0</v>
      </c>
      <c r="K96" s="3292">
        <v>0</v>
      </c>
      <c r="L96" s="3108">
        <v>0</v>
      </c>
      <c r="M96" s="3101">
        <v>0</v>
      </c>
      <c r="N96" s="3100">
        <v>0</v>
      </c>
      <c r="O96" s="3292">
        <v>0</v>
      </c>
      <c r="P96" s="3281">
        <v>0</v>
      </c>
      <c r="Q96" s="3101">
        <v>0</v>
      </c>
      <c r="R96" s="1128">
        <v>0</v>
      </c>
      <c r="S96" s="3292">
        <v>0</v>
      </c>
      <c r="T96" s="3108">
        <v>0</v>
      </c>
      <c r="U96" s="1125">
        <v>0</v>
      </c>
      <c r="V96" s="3100">
        <v>0</v>
      </c>
      <c r="W96" s="1128">
        <v>0</v>
      </c>
      <c r="X96" s="3108">
        <v>0</v>
      </c>
      <c r="Y96" s="1125">
        <v>0</v>
      </c>
      <c r="Z96" s="3100">
        <v>0</v>
      </c>
      <c r="AA96" s="1128">
        <v>0</v>
      </c>
      <c r="AB96" s="3108">
        <v>0</v>
      </c>
      <c r="AC96" s="1125">
        <v>0</v>
      </c>
      <c r="AD96" s="3108">
        <v>0</v>
      </c>
      <c r="AE96" s="3101">
        <v>0</v>
      </c>
      <c r="AF96" s="3108">
        <v>0</v>
      </c>
      <c r="AG96" s="1125">
        <v>0</v>
      </c>
      <c r="AH96" s="3108">
        <v>0</v>
      </c>
      <c r="AI96" s="1125">
        <v>0</v>
      </c>
      <c r="AJ96" s="3108">
        <v>0</v>
      </c>
      <c r="AK96" s="1125">
        <v>0</v>
      </c>
      <c r="AL96" s="3100">
        <v>0</v>
      </c>
      <c r="AM96" s="3149">
        <v>0</v>
      </c>
      <c r="AN96" s="3100">
        <v>0</v>
      </c>
      <c r="AO96" s="3101">
        <v>0</v>
      </c>
      <c r="AP96" s="3720">
        <v>0</v>
      </c>
      <c r="AQ96" s="4008">
        <v>0</v>
      </c>
      <c r="AR96" s="4008">
        <v>0</v>
      </c>
      <c r="AS96" s="1125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70"/>
      <c r="B97" s="3279" t="s">
        <v>2143</v>
      </c>
      <c r="C97" s="3103">
        <f t="shared" si="50"/>
        <v>2</v>
      </c>
      <c r="D97" s="3179">
        <f t="shared" si="57"/>
        <v>0</v>
      </c>
      <c r="E97" s="1171">
        <f t="shared" si="57"/>
        <v>2</v>
      </c>
      <c r="F97" s="3108">
        <v>0</v>
      </c>
      <c r="G97" s="1128">
        <v>0</v>
      </c>
      <c r="H97" s="3108">
        <v>0</v>
      </c>
      <c r="I97" s="1125">
        <v>0</v>
      </c>
      <c r="J97" s="3100">
        <v>0</v>
      </c>
      <c r="K97" s="3292">
        <v>0</v>
      </c>
      <c r="L97" s="3108">
        <v>0</v>
      </c>
      <c r="M97" s="3101">
        <v>0</v>
      </c>
      <c r="N97" s="3100">
        <v>0</v>
      </c>
      <c r="O97" s="3292">
        <v>0</v>
      </c>
      <c r="P97" s="3281">
        <v>0</v>
      </c>
      <c r="Q97" s="3101">
        <v>0</v>
      </c>
      <c r="R97" s="1128">
        <v>0</v>
      </c>
      <c r="S97" s="3292">
        <v>1</v>
      </c>
      <c r="T97" s="3108">
        <v>0</v>
      </c>
      <c r="U97" s="1125">
        <v>1</v>
      </c>
      <c r="V97" s="3100">
        <v>0</v>
      </c>
      <c r="W97" s="1128">
        <v>0</v>
      </c>
      <c r="X97" s="3108">
        <v>0</v>
      </c>
      <c r="Y97" s="1125">
        <v>0</v>
      </c>
      <c r="Z97" s="3100">
        <v>0</v>
      </c>
      <c r="AA97" s="1128">
        <v>0</v>
      </c>
      <c r="AB97" s="3108">
        <v>0</v>
      </c>
      <c r="AC97" s="1125">
        <v>0</v>
      </c>
      <c r="AD97" s="3108">
        <v>0</v>
      </c>
      <c r="AE97" s="3101">
        <v>0</v>
      </c>
      <c r="AF97" s="3108">
        <v>0</v>
      </c>
      <c r="AG97" s="1125">
        <v>0</v>
      </c>
      <c r="AH97" s="3108">
        <v>0</v>
      </c>
      <c r="AI97" s="1125">
        <v>0</v>
      </c>
      <c r="AJ97" s="3108">
        <v>0</v>
      </c>
      <c r="AK97" s="1125">
        <v>0</v>
      </c>
      <c r="AL97" s="3100">
        <v>0</v>
      </c>
      <c r="AM97" s="3149">
        <v>0</v>
      </c>
      <c r="AN97" s="3100">
        <v>0</v>
      </c>
      <c r="AO97" s="3101">
        <v>0</v>
      </c>
      <c r="AP97" s="3720">
        <v>0</v>
      </c>
      <c r="AQ97" s="4008">
        <v>0</v>
      </c>
      <c r="AR97" s="4008">
        <v>0</v>
      </c>
      <c r="AS97" s="1125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70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>
        <v>0</v>
      </c>
      <c r="K98" s="3292">
        <v>0</v>
      </c>
      <c r="L98" s="1198">
        <v>0</v>
      </c>
      <c r="M98" s="1199">
        <v>0</v>
      </c>
      <c r="N98" s="1200">
        <v>0</v>
      </c>
      <c r="O98" s="1201">
        <v>0</v>
      </c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>
        <v>0</v>
      </c>
      <c r="AO98" s="3101">
        <v>0</v>
      </c>
      <c r="AP98" s="3720">
        <v>0</v>
      </c>
      <c r="AQ98" s="1418">
        <v>0</v>
      </c>
      <c r="AR98" s="1418">
        <v>0</v>
      </c>
      <c r="AS98" s="1148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69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>
        <v>0</v>
      </c>
      <c r="G99" s="1142">
        <v>0</v>
      </c>
      <c r="H99" s="1137">
        <v>0</v>
      </c>
      <c r="I99" s="1138">
        <v>0</v>
      </c>
      <c r="J99" s="1140">
        <v>0</v>
      </c>
      <c r="K99" s="1141">
        <v>0</v>
      </c>
      <c r="L99" s="1137">
        <v>0</v>
      </c>
      <c r="M99" s="1139">
        <v>0</v>
      </c>
      <c r="N99" s="1140">
        <v>0</v>
      </c>
      <c r="O99" s="1141">
        <v>0</v>
      </c>
      <c r="P99" s="1151">
        <v>0</v>
      </c>
      <c r="Q99" s="1139">
        <v>0</v>
      </c>
      <c r="R99" s="1142">
        <v>0</v>
      </c>
      <c r="S99" s="1141">
        <v>0</v>
      </c>
      <c r="T99" s="1137">
        <v>0</v>
      </c>
      <c r="U99" s="1138">
        <v>0</v>
      </c>
      <c r="V99" s="1140">
        <v>0</v>
      </c>
      <c r="W99" s="1142">
        <v>0</v>
      </c>
      <c r="X99" s="1137">
        <v>0</v>
      </c>
      <c r="Y99" s="1138">
        <v>0</v>
      </c>
      <c r="Z99" s="1140">
        <v>0</v>
      </c>
      <c r="AA99" s="1142">
        <v>0</v>
      </c>
      <c r="AB99" s="1137">
        <v>0</v>
      </c>
      <c r="AC99" s="1138">
        <v>0</v>
      </c>
      <c r="AD99" s="1137">
        <v>0</v>
      </c>
      <c r="AE99" s="1139">
        <v>0</v>
      </c>
      <c r="AF99" s="1137">
        <v>0</v>
      </c>
      <c r="AG99" s="1138">
        <v>0</v>
      </c>
      <c r="AH99" s="1137">
        <v>0</v>
      </c>
      <c r="AI99" s="1138">
        <v>0</v>
      </c>
      <c r="AJ99" s="1137">
        <v>0</v>
      </c>
      <c r="AK99" s="1138">
        <v>0</v>
      </c>
      <c r="AL99" s="1137">
        <v>0</v>
      </c>
      <c r="AM99" s="1143">
        <v>0</v>
      </c>
      <c r="AN99" s="3100">
        <v>0</v>
      </c>
      <c r="AO99" s="3101">
        <v>0</v>
      </c>
      <c r="AP99" s="3720">
        <v>0</v>
      </c>
      <c r="AQ99" s="4008">
        <v>0</v>
      </c>
      <c r="AR99" s="4008">
        <v>0</v>
      </c>
      <c r="AS99" s="1125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68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>
        <v>0</v>
      </c>
      <c r="M100" s="2455">
        <v>0</v>
      </c>
      <c r="N100" s="3158">
        <v>0</v>
      </c>
      <c r="O100" s="3309">
        <v>0</v>
      </c>
      <c r="P100" s="3294">
        <v>0</v>
      </c>
      <c r="Q100" s="2455">
        <v>0</v>
      </c>
      <c r="R100" s="3310">
        <v>0</v>
      </c>
      <c r="S100" s="3309">
        <v>0</v>
      </c>
      <c r="T100" s="3128">
        <v>0</v>
      </c>
      <c r="U100" s="3130">
        <v>0</v>
      </c>
      <c r="V100" s="3158">
        <v>0</v>
      </c>
      <c r="W100" s="3310">
        <v>0</v>
      </c>
      <c r="X100" s="3128">
        <v>0</v>
      </c>
      <c r="Y100" s="3130">
        <v>0</v>
      </c>
      <c r="Z100" s="3158">
        <v>0</v>
      </c>
      <c r="AA100" s="3310">
        <v>0</v>
      </c>
      <c r="AB100" s="3128">
        <v>0</v>
      </c>
      <c r="AC100" s="3130">
        <v>0</v>
      </c>
      <c r="AD100" s="3128">
        <v>0</v>
      </c>
      <c r="AE100" s="2455">
        <v>0</v>
      </c>
      <c r="AF100" s="3128">
        <v>0</v>
      </c>
      <c r="AG100" s="2455">
        <v>0</v>
      </c>
      <c r="AH100" s="3128">
        <v>0</v>
      </c>
      <c r="AI100" s="2455">
        <v>0</v>
      </c>
      <c r="AJ100" s="3109"/>
      <c r="AK100" s="2651"/>
      <c r="AL100" s="3097"/>
      <c r="AM100" s="3177"/>
      <c r="AN100" s="3100">
        <v>0</v>
      </c>
      <c r="AO100" s="3101">
        <v>0</v>
      </c>
      <c r="AP100" s="3720">
        <v>0</v>
      </c>
      <c r="AQ100" s="3227">
        <v>0</v>
      </c>
      <c r="AR100" s="3227">
        <v>0</v>
      </c>
      <c r="AS100" s="1122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70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>
        <v>0</v>
      </c>
      <c r="G101" s="22">
        <v>0</v>
      </c>
      <c r="H101" s="1971">
        <v>0</v>
      </c>
      <c r="I101" s="1122">
        <v>0</v>
      </c>
      <c r="J101" s="1971">
        <v>0</v>
      </c>
      <c r="K101" s="22">
        <v>0</v>
      </c>
      <c r="L101" s="3108">
        <v>0</v>
      </c>
      <c r="M101" s="1122">
        <v>0</v>
      </c>
      <c r="N101" s="3100">
        <v>0</v>
      </c>
      <c r="O101" s="22">
        <v>0</v>
      </c>
      <c r="P101" s="3108">
        <v>0</v>
      </c>
      <c r="Q101" s="1122">
        <v>0</v>
      </c>
      <c r="R101" s="3100">
        <v>0</v>
      </c>
      <c r="S101" s="22">
        <v>0</v>
      </c>
      <c r="T101" s="3108">
        <v>0</v>
      </c>
      <c r="U101" s="1122">
        <v>0</v>
      </c>
      <c r="V101" s="3100">
        <v>0</v>
      </c>
      <c r="W101" s="22">
        <v>0</v>
      </c>
      <c r="X101" s="3108">
        <v>0</v>
      </c>
      <c r="Y101" s="1122">
        <v>0</v>
      </c>
      <c r="Z101" s="3100">
        <v>0</v>
      </c>
      <c r="AA101" s="22">
        <v>0</v>
      </c>
      <c r="AB101" s="3108">
        <v>0</v>
      </c>
      <c r="AC101" s="1122">
        <v>0</v>
      </c>
      <c r="AD101" s="3108">
        <v>0</v>
      </c>
      <c r="AE101" s="750">
        <v>0</v>
      </c>
      <c r="AF101" s="3108">
        <v>0</v>
      </c>
      <c r="AG101" s="1125">
        <v>0</v>
      </c>
      <c r="AH101" s="3108">
        <v>0</v>
      </c>
      <c r="AI101" s="1125">
        <v>0</v>
      </c>
      <c r="AJ101" s="3108">
        <v>0</v>
      </c>
      <c r="AK101" s="1125">
        <v>0</v>
      </c>
      <c r="AL101" s="3100">
        <v>0</v>
      </c>
      <c r="AM101" s="3149">
        <v>0</v>
      </c>
      <c r="AN101" s="3100">
        <v>0</v>
      </c>
      <c r="AO101" s="3101">
        <v>0</v>
      </c>
      <c r="AP101" s="3720">
        <v>0</v>
      </c>
      <c r="AQ101" s="3227">
        <v>0</v>
      </c>
      <c r="AR101" s="3227">
        <v>0</v>
      </c>
      <c r="AS101" s="1122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70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>
        <v>0</v>
      </c>
      <c r="G102" s="1128">
        <v>0</v>
      </c>
      <c r="H102" s="3108">
        <v>0</v>
      </c>
      <c r="I102" s="1125">
        <v>0</v>
      </c>
      <c r="J102" s="3108">
        <v>0</v>
      </c>
      <c r="K102" s="1128">
        <v>0</v>
      </c>
      <c r="L102" s="3108">
        <v>0</v>
      </c>
      <c r="M102" s="1125">
        <v>0</v>
      </c>
      <c r="N102" s="3100">
        <v>0</v>
      </c>
      <c r="O102" s="1128">
        <v>0</v>
      </c>
      <c r="P102" s="3108">
        <v>0</v>
      </c>
      <c r="Q102" s="1125">
        <v>0</v>
      </c>
      <c r="R102" s="3100">
        <v>0</v>
      </c>
      <c r="S102" s="1128">
        <v>0</v>
      </c>
      <c r="T102" s="3108">
        <v>0</v>
      </c>
      <c r="U102" s="1125">
        <v>0</v>
      </c>
      <c r="V102" s="3100">
        <v>0</v>
      </c>
      <c r="W102" s="1128">
        <v>0</v>
      </c>
      <c r="X102" s="3108">
        <v>0</v>
      </c>
      <c r="Y102" s="1125">
        <v>0</v>
      </c>
      <c r="Z102" s="3100">
        <v>0</v>
      </c>
      <c r="AA102" s="1128">
        <v>0</v>
      </c>
      <c r="AB102" s="3108">
        <v>0</v>
      </c>
      <c r="AC102" s="1125">
        <v>0</v>
      </c>
      <c r="AD102" s="3108">
        <v>0</v>
      </c>
      <c r="AE102" s="3101">
        <v>0</v>
      </c>
      <c r="AF102" s="3108">
        <v>0</v>
      </c>
      <c r="AG102" s="1125">
        <v>0</v>
      </c>
      <c r="AH102" s="3108">
        <v>0</v>
      </c>
      <c r="AI102" s="1125">
        <v>0</v>
      </c>
      <c r="AJ102" s="3108">
        <v>0</v>
      </c>
      <c r="AK102" s="1125">
        <v>0</v>
      </c>
      <c r="AL102" s="3100">
        <v>0</v>
      </c>
      <c r="AM102" s="3149">
        <v>0</v>
      </c>
      <c r="AN102" s="3100">
        <v>0</v>
      </c>
      <c r="AO102" s="3101">
        <v>0</v>
      </c>
      <c r="AP102" s="3720">
        <v>0</v>
      </c>
      <c r="AQ102" s="4008">
        <v>0</v>
      </c>
      <c r="AR102" s="4008">
        <v>0</v>
      </c>
      <c r="AS102" s="1125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70"/>
      <c r="B103" s="3279" t="s">
        <v>2143</v>
      </c>
      <c r="C103" s="3103">
        <f t="shared" si="50"/>
        <v>3</v>
      </c>
      <c r="D103" s="3179">
        <f t="shared" si="62"/>
        <v>0</v>
      </c>
      <c r="E103" s="1171">
        <f t="shared" si="62"/>
        <v>3</v>
      </c>
      <c r="F103" s="3108">
        <v>0</v>
      </c>
      <c r="G103" s="1128">
        <v>0</v>
      </c>
      <c r="H103" s="3108">
        <v>0</v>
      </c>
      <c r="I103" s="1125">
        <v>0</v>
      </c>
      <c r="J103" s="3108">
        <v>0</v>
      </c>
      <c r="K103" s="1128">
        <v>0</v>
      </c>
      <c r="L103" s="3108">
        <v>0</v>
      </c>
      <c r="M103" s="1125">
        <v>0</v>
      </c>
      <c r="N103" s="3100">
        <v>0</v>
      </c>
      <c r="O103" s="1128">
        <v>0</v>
      </c>
      <c r="P103" s="3108">
        <v>0</v>
      </c>
      <c r="Q103" s="1125">
        <v>0</v>
      </c>
      <c r="R103" s="3100">
        <v>0</v>
      </c>
      <c r="S103" s="1128">
        <v>0</v>
      </c>
      <c r="T103" s="3108">
        <v>0</v>
      </c>
      <c r="U103" s="1125">
        <v>2</v>
      </c>
      <c r="V103" s="3100">
        <v>0</v>
      </c>
      <c r="W103" s="1128">
        <v>1</v>
      </c>
      <c r="X103" s="3108">
        <v>0</v>
      </c>
      <c r="Y103" s="1125">
        <v>0</v>
      </c>
      <c r="Z103" s="3100">
        <v>0</v>
      </c>
      <c r="AA103" s="1128">
        <v>0</v>
      </c>
      <c r="AB103" s="3108">
        <v>0</v>
      </c>
      <c r="AC103" s="1125">
        <v>0</v>
      </c>
      <c r="AD103" s="3108">
        <v>0</v>
      </c>
      <c r="AE103" s="3101">
        <v>0</v>
      </c>
      <c r="AF103" s="3108">
        <v>0</v>
      </c>
      <c r="AG103" s="1125">
        <v>0</v>
      </c>
      <c r="AH103" s="3108">
        <v>0</v>
      </c>
      <c r="AI103" s="1125">
        <v>0</v>
      </c>
      <c r="AJ103" s="3108">
        <v>0</v>
      </c>
      <c r="AK103" s="1125">
        <v>0</v>
      </c>
      <c r="AL103" s="3100">
        <v>0</v>
      </c>
      <c r="AM103" s="3149">
        <v>0</v>
      </c>
      <c r="AN103" s="3100">
        <v>0</v>
      </c>
      <c r="AO103" s="3101">
        <v>0</v>
      </c>
      <c r="AP103" s="3720">
        <v>1</v>
      </c>
      <c r="AQ103" s="4008">
        <v>0</v>
      </c>
      <c r="AR103" s="4008">
        <v>0</v>
      </c>
      <c r="AS103" s="1125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70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>
        <v>0</v>
      </c>
      <c r="K104" s="1128">
        <v>0</v>
      </c>
      <c r="L104" s="3108">
        <v>0</v>
      </c>
      <c r="M104" s="1125">
        <v>0</v>
      </c>
      <c r="N104" s="3100">
        <v>0</v>
      </c>
      <c r="O104" s="1128">
        <v>0</v>
      </c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>
        <v>0</v>
      </c>
      <c r="AO104" s="3101">
        <v>0</v>
      </c>
      <c r="AP104" s="3720">
        <v>0</v>
      </c>
      <c r="AQ104" s="4008">
        <v>0</v>
      </c>
      <c r="AR104" s="4008">
        <v>0</v>
      </c>
      <c r="AS104" s="1125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69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>
        <v>0</v>
      </c>
      <c r="G105" s="1142">
        <v>0</v>
      </c>
      <c r="H105" s="1137">
        <v>0</v>
      </c>
      <c r="I105" s="1138">
        <v>0</v>
      </c>
      <c r="J105" s="1140">
        <v>0</v>
      </c>
      <c r="K105" s="1141">
        <v>0</v>
      </c>
      <c r="L105" s="1137">
        <v>0</v>
      </c>
      <c r="M105" s="1139">
        <v>0</v>
      </c>
      <c r="N105" s="1140">
        <v>0</v>
      </c>
      <c r="O105" s="1141">
        <v>0</v>
      </c>
      <c r="P105" s="1151">
        <v>0</v>
      </c>
      <c r="Q105" s="1139">
        <v>0</v>
      </c>
      <c r="R105" s="1142">
        <v>0</v>
      </c>
      <c r="S105" s="1141">
        <v>0</v>
      </c>
      <c r="T105" s="1137">
        <v>0</v>
      </c>
      <c r="U105" s="1138">
        <v>0</v>
      </c>
      <c r="V105" s="1140">
        <v>0</v>
      </c>
      <c r="W105" s="1142">
        <v>0</v>
      </c>
      <c r="X105" s="1137">
        <v>0</v>
      </c>
      <c r="Y105" s="1138">
        <v>0</v>
      </c>
      <c r="Z105" s="1140">
        <v>0</v>
      </c>
      <c r="AA105" s="1142">
        <v>0</v>
      </c>
      <c r="AB105" s="1137">
        <v>0</v>
      </c>
      <c r="AC105" s="1138">
        <v>0</v>
      </c>
      <c r="AD105" s="1137">
        <v>0</v>
      </c>
      <c r="AE105" s="1139">
        <v>0</v>
      </c>
      <c r="AF105" s="1137">
        <v>0</v>
      </c>
      <c r="AG105" s="1138">
        <v>0</v>
      </c>
      <c r="AH105" s="1137">
        <v>0</v>
      </c>
      <c r="AI105" s="1138">
        <v>0</v>
      </c>
      <c r="AJ105" s="1137">
        <v>0</v>
      </c>
      <c r="AK105" s="1138">
        <v>0</v>
      </c>
      <c r="AL105" s="1142">
        <v>0</v>
      </c>
      <c r="AM105" s="1143">
        <v>0</v>
      </c>
      <c r="AN105" s="1140">
        <v>0</v>
      </c>
      <c r="AO105" s="1139">
        <v>0</v>
      </c>
      <c r="AP105" s="1151">
        <v>0</v>
      </c>
      <c r="AQ105" s="1299">
        <v>0</v>
      </c>
      <c r="AR105" s="1299">
        <v>0</v>
      </c>
      <c r="AS105" s="1138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83" t="s">
        <v>2147</v>
      </c>
      <c r="B106" s="8583"/>
      <c r="C106" s="8583"/>
      <c r="D106" s="8583"/>
    </row>
    <row r="107" spans="1:93" x14ac:dyDescent="0.25">
      <c r="A107" s="8368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770"/>
      <c r="B108" s="3316" t="s">
        <v>282</v>
      </c>
      <c r="C108" s="3317">
        <v>0</v>
      </c>
      <c r="D108" s="3317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770"/>
      <c r="B109" s="3077" t="s">
        <v>2151</v>
      </c>
      <c r="C109" s="3172">
        <v>0</v>
      </c>
      <c r="D109" s="3172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770"/>
      <c r="B110" s="3077" t="s">
        <v>2152</v>
      </c>
      <c r="C110" s="3172">
        <v>1</v>
      </c>
      <c r="D110" s="3172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770"/>
      <c r="B111" s="3077" t="s">
        <v>2153</v>
      </c>
      <c r="C111" s="3172">
        <v>0</v>
      </c>
      <c r="D111" s="3318"/>
    </row>
    <row r="112" spans="1:93" x14ac:dyDescent="0.25">
      <c r="A112" s="7770"/>
      <c r="B112" s="3120" t="s">
        <v>2154</v>
      </c>
      <c r="C112" s="1125">
        <v>0</v>
      </c>
      <c r="D112" s="3318"/>
    </row>
    <row r="113" spans="1:111" ht="21" x14ac:dyDescent="0.25">
      <c r="A113" s="7770"/>
      <c r="B113" s="3120" t="s">
        <v>2155</v>
      </c>
      <c r="C113" s="1125">
        <v>0</v>
      </c>
      <c r="D113" s="3172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770"/>
      <c r="B114" s="3120" t="s">
        <v>2156</v>
      </c>
      <c r="C114" s="1125">
        <v>0</v>
      </c>
      <c r="D114" s="3172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770"/>
      <c r="B115" s="3120" t="s">
        <v>2157</v>
      </c>
      <c r="C115" s="3172">
        <v>7</v>
      </c>
      <c r="D115" s="3172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770"/>
      <c r="B116" s="635" t="s">
        <v>2158</v>
      </c>
      <c r="C116" s="3172">
        <v>0</v>
      </c>
      <c r="D116" s="3172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8369"/>
      <c r="B117" s="1216" t="s">
        <v>2159</v>
      </c>
      <c r="C117" s="3319">
        <v>0</v>
      </c>
      <c r="D117" s="3319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16" t="s">
        <v>2160</v>
      </c>
      <c r="B118" s="8616"/>
      <c r="C118" s="8616"/>
      <c r="D118" s="8616"/>
      <c r="E118" s="8616"/>
      <c r="F118" s="8616"/>
      <c r="G118" s="8616"/>
      <c r="H118" s="8616"/>
      <c r="I118" s="8616"/>
      <c r="J118" s="8616"/>
      <c r="K118" s="8616"/>
      <c r="L118" s="8616"/>
      <c r="M118" s="8616"/>
      <c r="N118" s="8616"/>
      <c r="O118" s="8616"/>
      <c r="P118" s="8616"/>
      <c r="Q118" s="8616"/>
      <c r="R118" s="8616"/>
      <c r="S118" s="8616"/>
      <c r="T118" s="8616"/>
      <c r="U118" s="8616"/>
      <c r="V118" s="8616"/>
      <c r="W118" s="8616"/>
      <c r="X118" s="8616"/>
      <c r="Y118" s="8616"/>
      <c r="Z118" s="8616"/>
      <c r="AA118" s="8616"/>
      <c r="AB118" s="8616"/>
      <c r="AC118" s="8616"/>
      <c r="AD118" s="8616"/>
      <c r="AE118" s="8616"/>
      <c r="AF118" s="8616"/>
      <c r="AG118" s="8616"/>
      <c r="AH118" s="8616"/>
      <c r="AI118" s="8616"/>
      <c r="AJ118" s="8616"/>
      <c r="AK118" s="8616"/>
    </row>
    <row r="119" spans="1:111" ht="15" customHeight="1" x14ac:dyDescent="0.25">
      <c r="A119" s="8336" t="s">
        <v>220</v>
      </c>
      <c r="B119" s="8532"/>
      <c r="C119" s="8336" t="s">
        <v>77</v>
      </c>
      <c r="D119" s="8547"/>
      <c r="E119" s="8532"/>
      <c r="F119" s="8617" t="s">
        <v>101</v>
      </c>
      <c r="G119" s="8450"/>
      <c r="H119" s="8450"/>
      <c r="I119" s="8450"/>
      <c r="J119" s="8450"/>
      <c r="K119" s="8450"/>
      <c r="L119" s="8450"/>
      <c r="M119" s="8450"/>
      <c r="N119" s="8450"/>
      <c r="O119" s="8450"/>
      <c r="P119" s="8450"/>
      <c r="Q119" s="8450"/>
      <c r="R119" s="8450"/>
      <c r="S119" s="8450"/>
      <c r="T119" s="8450"/>
      <c r="U119" s="8450"/>
      <c r="V119" s="8450"/>
      <c r="W119" s="8450"/>
      <c r="X119" s="8450"/>
      <c r="Y119" s="8450"/>
      <c r="Z119" s="8450"/>
      <c r="AA119" s="8450"/>
      <c r="AB119" s="8450"/>
      <c r="AC119" s="8450"/>
      <c r="AD119" s="8450"/>
      <c r="AE119" s="8450"/>
      <c r="AF119" s="8450"/>
      <c r="AG119" s="8450"/>
      <c r="AH119" s="8450"/>
      <c r="AI119" s="8450"/>
      <c r="AJ119" s="8618" t="s">
        <v>2161</v>
      </c>
      <c r="AK119" s="8619"/>
      <c r="AL119" s="8621" t="s">
        <v>33</v>
      </c>
    </row>
    <row r="120" spans="1:111" x14ac:dyDescent="0.25">
      <c r="A120" s="7712"/>
      <c r="B120" s="7665"/>
      <c r="C120" s="8366"/>
      <c r="D120" s="7975"/>
      <c r="E120" s="7976"/>
      <c r="F120" s="8524" t="s">
        <v>94</v>
      </c>
      <c r="G120" s="8525"/>
      <c r="H120" s="8524" t="s">
        <v>309</v>
      </c>
      <c r="I120" s="8525"/>
      <c r="J120" s="8524" t="s">
        <v>310</v>
      </c>
      <c r="K120" s="8525"/>
      <c r="L120" s="8524" t="s">
        <v>987</v>
      </c>
      <c r="M120" s="8525"/>
      <c r="N120" s="8524" t="s">
        <v>640</v>
      </c>
      <c r="O120" s="8525"/>
      <c r="P120" s="8524" t="s">
        <v>2113</v>
      </c>
      <c r="Q120" s="8525"/>
      <c r="R120" s="8524" t="s">
        <v>641</v>
      </c>
      <c r="S120" s="8525"/>
      <c r="T120" s="8524" t="s">
        <v>2114</v>
      </c>
      <c r="U120" s="8525"/>
      <c r="V120" s="8524" t="s">
        <v>2115</v>
      </c>
      <c r="W120" s="8525"/>
      <c r="X120" s="8524" t="s">
        <v>1997</v>
      </c>
      <c r="Y120" s="8525"/>
      <c r="Z120" s="8524" t="s">
        <v>1625</v>
      </c>
      <c r="AA120" s="8525"/>
      <c r="AB120" s="8524" t="s">
        <v>313</v>
      </c>
      <c r="AC120" s="8525"/>
      <c r="AD120" s="8524" t="s">
        <v>2116</v>
      </c>
      <c r="AE120" s="8525"/>
      <c r="AF120" s="8524" t="s">
        <v>2117</v>
      </c>
      <c r="AG120" s="8525"/>
      <c r="AH120" s="8515" t="s">
        <v>57</v>
      </c>
      <c r="AI120" s="8331"/>
      <c r="AJ120" s="8620"/>
      <c r="AK120" s="8122"/>
      <c r="AL120" s="8529"/>
    </row>
    <row r="121" spans="1:111" x14ac:dyDescent="0.25">
      <c r="A121" s="8366"/>
      <c r="B121" s="7976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30"/>
    </row>
    <row r="122" spans="1:111" x14ac:dyDescent="0.25">
      <c r="A122" s="8368" t="s">
        <v>2162</v>
      </c>
      <c r="B122" s="3271" t="s">
        <v>2163</v>
      </c>
      <c r="C122" s="3094">
        <f>SUM(D122:E122)</f>
        <v>9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9</v>
      </c>
      <c r="F122" s="3123">
        <v>0</v>
      </c>
      <c r="G122" s="3126">
        <v>1</v>
      </c>
      <c r="H122" s="3123">
        <v>0</v>
      </c>
      <c r="I122" s="3126">
        <v>4</v>
      </c>
      <c r="J122" s="3123">
        <v>0</v>
      </c>
      <c r="K122" s="3126">
        <v>2</v>
      </c>
      <c r="L122" s="3123">
        <v>0</v>
      </c>
      <c r="M122" s="3126">
        <v>1</v>
      </c>
      <c r="N122" s="3123">
        <v>0</v>
      </c>
      <c r="O122" s="3126">
        <v>1</v>
      </c>
      <c r="P122" s="3123">
        <v>0</v>
      </c>
      <c r="Q122" s="3126">
        <v>0</v>
      </c>
      <c r="R122" s="3123">
        <v>0</v>
      </c>
      <c r="S122" s="3126">
        <v>0</v>
      </c>
      <c r="T122" s="3123">
        <v>0</v>
      </c>
      <c r="U122" s="3126">
        <v>0</v>
      </c>
      <c r="V122" s="3123">
        <v>0</v>
      </c>
      <c r="W122" s="3126">
        <v>0</v>
      </c>
      <c r="X122" s="3123">
        <v>0</v>
      </c>
      <c r="Y122" s="3126">
        <v>0</v>
      </c>
      <c r="Z122" s="3123">
        <v>0</v>
      </c>
      <c r="AA122" s="3126">
        <v>0</v>
      </c>
      <c r="AB122" s="3123">
        <v>0</v>
      </c>
      <c r="AC122" s="3126">
        <v>0</v>
      </c>
      <c r="AD122" s="3123">
        <v>0</v>
      </c>
      <c r="AE122" s="3126">
        <v>0</v>
      </c>
      <c r="AF122" s="3123">
        <v>0</v>
      </c>
      <c r="AG122" s="3126">
        <v>0</v>
      </c>
      <c r="AH122" s="3274">
        <v>0</v>
      </c>
      <c r="AI122" s="3275">
        <v>0</v>
      </c>
      <c r="AJ122" s="3320">
        <v>0</v>
      </c>
      <c r="AK122" s="3321">
        <v>4</v>
      </c>
      <c r="AL122" s="3276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770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>
        <v>0</v>
      </c>
      <c r="G123" s="3101">
        <v>0</v>
      </c>
      <c r="H123" s="3108">
        <v>0</v>
      </c>
      <c r="I123" s="3101">
        <v>0</v>
      </c>
      <c r="J123" s="3108">
        <v>0</v>
      </c>
      <c r="K123" s="3101">
        <v>0</v>
      </c>
      <c r="L123" s="3108">
        <v>0</v>
      </c>
      <c r="M123" s="3101">
        <v>0</v>
      </c>
      <c r="N123" s="3108">
        <v>0</v>
      </c>
      <c r="O123" s="3101">
        <v>0</v>
      </c>
      <c r="P123" s="3108">
        <v>0</v>
      </c>
      <c r="Q123" s="3101">
        <v>0</v>
      </c>
      <c r="R123" s="3108">
        <v>0</v>
      </c>
      <c r="S123" s="3101">
        <v>0</v>
      </c>
      <c r="T123" s="3108">
        <v>0</v>
      </c>
      <c r="U123" s="3101">
        <v>0</v>
      </c>
      <c r="V123" s="3108">
        <v>0</v>
      </c>
      <c r="W123" s="3101">
        <v>0</v>
      </c>
      <c r="X123" s="3108">
        <v>0</v>
      </c>
      <c r="Y123" s="3101">
        <v>0</v>
      </c>
      <c r="Z123" s="3108">
        <v>0</v>
      </c>
      <c r="AA123" s="3101">
        <v>0</v>
      </c>
      <c r="AB123" s="3108">
        <v>0</v>
      </c>
      <c r="AC123" s="3101">
        <v>0</v>
      </c>
      <c r="AD123" s="3108">
        <v>0</v>
      </c>
      <c r="AE123" s="3101">
        <v>0</v>
      </c>
      <c r="AF123" s="3108">
        <v>0</v>
      </c>
      <c r="AG123" s="3101">
        <v>0</v>
      </c>
      <c r="AH123" s="3281">
        <v>0</v>
      </c>
      <c r="AI123" s="880">
        <v>0</v>
      </c>
      <c r="AJ123" s="1128">
        <v>0</v>
      </c>
      <c r="AK123" s="3292">
        <v>0</v>
      </c>
      <c r="AL123" s="3282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69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>
        <v>0</v>
      </c>
      <c r="G124" s="1139">
        <v>0</v>
      </c>
      <c r="H124" s="1137">
        <v>0</v>
      </c>
      <c r="I124" s="1139">
        <v>0</v>
      </c>
      <c r="J124" s="1137">
        <v>0</v>
      </c>
      <c r="K124" s="1139">
        <v>0</v>
      </c>
      <c r="L124" s="1137">
        <v>0</v>
      </c>
      <c r="M124" s="1139">
        <v>0</v>
      </c>
      <c r="N124" s="1137">
        <v>0</v>
      </c>
      <c r="O124" s="1139">
        <v>0</v>
      </c>
      <c r="P124" s="1137">
        <v>0</v>
      </c>
      <c r="Q124" s="1139">
        <v>0</v>
      </c>
      <c r="R124" s="1137">
        <v>0</v>
      </c>
      <c r="S124" s="1139">
        <v>0</v>
      </c>
      <c r="T124" s="1137">
        <v>0</v>
      </c>
      <c r="U124" s="1139">
        <v>0</v>
      </c>
      <c r="V124" s="1137">
        <v>0</v>
      </c>
      <c r="W124" s="1139">
        <v>0</v>
      </c>
      <c r="X124" s="1137">
        <v>0</v>
      </c>
      <c r="Y124" s="1139">
        <v>0</v>
      </c>
      <c r="Z124" s="1137">
        <v>0</v>
      </c>
      <c r="AA124" s="1139">
        <v>0</v>
      </c>
      <c r="AB124" s="1137">
        <v>0</v>
      </c>
      <c r="AC124" s="1139">
        <v>0</v>
      </c>
      <c r="AD124" s="1137">
        <v>0</v>
      </c>
      <c r="AE124" s="1139">
        <v>0</v>
      </c>
      <c r="AF124" s="1137">
        <v>0</v>
      </c>
      <c r="AG124" s="1139">
        <v>0</v>
      </c>
      <c r="AH124" s="1151">
        <v>0</v>
      </c>
      <c r="AI124" s="1143">
        <v>0</v>
      </c>
      <c r="AJ124" s="1142">
        <v>0</v>
      </c>
      <c r="AK124" s="1141">
        <v>0</v>
      </c>
      <c r="AL124" s="1208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24" t="s">
        <v>2166</v>
      </c>
      <c r="B125" s="8624"/>
      <c r="C125" s="8624"/>
      <c r="D125" s="8624"/>
      <c r="E125" s="8624"/>
      <c r="F125" s="8624"/>
      <c r="G125" s="8624"/>
      <c r="H125" s="8624"/>
      <c r="I125" s="8624"/>
      <c r="J125" s="8624"/>
    </row>
    <row r="126" spans="1:111" ht="18" customHeight="1" x14ac:dyDescent="0.25">
      <c r="A126" s="8592" t="s">
        <v>2167</v>
      </c>
      <c r="B126" s="8592"/>
      <c r="C126" s="8592"/>
      <c r="D126" s="8616"/>
      <c r="E126" s="8616"/>
      <c r="F126" s="8616"/>
      <c r="G126" s="8616"/>
      <c r="H126" s="8616"/>
      <c r="I126" s="8616"/>
      <c r="J126" s="8616"/>
    </row>
    <row r="127" spans="1:111" ht="15" customHeight="1" x14ac:dyDescent="0.25">
      <c r="A127" s="8622" t="s">
        <v>1108</v>
      </c>
      <c r="B127" s="8622" t="s">
        <v>2168</v>
      </c>
      <c r="C127" s="8524" t="s">
        <v>1655</v>
      </c>
      <c r="D127" s="8524" t="s">
        <v>2169</v>
      </c>
      <c r="E127" s="8289"/>
      <c r="F127" s="8289"/>
      <c r="G127" s="8289"/>
      <c r="H127" s="8289"/>
      <c r="I127" s="8289"/>
      <c r="J127" s="8289"/>
      <c r="K127" s="8289"/>
      <c r="L127" s="8289"/>
      <c r="M127" s="8519"/>
      <c r="N127" s="8625" t="s">
        <v>2170</v>
      </c>
      <c r="O127" s="8532" t="s">
        <v>2171</v>
      </c>
    </row>
    <row r="128" spans="1:111" ht="50.1" customHeight="1" x14ac:dyDescent="0.25">
      <c r="A128" s="8622"/>
      <c r="B128" s="8622"/>
      <c r="C128" s="8622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6"/>
      <c r="O128" s="7976"/>
    </row>
    <row r="129" spans="1:88" x14ac:dyDescent="0.25">
      <c r="A129" s="8368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70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70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70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69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68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70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70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70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69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68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70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70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70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69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68" t="s">
        <v>2189</v>
      </c>
      <c r="B144" s="3127" t="s">
        <v>2182</v>
      </c>
      <c r="C144" s="3324">
        <f t="shared" si="69"/>
        <v>0</v>
      </c>
      <c r="D144" s="3128"/>
      <c r="E144" s="841"/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70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70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70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69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83" t="s">
        <v>2190</v>
      </c>
      <c r="B149" s="8583"/>
      <c r="C149" s="8583"/>
      <c r="D149" s="8583"/>
      <c r="E149" s="8583"/>
      <c r="F149" s="8583"/>
      <c r="G149" s="8583"/>
      <c r="H149" s="8583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 x14ac:dyDescent="0.25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 x14ac:dyDescent="0.25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 x14ac:dyDescent="0.25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 x14ac:dyDescent="0.25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 x14ac:dyDescent="0.25">
      <c r="A156" s="8583" t="s">
        <v>2200</v>
      </c>
      <c r="B156" s="8583"/>
      <c r="C156" s="8583"/>
      <c r="D156" s="8583"/>
      <c r="E156" s="8583"/>
      <c r="F156" s="8583"/>
      <c r="G156" s="8583"/>
      <c r="H156" s="8583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0</v>
      </c>
      <c r="C158" s="3128">
        <v>0</v>
      </c>
      <c r="D158" s="848">
        <v>0</v>
      </c>
      <c r="E158" s="848">
        <v>0</v>
      </c>
      <c r="F158" s="848">
        <v>0</v>
      </c>
      <c r="G158" s="848">
        <v>0</v>
      </c>
      <c r="H158" s="3331">
        <v>0</v>
      </c>
    </row>
    <row r="159" spans="1:88" x14ac:dyDescent="0.25">
      <c r="A159" s="3120" t="s">
        <v>2183</v>
      </c>
      <c r="B159" s="3229">
        <f t="shared" ref="B159:B164" si="73">SUM(C159:H159)</f>
        <v>0</v>
      </c>
      <c r="C159" s="3108">
        <v>0</v>
      </c>
      <c r="D159" s="882">
        <v>0</v>
      </c>
      <c r="E159" s="882">
        <v>0</v>
      </c>
      <c r="F159" s="882">
        <v>0</v>
      </c>
      <c r="G159" s="882">
        <v>0</v>
      </c>
      <c r="H159" s="3101">
        <v>0</v>
      </c>
    </row>
    <row r="160" spans="1:88" x14ac:dyDescent="0.25">
      <c r="A160" s="3120" t="s">
        <v>2184</v>
      </c>
      <c r="B160" s="3229">
        <f t="shared" si="73"/>
        <v>1</v>
      </c>
      <c r="C160" s="3108">
        <v>0</v>
      </c>
      <c r="D160" s="882">
        <v>0</v>
      </c>
      <c r="E160" s="882">
        <v>1</v>
      </c>
      <c r="F160" s="882">
        <v>0</v>
      </c>
      <c r="G160" s="882">
        <v>0</v>
      </c>
      <c r="H160" s="3101">
        <v>0</v>
      </c>
    </row>
    <row r="161" spans="1:38" x14ac:dyDescent="0.25">
      <c r="A161" s="3119" t="s">
        <v>2199</v>
      </c>
      <c r="B161" s="3229">
        <f t="shared" si="73"/>
        <v>0</v>
      </c>
      <c r="C161" s="3108">
        <v>0</v>
      </c>
      <c r="D161" s="882">
        <v>0</v>
      </c>
      <c r="E161" s="882">
        <v>0</v>
      </c>
      <c r="F161" s="882">
        <v>0</v>
      </c>
      <c r="G161" s="882">
        <v>0</v>
      </c>
      <c r="H161" s="3101">
        <v>0</v>
      </c>
    </row>
    <row r="162" spans="1:38" x14ac:dyDescent="0.25">
      <c r="A162" s="1470" t="s">
        <v>2186</v>
      </c>
      <c r="B162" s="3327">
        <f t="shared" si="73"/>
        <v>0</v>
      </c>
      <c r="C162" s="1198">
        <v>0</v>
      </c>
      <c r="D162" s="1147">
        <v>0</v>
      </c>
      <c r="E162" s="1147">
        <v>0</v>
      </c>
      <c r="F162" s="1147">
        <v>0</v>
      </c>
      <c r="G162" s="1147">
        <v>0</v>
      </c>
      <c r="H162" s="1199">
        <v>0</v>
      </c>
    </row>
    <row r="163" spans="1:38" x14ac:dyDescent="0.25">
      <c r="A163" s="1470" t="s">
        <v>2207</v>
      </c>
      <c r="B163" s="3327">
        <f t="shared" si="73"/>
        <v>2</v>
      </c>
      <c r="C163" s="1198">
        <v>0</v>
      </c>
      <c r="D163" s="1147">
        <v>0</v>
      </c>
      <c r="E163" s="1147">
        <v>2</v>
      </c>
      <c r="F163" s="1147">
        <v>0</v>
      </c>
      <c r="G163" s="1147">
        <v>0</v>
      </c>
      <c r="H163" s="1199">
        <v>0</v>
      </c>
    </row>
    <row r="164" spans="1:38" x14ac:dyDescent="0.25">
      <c r="A164" s="1117" t="s">
        <v>603</v>
      </c>
      <c r="B164" s="3230">
        <f t="shared" si="73"/>
        <v>2</v>
      </c>
      <c r="C164" s="1137">
        <v>0</v>
      </c>
      <c r="D164" s="1153">
        <v>0</v>
      </c>
      <c r="E164" s="1153">
        <v>2</v>
      </c>
      <c r="F164" s="1153">
        <v>0</v>
      </c>
      <c r="G164" s="1153">
        <v>0</v>
      </c>
      <c r="H164" s="1139">
        <v>0</v>
      </c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 x14ac:dyDescent="0.25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 x14ac:dyDescent="0.25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 x14ac:dyDescent="0.25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 x14ac:dyDescent="0.25">
      <c r="A171" s="8624" t="s">
        <v>2218</v>
      </c>
      <c r="B171" s="8624"/>
      <c r="C171" s="8624"/>
      <c r="D171" s="8624"/>
      <c r="E171" s="8624"/>
      <c r="F171" s="8624"/>
      <c r="G171" s="8624"/>
      <c r="H171" s="8624"/>
      <c r="I171" s="8624"/>
      <c r="J171" s="8624"/>
    </row>
    <row r="172" spans="1:38" ht="15" customHeight="1" x14ac:dyDescent="0.25">
      <c r="A172" s="8532" t="s">
        <v>1108</v>
      </c>
      <c r="B172" s="8336" t="s">
        <v>77</v>
      </c>
      <c r="C172" s="8547"/>
      <c r="D172" s="8532"/>
      <c r="E172" s="8617" t="s">
        <v>101</v>
      </c>
      <c r="F172" s="8450"/>
      <c r="G172" s="8450"/>
      <c r="H172" s="8450"/>
      <c r="I172" s="8450"/>
      <c r="J172" s="8450"/>
      <c r="K172" s="8450"/>
      <c r="L172" s="8450"/>
      <c r="M172" s="8450"/>
      <c r="N172" s="8450"/>
      <c r="O172" s="8450"/>
      <c r="P172" s="8450"/>
      <c r="Q172" s="8450"/>
      <c r="R172" s="8450"/>
      <c r="S172" s="8450"/>
      <c r="T172" s="8450"/>
      <c r="U172" s="8450"/>
      <c r="V172" s="8450"/>
      <c r="W172" s="8450"/>
      <c r="X172" s="8450"/>
      <c r="Y172" s="8450"/>
      <c r="Z172" s="8450"/>
      <c r="AA172" s="8450"/>
      <c r="AB172" s="8450"/>
      <c r="AC172" s="8450"/>
      <c r="AD172" s="8450"/>
      <c r="AE172" s="8450"/>
      <c r="AF172" s="8450"/>
      <c r="AG172" s="8450"/>
      <c r="AH172" s="8450"/>
      <c r="AI172" s="8450"/>
      <c r="AJ172" s="8450"/>
      <c r="AK172" s="8450"/>
      <c r="AL172" s="8627"/>
    </row>
    <row r="173" spans="1:38" ht="15" customHeight="1" x14ac:dyDescent="0.25">
      <c r="A173" s="7665"/>
      <c r="B173" s="8366"/>
      <c r="C173" s="7975"/>
      <c r="D173" s="7976"/>
      <c r="E173" s="8622" t="s">
        <v>348</v>
      </c>
      <c r="F173" s="8622"/>
      <c r="G173" s="8524" t="s">
        <v>331</v>
      </c>
      <c r="H173" s="8525"/>
      <c r="I173" s="8524" t="s">
        <v>94</v>
      </c>
      <c r="J173" s="8525"/>
      <c r="K173" s="8524" t="s">
        <v>2112</v>
      </c>
      <c r="L173" s="8525"/>
      <c r="M173" s="8524" t="s">
        <v>310</v>
      </c>
      <c r="N173" s="8525"/>
      <c r="O173" s="8524" t="s">
        <v>987</v>
      </c>
      <c r="P173" s="8525"/>
      <c r="Q173" s="8524" t="s">
        <v>640</v>
      </c>
      <c r="R173" s="8525"/>
      <c r="S173" s="8524" t="s">
        <v>2113</v>
      </c>
      <c r="T173" s="8525"/>
      <c r="U173" s="8524" t="s">
        <v>641</v>
      </c>
      <c r="V173" s="8525"/>
      <c r="W173" s="8524" t="s">
        <v>2114</v>
      </c>
      <c r="X173" s="8525"/>
      <c r="Y173" s="8524" t="s">
        <v>2115</v>
      </c>
      <c r="Z173" s="8525"/>
      <c r="AA173" s="8524" t="s">
        <v>1997</v>
      </c>
      <c r="AB173" s="8525"/>
      <c r="AC173" s="8524" t="s">
        <v>1625</v>
      </c>
      <c r="AD173" s="8525"/>
      <c r="AE173" s="8524" t="s">
        <v>313</v>
      </c>
      <c r="AF173" s="8525"/>
      <c r="AG173" s="8524" t="s">
        <v>2116</v>
      </c>
      <c r="AH173" s="8525"/>
      <c r="AI173" s="8524" t="s">
        <v>2117</v>
      </c>
      <c r="AJ173" s="8525"/>
      <c r="AK173" s="8515" t="s">
        <v>57</v>
      </c>
      <c r="AL173" s="8533"/>
    </row>
    <row r="174" spans="1:38" ht="15" customHeight="1" x14ac:dyDescent="0.25">
      <c r="A174" s="7976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/>
      <c r="D184" s="755"/>
    </row>
    <row r="185" spans="1:38" x14ac:dyDescent="0.25">
      <c r="A185" s="2002" t="s">
        <v>666</v>
      </c>
      <c r="B185" s="2000">
        <f>SUM(C185:D185)</f>
        <v>0</v>
      </c>
      <c r="C185" s="1935"/>
      <c r="D185" s="755"/>
    </row>
    <row r="186" spans="1:38" ht="21" x14ac:dyDescent="0.25">
      <c r="A186" s="3345" t="s">
        <v>2229</v>
      </c>
      <c r="B186" s="3264">
        <f>SUM(C186:D186)</f>
        <v>0</v>
      </c>
      <c r="C186" s="3196"/>
      <c r="D186" s="886"/>
    </row>
    <row r="187" spans="1:38" x14ac:dyDescent="0.25">
      <c r="A187" s="1205" t="s">
        <v>668</v>
      </c>
      <c r="B187" s="1268">
        <f>SUM(C187:D187)</f>
        <v>0</v>
      </c>
      <c r="C187" s="1188"/>
      <c r="D187" s="111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154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36" zoomScaleNormal="100" workbookViewId="0">
      <selection activeCell="A36" sqref="A1:XFD104857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9" x14ac:dyDescent="0.25">
      <c r="A4" s="25" t="str">
        <f>CONCATENATE("MES: ",NOMBRE!B6, " (",NOMBRE!C6,NOMBRE!D6,")")</f>
        <v>MES: ENERO (01)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56" t="s">
        <v>2230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</row>
    <row r="8" spans="1:99" ht="18" customHeight="1" x14ac:dyDescent="0.25">
      <c r="A8" s="8592" t="s">
        <v>2231</v>
      </c>
      <c r="B8" s="8592"/>
      <c r="C8" s="8592"/>
      <c r="D8" s="8592"/>
      <c r="E8" s="8592"/>
      <c r="F8" s="8592"/>
      <c r="G8" s="8592"/>
      <c r="H8" s="8592"/>
      <c r="I8" s="8592"/>
      <c r="J8" s="8592"/>
      <c r="K8" s="8592"/>
    </row>
    <row r="9" spans="1:99" ht="24" customHeight="1" x14ac:dyDescent="0.25">
      <c r="A9" s="8460" t="s">
        <v>2232</v>
      </c>
      <c r="B9" s="8515" t="s">
        <v>2233</v>
      </c>
      <c r="C9" s="8331"/>
      <c r="D9" s="8331"/>
      <c r="E9" s="8524" t="s">
        <v>2234</v>
      </c>
      <c r="F9" s="8525"/>
      <c r="G9" s="8532" t="s">
        <v>2235</v>
      </c>
      <c r="H9" s="8515" t="s">
        <v>2236</v>
      </c>
      <c r="I9" s="8517"/>
      <c r="J9" s="8331" t="s">
        <v>462</v>
      </c>
      <c r="K9" s="8533"/>
      <c r="L9" s="8463" t="s">
        <v>1397</v>
      </c>
      <c r="M9" s="8628" t="s">
        <v>2237</v>
      </c>
      <c r="N9" s="8526" t="s">
        <v>36</v>
      </c>
      <c r="O9" s="8629" t="s">
        <v>37</v>
      </c>
      <c r="P9" s="8631" t="s">
        <v>2238</v>
      </c>
      <c r="Q9" s="8524" t="s">
        <v>2239</v>
      </c>
      <c r="R9" s="8525"/>
      <c r="S9" s="116"/>
    </row>
    <row r="10" spans="1:99" ht="35.1" customHeight="1" x14ac:dyDescent="0.25">
      <c r="A10" s="8461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665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97"/>
      <c r="M10" s="8342"/>
      <c r="N10" s="7676"/>
      <c r="O10" s="8630"/>
      <c r="P10" s="8632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1</v>
      </c>
      <c r="C11" s="3349">
        <f>SUM(C12:C51)</f>
        <v>0</v>
      </c>
      <c r="D11" s="3350">
        <f t="shared" ref="D11:R11" si="1">SUM(D12:D51)</f>
        <v>1</v>
      </c>
      <c r="E11" s="3349">
        <f t="shared" si="1"/>
        <v>1</v>
      </c>
      <c r="F11" s="3350">
        <f t="shared" si="1"/>
        <v>0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1</v>
      </c>
      <c r="C12" s="1971" t="s">
        <v>4453</v>
      </c>
      <c r="D12" s="750">
        <v>1</v>
      </c>
      <c r="E12" s="1971">
        <v>1</v>
      </c>
      <c r="F12" s="750">
        <v>0</v>
      </c>
      <c r="G12" s="1122">
        <v>0</v>
      </c>
      <c r="H12" s="747">
        <v>0</v>
      </c>
      <c r="I12" s="778">
        <v>0</v>
      </c>
      <c r="J12" s="1972">
        <v>0</v>
      </c>
      <c r="K12" s="1122">
        <v>0</v>
      </c>
      <c r="L12" s="1971">
        <v>0</v>
      </c>
      <c r="M12" s="2660">
        <v>0</v>
      </c>
      <c r="N12" s="3227">
        <v>0</v>
      </c>
      <c r="O12" s="3227">
        <v>0</v>
      </c>
      <c r="P12" s="1122">
        <v>0</v>
      </c>
      <c r="Q12" s="1971">
        <v>0</v>
      </c>
      <c r="R12" s="1122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>
        <v>0</v>
      </c>
      <c r="D13" s="878">
        <v>0</v>
      </c>
      <c r="E13" s="3108">
        <v>0</v>
      </c>
      <c r="F13" s="878">
        <v>0</v>
      </c>
      <c r="G13" s="1125">
        <v>0</v>
      </c>
      <c r="H13" s="882">
        <v>0</v>
      </c>
      <c r="I13" s="880">
        <v>0</v>
      </c>
      <c r="J13" s="881">
        <v>0</v>
      </c>
      <c r="K13" s="1125">
        <v>0</v>
      </c>
      <c r="L13" s="3108">
        <v>0</v>
      </c>
      <c r="M13" s="3659">
        <v>0</v>
      </c>
      <c r="N13" s="4008">
        <v>0</v>
      </c>
      <c r="O13" s="4008">
        <v>0</v>
      </c>
      <c r="P13" s="3656">
        <v>0</v>
      </c>
      <c r="Q13" s="3108">
        <v>0</v>
      </c>
      <c r="R13" s="1125">
        <v>0</v>
      </c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>
        <v>0</v>
      </c>
      <c r="D14" s="878">
        <v>0</v>
      </c>
      <c r="E14" s="3108">
        <v>0</v>
      </c>
      <c r="F14" s="1125">
        <v>0</v>
      </c>
      <c r="G14" s="1125">
        <v>0</v>
      </c>
      <c r="H14" s="3100">
        <v>0</v>
      </c>
      <c r="I14" s="3149">
        <v>0</v>
      </c>
      <c r="J14" s="881">
        <v>0</v>
      </c>
      <c r="K14" s="1125">
        <v>0</v>
      </c>
      <c r="L14" s="3108">
        <v>0</v>
      </c>
      <c r="M14" s="3659">
        <v>0</v>
      </c>
      <c r="N14" s="4008">
        <v>0</v>
      </c>
      <c r="O14" s="4008">
        <v>0</v>
      </c>
      <c r="P14" s="3656">
        <v>0</v>
      </c>
      <c r="Q14" s="3108">
        <v>0</v>
      </c>
      <c r="R14" s="1125">
        <v>0</v>
      </c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>
        <v>0</v>
      </c>
      <c r="D15" s="878">
        <v>0</v>
      </c>
      <c r="E15" s="3108">
        <v>0</v>
      </c>
      <c r="F15" s="1125">
        <v>0</v>
      </c>
      <c r="G15" s="1125">
        <v>0</v>
      </c>
      <c r="H15" s="3100">
        <v>0</v>
      </c>
      <c r="I15" s="3149">
        <v>0</v>
      </c>
      <c r="J15" s="881">
        <v>0</v>
      </c>
      <c r="K15" s="1125">
        <v>0</v>
      </c>
      <c r="L15" s="3108">
        <v>0</v>
      </c>
      <c r="M15" s="3659">
        <v>0</v>
      </c>
      <c r="N15" s="4008">
        <v>0</v>
      </c>
      <c r="O15" s="4008">
        <v>0</v>
      </c>
      <c r="P15" s="3656">
        <v>0</v>
      </c>
      <c r="Q15" s="3108">
        <v>0</v>
      </c>
      <c r="R15" s="1125">
        <v>0</v>
      </c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>
        <v>0</v>
      </c>
      <c r="D16" s="878">
        <v>0</v>
      </c>
      <c r="E16" s="3108">
        <v>0</v>
      </c>
      <c r="F16" s="1125">
        <v>0</v>
      </c>
      <c r="G16" s="1298">
        <v>0</v>
      </c>
      <c r="H16" s="3100">
        <v>0</v>
      </c>
      <c r="I16" s="3149">
        <v>0</v>
      </c>
      <c r="J16" s="881">
        <v>0</v>
      </c>
      <c r="K16" s="1125">
        <v>0</v>
      </c>
      <c r="L16" s="3108">
        <v>0</v>
      </c>
      <c r="M16" s="3659">
        <v>0</v>
      </c>
      <c r="N16" s="4008">
        <v>0</v>
      </c>
      <c r="O16" s="4008">
        <v>0</v>
      </c>
      <c r="P16" s="3656">
        <v>0</v>
      </c>
      <c r="Q16" s="3108">
        <v>0</v>
      </c>
      <c r="R16" s="1125">
        <v>0</v>
      </c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>
        <v>0</v>
      </c>
      <c r="D17" s="1139">
        <v>0</v>
      </c>
      <c r="E17" s="1137">
        <v>0</v>
      </c>
      <c r="F17" s="1138">
        <v>0</v>
      </c>
      <c r="G17" s="1299">
        <v>0</v>
      </c>
      <c r="H17" s="1140">
        <v>0</v>
      </c>
      <c r="I17" s="1416">
        <v>0</v>
      </c>
      <c r="J17" s="1152">
        <v>0</v>
      </c>
      <c r="K17" s="1138">
        <v>0</v>
      </c>
      <c r="L17" s="1137">
        <v>0</v>
      </c>
      <c r="M17" s="3681">
        <v>0</v>
      </c>
      <c r="N17" s="1299">
        <v>0</v>
      </c>
      <c r="O17" s="1299">
        <v>0</v>
      </c>
      <c r="P17" s="1138">
        <v>0</v>
      </c>
      <c r="Q17" s="1137">
        <v>0</v>
      </c>
      <c r="R17" s="1138">
        <v>0</v>
      </c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0</v>
      </c>
      <c r="C18" s="1971">
        <v>0</v>
      </c>
      <c r="D18" s="750">
        <v>0</v>
      </c>
      <c r="E18" s="1971">
        <v>0</v>
      </c>
      <c r="F18" s="1122">
        <v>0</v>
      </c>
      <c r="G18" s="3227">
        <v>0</v>
      </c>
      <c r="H18" s="1452">
        <v>0</v>
      </c>
      <c r="I18" s="1458">
        <v>0</v>
      </c>
      <c r="J18" s="1972">
        <v>0</v>
      </c>
      <c r="K18" s="1122">
        <v>0</v>
      </c>
      <c r="L18" s="1971">
        <v>0</v>
      </c>
      <c r="M18" s="2660">
        <v>0</v>
      </c>
      <c r="N18" s="3227">
        <v>0</v>
      </c>
      <c r="O18" s="3227">
        <v>0</v>
      </c>
      <c r="P18" s="1122">
        <v>0</v>
      </c>
      <c r="Q18" s="1971">
        <v>0</v>
      </c>
      <c r="R18" s="1122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>
        <v>0</v>
      </c>
      <c r="D19" s="878">
        <v>0</v>
      </c>
      <c r="E19" s="3108">
        <v>0</v>
      </c>
      <c r="F19" s="1125">
        <v>0</v>
      </c>
      <c r="G19" s="1125">
        <v>0</v>
      </c>
      <c r="H19" s="3100">
        <v>0</v>
      </c>
      <c r="I19" s="3149">
        <v>0</v>
      </c>
      <c r="J19" s="881">
        <v>0</v>
      </c>
      <c r="K19" s="1125">
        <v>0</v>
      </c>
      <c r="L19" s="3108">
        <v>0</v>
      </c>
      <c r="M19" s="3659">
        <v>0</v>
      </c>
      <c r="N19" s="4008">
        <v>0</v>
      </c>
      <c r="O19" s="4008">
        <v>0</v>
      </c>
      <c r="P19" s="3656">
        <v>0</v>
      </c>
      <c r="Q19" s="3108">
        <v>0</v>
      </c>
      <c r="R19" s="1125">
        <v>0</v>
      </c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>
        <v>0</v>
      </c>
      <c r="D20" s="1139">
        <v>0</v>
      </c>
      <c r="E20" s="1137">
        <v>0</v>
      </c>
      <c r="F20" s="1138">
        <v>0</v>
      </c>
      <c r="G20" s="1138">
        <v>0</v>
      </c>
      <c r="H20" s="1140">
        <v>0</v>
      </c>
      <c r="I20" s="1416">
        <v>0</v>
      </c>
      <c r="J20" s="1152">
        <v>0</v>
      </c>
      <c r="K20" s="1138">
        <v>0</v>
      </c>
      <c r="L20" s="1137">
        <v>0</v>
      </c>
      <c r="M20" s="3681">
        <v>0</v>
      </c>
      <c r="N20" s="1299">
        <v>0</v>
      </c>
      <c r="O20" s="1299">
        <v>0</v>
      </c>
      <c r="P20" s="1138">
        <v>0</v>
      </c>
      <c r="Q20" s="1137">
        <v>0</v>
      </c>
      <c r="R20" s="1138">
        <v>0</v>
      </c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>
        <v>0</v>
      </c>
      <c r="D21" s="750">
        <v>0</v>
      </c>
      <c r="E21" s="1971">
        <v>0</v>
      </c>
      <c r="F21" s="1122">
        <v>0</v>
      </c>
      <c r="G21" s="1122">
        <v>0</v>
      </c>
      <c r="H21" s="1452">
        <v>0</v>
      </c>
      <c r="I21" s="778">
        <v>0</v>
      </c>
      <c r="J21" s="1972">
        <v>0</v>
      </c>
      <c r="K21" s="1122">
        <v>0</v>
      </c>
      <c r="L21" s="1971">
        <v>0</v>
      </c>
      <c r="M21" s="2660">
        <v>0</v>
      </c>
      <c r="N21" s="3227">
        <v>0</v>
      </c>
      <c r="O21" s="3227">
        <v>0</v>
      </c>
      <c r="P21" s="1122">
        <v>0</v>
      </c>
      <c r="Q21" s="1971">
        <v>0</v>
      </c>
      <c r="R21" s="1122">
        <v>0</v>
      </c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>
        <v>0</v>
      </c>
      <c r="D22" s="878">
        <v>0</v>
      </c>
      <c r="E22" s="3108">
        <v>0</v>
      </c>
      <c r="F22" s="1125">
        <v>0</v>
      </c>
      <c r="G22" s="1125">
        <v>0</v>
      </c>
      <c r="H22" s="3100">
        <v>0</v>
      </c>
      <c r="I22" s="880">
        <v>0</v>
      </c>
      <c r="J22" s="881">
        <v>0</v>
      </c>
      <c r="K22" s="1125">
        <v>0</v>
      </c>
      <c r="L22" s="3108">
        <v>0</v>
      </c>
      <c r="M22" s="3659">
        <v>0</v>
      </c>
      <c r="N22" s="4008">
        <v>0</v>
      </c>
      <c r="O22" s="4008">
        <v>0</v>
      </c>
      <c r="P22" s="3656">
        <v>0</v>
      </c>
      <c r="Q22" s="3108">
        <v>0</v>
      </c>
      <c r="R22" s="1125">
        <v>0</v>
      </c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>
        <v>0</v>
      </c>
      <c r="D23" s="878">
        <v>0</v>
      </c>
      <c r="E23" s="3108">
        <v>0</v>
      </c>
      <c r="F23" s="878">
        <v>0</v>
      </c>
      <c r="G23" s="1125">
        <v>0</v>
      </c>
      <c r="H23" s="882">
        <v>0</v>
      </c>
      <c r="I23" s="880">
        <v>0</v>
      </c>
      <c r="J23" s="881">
        <v>0</v>
      </c>
      <c r="K23" s="1125">
        <v>0</v>
      </c>
      <c r="L23" s="3108">
        <v>0</v>
      </c>
      <c r="M23" s="3659">
        <v>0</v>
      </c>
      <c r="N23" s="4008">
        <v>0</v>
      </c>
      <c r="O23" s="4008">
        <v>0</v>
      </c>
      <c r="P23" s="3656">
        <v>0</v>
      </c>
      <c r="Q23" s="3108">
        <v>0</v>
      </c>
      <c r="R23" s="1125">
        <v>0</v>
      </c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>
        <v>0</v>
      </c>
      <c r="D24" s="878">
        <v>0</v>
      </c>
      <c r="E24" s="3108">
        <v>0</v>
      </c>
      <c r="F24" s="1125">
        <v>0</v>
      </c>
      <c r="G24" s="1125">
        <v>0</v>
      </c>
      <c r="H24" s="3100">
        <v>0</v>
      </c>
      <c r="I24" s="3149">
        <v>0</v>
      </c>
      <c r="J24" s="881">
        <v>0</v>
      </c>
      <c r="K24" s="1125">
        <v>0</v>
      </c>
      <c r="L24" s="3108">
        <v>0</v>
      </c>
      <c r="M24" s="3659">
        <v>0</v>
      </c>
      <c r="N24" s="4008">
        <v>0</v>
      </c>
      <c r="O24" s="4008">
        <v>0</v>
      </c>
      <c r="P24" s="3656">
        <v>0</v>
      </c>
      <c r="Q24" s="3108">
        <v>0</v>
      </c>
      <c r="R24" s="1125">
        <v>0</v>
      </c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>
        <v>0</v>
      </c>
      <c r="D25" s="1139">
        <v>0</v>
      </c>
      <c r="E25" s="1137">
        <v>0</v>
      </c>
      <c r="F25" s="1138">
        <v>0</v>
      </c>
      <c r="G25" s="1138">
        <v>0</v>
      </c>
      <c r="H25" s="1140">
        <v>0</v>
      </c>
      <c r="I25" s="1416">
        <v>0</v>
      </c>
      <c r="J25" s="1152">
        <v>0</v>
      </c>
      <c r="K25" s="1138">
        <v>0</v>
      </c>
      <c r="L25" s="1137">
        <v>0</v>
      </c>
      <c r="M25" s="3681">
        <v>0</v>
      </c>
      <c r="N25" s="1299">
        <v>0</v>
      </c>
      <c r="O25" s="1299">
        <v>0</v>
      </c>
      <c r="P25" s="1138">
        <v>0</v>
      </c>
      <c r="Q25" s="1137">
        <v>0</v>
      </c>
      <c r="R25" s="1138">
        <v>0</v>
      </c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0</v>
      </c>
      <c r="C26" s="1971">
        <v>0</v>
      </c>
      <c r="D26" s="1122">
        <v>0</v>
      </c>
      <c r="E26" s="1971">
        <v>0</v>
      </c>
      <c r="F26" s="1122">
        <v>0</v>
      </c>
      <c r="G26" s="3227">
        <v>0</v>
      </c>
      <c r="H26" s="1452">
        <v>0</v>
      </c>
      <c r="I26" s="1458">
        <v>0</v>
      </c>
      <c r="J26" s="1972">
        <v>0</v>
      </c>
      <c r="K26" s="1122">
        <v>0</v>
      </c>
      <c r="L26" s="1971">
        <v>0</v>
      </c>
      <c r="M26" s="2660">
        <v>0</v>
      </c>
      <c r="N26" s="3227">
        <v>0</v>
      </c>
      <c r="O26" s="3227">
        <v>0</v>
      </c>
      <c r="P26" s="1122">
        <v>0</v>
      </c>
      <c r="Q26" s="1971">
        <v>0</v>
      </c>
      <c r="R26" s="1122">
        <v>0</v>
      </c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0</v>
      </c>
      <c r="C27" s="3108">
        <v>0</v>
      </c>
      <c r="D27" s="1125">
        <v>0</v>
      </c>
      <c r="E27" s="3108">
        <v>0</v>
      </c>
      <c r="F27" s="1125">
        <v>0</v>
      </c>
      <c r="G27" s="1298">
        <v>0</v>
      </c>
      <c r="H27" s="3100">
        <v>0</v>
      </c>
      <c r="I27" s="3149">
        <v>0</v>
      </c>
      <c r="J27" s="881">
        <v>0</v>
      </c>
      <c r="K27" s="1125">
        <v>0</v>
      </c>
      <c r="L27" s="3108">
        <v>0</v>
      </c>
      <c r="M27" s="3659">
        <v>0</v>
      </c>
      <c r="N27" s="4008">
        <v>0</v>
      </c>
      <c r="O27" s="4008">
        <v>0</v>
      </c>
      <c r="P27" s="3656">
        <v>0</v>
      </c>
      <c r="Q27" s="3108">
        <v>0</v>
      </c>
      <c r="R27" s="1125"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0</v>
      </c>
      <c r="C28" s="3108">
        <v>0</v>
      </c>
      <c r="D28" s="1125">
        <v>0</v>
      </c>
      <c r="E28" s="3108">
        <v>0</v>
      </c>
      <c r="F28" s="1125">
        <v>0</v>
      </c>
      <c r="G28" s="1298">
        <v>0</v>
      </c>
      <c r="H28" s="3100">
        <v>0</v>
      </c>
      <c r="I28" s="3149">
        <v>0</v>
      </c>
      <c r="J28" s="881">
        <v>0</v>
      </c>
      <c r="K28" s="1125">
        <v>0</v>
      </c>
      <c r="L28" s="3108">
        <v>0</v>
      </c>
      <c r="M28" s="3659">
        <v>0</v>
      </c>
      <c r="N28" s="4008">
        <v>0</v>
      </c>
      <c r="O28" s="4008">
        <v>0</v>
      </c>
      <c r="P28" s="3656">
        <v>0</v>
      </c>
      <c r="Q28" s="3108">
        <v>0</v>
      </c>
      <c r="R28" s="1125">
        <v>0</v>
      </c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>
        <v>0</v>
      </c>
      <c r="D29" s="1138">
        <v>0</v>
      </c>
      <c r="E29" s="1137">
        <v>0</v>
      </c>
      <c r="F29" s="1138">
        <v>0</v>
      </c>
      <c r="G29" s="1138">
        <v>0</v>
      </c>
      <c r="H29" s="1140">
        <v>0</v>
      </c>
      <c r="I29" s="1416">
        <v>0</v>
      </c>
      <c r="J29" s="1152">
        <v>0</v>
      </c>
      <c r="K29" s="1138">
        <v>0</v>
      </c>
      <c r="L29" s="1137">
        <v>0</v>
      </c>
      <c r="M29" s="3681">
        <v>0</v>
      </c>
      <c r="N29" s="1299">
        <v>0</v>
      </c>
      <c r="O29" s="1299">
        <v>0</v>
      </c>
      <c r="P29" s="1138">
        <v>0</v>
      </c>
      <c r="Q29" s="1137">
        <v>0</v>
      </c>
      <c r="R29" s="1138">
        <v>0</v>
      </c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>
        <v>0</v>
      </c>
      <c r="D30" s="1122">
        <v>0</v>
      </c>
      <c r="E30" s="1971">
        <v>0</v>
      </c>
      <c r="F30" s="1122">
        <v>0</v>
      </c>
      <c r="G30" s="1122">
        <v>0</v>
      </c>
      <c r="H30" s="1452">
        <v>0</v>
      </c>
      <c r="I30" s="1458">
        <v>0</v>
      </c>
      <c r="J30" s="1972">
        <v>0</v>
      </c>
      <c r="K30" s="1122">
        <v>0</v>
      </c>
      <c r="L30" s="1971">
        <v>0</v>
      </c>
      <c r="M30" s="2660">
        <v>0</v>
      </c>
      <c r="N30" s="3227">
        <v>0</v>
      </c>
      <c r="O30" s="3227">
        <v>0</v>
      </c>
      <c r="P30" s="1122">
        <v>0</v>
      </c>
      <c r="Q30" s="1971">
        <v>0</v>
      </c>
      <c r="R30" s="1122">
        <v>0</v>
      </c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0</v>
      </c>
      <c r="C31" s="3108">
        <v>0</v>
      </c>
      <c r="D31" s="1125">
        <v>0</v>
      </c>
      <c r="E31" s="3108">
        <v>0</v>
      </c>
      <c r="F31" s="1125">
        <v>0</v>
      </c>
      <c r="G31" s="1125">
        <v>0</v>
      </c>
      <c r="H31" s="3100">
        <v>0</v>
      </c>
      <c r="I31" s="3149">
        <v>0</v>
      </c>
      <c r="J31" s="881">
        <v>0</v>
      </c>
      <c r="K31" s="1125">
        <v>0</v>
      </c>
      <c r="L31" s="3108">
        <v>0</v>
      </c>
      <c r="M31" s="3659">
        <v>0</v>
      </c>
      <c r="N31" s="4008">
        <v>0</v>
      </c>
      <c r="O31" s="4008">
        <v>0</v>
      </c>
      <c r="P31" s="3656">
        <v>0</v>
      </c>
      <c r="Q31" s="3108">
        <v>0</v>
      </c>
      <c r="R31" s="1125">
        <v>0</v>
      </c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>
        <v>0</v>
      </c>
      <c r="D32" s="1125">
        <v>0</v>
      </c>
      <c r="E32" s="3108">
        <v>0</v>
      </c>
      <c r="F32" s="1125">
        <v>0</v>
      </c>
      <c r="G32" s="1125">
        <v>0</v>
      </c>
      <c r="H32" s="3100">
        <v>0</v>
      </c>
      <c r="I32" s="880">
        <v>0</v>
      </c>
      <c r="J32" s="881">
        <v>0</v>
      </c>
      <c r="K32" s="1125">
        <v>0</v>
      </c>
      <c r="L32" s="3108">
        <v>0</v>
      </c>
      <c r="M32" s="3659">
        <v>0</v>
      </c>
      <c r="N32" s="4008">
        <v>0</v>
      </c>
      <c r="O32" s="4008">
        <v>0</v>
      </c>
      <c r="P32" s="3656">
        <v>0</v>
      </c>
      <c r="Q32" s="3108">
        <v>0</v>
      </c>
      <c r="R32" s="1125">
        <v>0</v>
      </c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>
        <v>0</v>
      </c>
      <c r="D33" s="1125">
        <v>0</v>
      </c>
      <c r="E33" s="3108">
        <v>0</v>
      </c>
      <c r="F33" s="1125">
        <v>0</v>
      </c>
      <c r="G33" s="1125">
        <v>0</v>
      </c>
      <c r="H33" s="3100">
        <v>0</v>
      </c>
      <c r="I33" s="880">
        <v>0</v>
      </c>
      <c r="J33" s="881">
        <v>0</v>
      </c>
      <c r="K33" s="1125">
        <v>0</v>
      </c>
      <c r="L33" s="3108">
        <v>0</v>
      </c>
      <c r="M33" s="3659">
        <v>0</v>
      </c>
      <c r="N33" s="4008">
        <v>0</v>
      </c>
      <c r="O33" s="4008">
        <v>0</v>
      </c>
      <c r="P33" s="3656">
        <v>0</v>
      </c>
      <c r="Q33" s="3108">
        <v>0</v>
      </c>
      <c r="R33" s="1125">
        <v>0</v>
      </c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>
        <v>0</v>
      </c>
      <c r="D34" s="878">
        <v>0</v>
      </c>
      <c r="E34" s="3108">
        <v>0</v>
      </c>
      <c r="F34" s="878">
        <v>0</v>
      </c>
      <c r="G34" s="1125">
        <v>0</v>
      </c>
      <c r="H34" s="882">
        <v>0</v>
      </c>
      <c r="I34" s="880">
        <v>0</v>
      </c>
      <c r="J34" s="881">
        <v>0</v>
      </c>
      <c r="K34" s="1125">
        <v>0</v>
      </c>
      <c r="L34" s="3108">
        <v>0</v>
      </c>
      <c r="M34" s="3659">
        <v>0</v>
      </c>
      <c r="N34" s="4008">
        <v>0</v>
      </c>
      <c r="O34" s="4008">
        <v>0</v>
      </c>
      <c r="P34" s="3656">
        <v>0</v>
      </c>
      <c r="Q34" s="3108">
        <v>0</v>
      </c>
      <c r="R34" s="1125">
        <v>0</v>
      </c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>
        <v>0</v>
      </c>
      <c r="D35" s="1138">
        <v>0</v>
      </c>
      <c r="E35" s="1137">
        <v>0</v>
      </c>
      <c r="F35" s="1138">
        <v>0</v>
      </c>
      <c r="G35" s="1138">
        <v>0</v>
      </c>
      <c r="H35" s="1140">
        <v>0</v>
      </c>
      <c r="I35" s="1416">
        <v>0</v>
      </c>
      <c r="J35" s="1152">
        <v>0</v>
      </c>
      <c r="K35" s="1138">
        <v>0</v>
      </c>
      <c r="L35" s="1137">
        <v>0</v>
      </c>
      <c r="M35" s="3681">
        <v>0</v>
      </c>
      <c r="N35" s="1299">
        <v>0</v>
      </c>
      <c r="O35" s="1299">
        <v>0</v>
      </c>
      <c r="P35" s="1138">
        <v>0</v>
      </c>
      <c r="Q35" s="1137">
        <v>0</v>
      </c>
      <c r="R35" s="1138">
        <v>0</v>
      </c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>
        <v>0</v>
      </c>
      <c r="D36" s="1122">
        <v>0</v>
      </c>
      <c r="E36" s="1971">
        <v>0</v>
      </c>
      <c r="F36" s="1122">
        <v>0</v>
      </c>
      <c r="G36" s="1122">
        <v>0</v>
      </c>
      <c r="H36" s="1452">
        <v>0</v>
      </c>
      <c r="I36" s="1458">
        <v>0</v>
      </c>
      <c r="J36" s="1972">
        <v>0</v>
      </c>
      <c r="K36" s="1122">
        <v>0</v>
      </c>
      <c r="L36" s="1971">
        <v>0</v>
      </c>
      <c r="M36" s="2660">
        <v>0</v>
      </c>
      <c r="N36" s="3227">
        <v>0</v>
      </c>
      <c r="O36" s="3227">
        <v>0</v>
      </c>
      <c r="P36" s="1122">
        <v>0</v>
      </c>
      <c r="Q36" s="1971">
        <v>0</v>
      </c>
      <c r="R36" s="1122">
        <v>0</v>
      </c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>
        <v>0</v>
      </c>
      <c r="D37" s="1125">
        <v>0</v>
      </c>
      <c r="E37" s="3108">
        <v>0</v>
      </c>
      <c r="F37" s="1125">
        <v>0</v>
      </c>
      <c r="G37" s="1298">
        <v>0</v>
      </c>
      <c r="H37" s="3100">
        <v>0</v>
      </c>
      <c r="I37" s="3149">
        <v>0</v>
      </c>
      <c r="J37" s="881">
        <v>0</v>
      </c>
      <c r="K37" s="1125">
        <v>0</v>
      </c>
      <c r="L37" s="3108">
        <v>0</v>
      </c>
      <c r="M37" s="3659">
        <v>0</v>
      </c>
      <c r="N37" s="4008">
        <v>0</v>
      </c>
      <c r="O37" s="4008">
        <v>0</v>
      </c>
      <c r="P37" s="3656">
        <v>0</v>
      </c>
      <c r="Q37" s="3108">
        <v>0</v>
      </c>
      <c r="R37" s="1125">
        <v>0</v>
      </c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>
        <v>0</v>
      </c>
      <c r="D38" s="1125">
        <v>0</v>
      </c>
      <c r="E38" s="3108">
        <v>0</v>
      </c>
      <c r="F38" s="1125">
        <v>0</v>
      </c>
      <c r="G38" s="1298">
        <v>0</v>
      </c>
      <c r="H38" s="3100">
        <v>0</v>
      </c>
      <c r="I38" s="3149">
        <v>0</v>
      </c>
      <c r="J38" s="881">
        <v>0</v>
      </c>
      <c r="K38" s="1125">
        <v>0</v>
      </c>
      <c r="L38" s="3108">
        <v>0</v>
      </c>
      <c r="M38" s="3659">
        <v>0</v>
      </c>
      <c r="N38" s="4008">
        <v>0</v>
      </c>
      <c r="O38" s="4008">
        <v>0</v>
      </c>
      <c r="P38" s="3656">
        <v>0</v>
      </c>
      <c r="Q38" s="3108">
        <v>0</v>
      </c>
      <c r="R38" s="1125">
        <v>0</v>
      </c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>
        <v>0</v>
      </c>
      <c r="D39" s="1125">
        <v>0</v>
      </c>
      <c r="E39" s="3108">
        <v>0</v>
      </c>
      <c r="F39" s="1125">
        <v>0</v>
      </c>
      <c r="G39" s="1298">
        <v>0</v>
      </c>
      <c r="H39" s="3100">
        <v>0</v>
      </c>
      <c r="I39" s="3149">
        <v>0</v>
      </c>
      <c r="J39" s="881">
        <v>0</v>
      </c>
      <c r="K39" s="1125">
        <v>0</v>
      </c>
      <c r="L39" s="3108">
        <v>0</v>
      </c>
      <c r="M39" s="3659">
        <v>0</v>
      </c>
      <c r="N39" s="4008">
        <v>0</v>
      </c>
      <c r="O39" s="4008">
        <v>0</v>
      </c>
      <c r="P39" s="3656">
        <v>0</v>
      </c>
      <c r="Q39" s="3108">
        <v>0</v>
      </c>
      <c r="R39" s="1125">
        <v>0</v>
      </c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0</v>
      </c>
      <c r="C40" s="3108">
        <v>0</v>
      </c>
      <c r="D40" s="1125">
        <v>0</v>
      </c>
      <c r="E40" s="3108">
        <v>0</v>
      </c>
      <c r="F40" s="1125">
        <v>0</v>
      </c>
      <c r="G40" s="1125">
        <v>0</v>
      </c>
      <c r="H40" s="3100">
        <v>0</v>
      </c>
      <c r="I40" s="3149">
        <v>0</v>
      </c>
      <c r="J40" s="881">
        <v>0</v>
      </c>
      <c r="K40" s="1125">
        <v>0</v>
      </c>
      <c r="L40" s="3108">
        <v>0</v>
      </c>
      <c r="M40" s="3659">
        <v>0</v>
      </c>
      <c r="N40" s="4008">
        <v>0</v>
      </c>
      <c r="O40" s="4008">
        <v>0</v>
      </c>
      <c r="P40" s="3656">
        <v>0</v>
      </c>
      <c r="Q40" s="3108">
        <v>0</v>
      </c>
      <c r="R40" s="1125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>
        <v>0</v>
      </c>
      <c r="D41" s="1125">
        <v>0</v>
      </c>
      <c r="E41" s="3108">
        <v>0</v>
      </c>
      <c r="F41" s="1125">
        <v>0</v>
      </c>
      <c r="G41" s="1125">
        <v>0</v>
      </c>
      <c r="H41" s="3100">
        <v>0</v>
      </c>
      <c r="I41" s="3149">
        <v>0</v>
      </c>
      <c r="J41" s="881">
        <v>0</v>
      </c>
      <c r="K41" s="1125">
        <v>0</v>
      </c>
      <c r="L41" s="3108">
        <v>0</v>
      </c>
      <c r="M41" s="3659">
        <v>0</v>
      </c>
      <c r="N41" s="4008">
        <v>0</v>
      </c>
      <c r="O41" s="4008">
        <v>0</v>
      </c>
      <c r="P41" s="3656">
        <v>0</v>
      </c>
      <c r="Q41" s="3108">
        <v>0</v>
      </c>
      <c r="R41" s="1125">
        <v>0</v>
      </c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>
        <v>0</v>
      </c>
      <c r="D42" s="1125">
        <v>0</v>
      </c>
      <c r="E42" s="3108">
        <v>0</v>
      </c>
      <c r="F42" s="1125">
        <v>0</v>
      </c>
      <c r="G42" s="1125">
        <v>0</v>
      </c>
      <c r="H42" s="3100">
        <v>0</v>
      </c>
      <c r="I42" s="3149">
        <v>0</v>
      </c>
      <c r="J42" s="881">
        <v>0</v>
      </c>
      <c r="K42" s="1125">
        <v>0</v>
      </c>
      <c r="L42" s="3108">
        <v>0</v>
      </c>
      <c r="M42" s="3659">
        <v>0</v>
      </c>
      <c r="N42" s="4008">
        <v>0</v>
      </c>
      <c r="O42" s="4008">
        <v>0</v>
      </c>
      <c r="P42" s="3656">
        <v>0</v>
      </c>
      <c r="Q42" s="3108">
        <v>0</v>
      </c>
      <c r="R42" s="1125">
        <v>0</v>
      </c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0</v>
      </c>
      <c r="C43" s="1137">
        <v>0</v>
      </c>
      <c r="D43" s="1138">
        <v>0</v>
      </c>
      <c r="E43" s="1137">
        <v>0</v>
      </c>
      <c r="F43" s="1138">
        <v>0</v>
      </c>
      <c r="G43" s="1138">
        <v>0</v>
      </c>
      <c r="H43" s="1140">
        <v>0</v>
      </c>
      <c r="I43" s="1143">
        <v>0</v>
      </c>
      <c r="J43" s="1152">
        <v>0</v>
      </c>
      <c r="K43" s="1138">
        <v>0</v>
      </c>
      <c r="L43" s="1137">
        <v>0</v>
      </c>
      <c r="M43" s="3681">
        <v>0</v>
      </c>
      <c r="N43" s="1299">
        <v>0</v>
      </c>
      <c r="O43" s="1299">
        <v>0</v>
      </c>
      <c r="P43" s="1138">
        <v>0</v>
      </c>
      <c r="Q43" s="1137">
        <v>0</v>
      </c>
      <c r="R43" s="1138">
        <v>0</v>
      </c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>
        <v>0</v>
      </c>
      <c r="D44" s="1122">
        <v>0</v>
      </c>
      <c r="E44" s="1971">
        <v>0</v>
      </c>
      <c r="F44" s="1122">
        <v>0</v>
      </c>
      <c r="G44" s="1122">
        <v>0</v>
      </c>
      <c r="H44" s="1452">
        <v>0</v>
      </c>
      <c r="I44" s="778">
        <v>0</v>
      </c>
      <c r="J44" s="1972">
        <v>0</v>
      </c>
      <c r="K44" s="1122">
        <v>0</v>
      </c>
      <c r="L44" s="1971">
        <v>0</v>
      </c>
      <c r="M44" s="2660">
        <v>0</v>
      </c>
      <c r="N44" s="3227">
        <v>0</v>
      </c>
      <c r="O44" s="3227">
        <v>0</v>
      </c>
      <c r="P44" s="1122">
        <v>0</v>
      </c>
      <c r="Q44" s="1971">
        <v>0</v>
      </c>
      <c r="R44" s="1122">
        <v>0</v>
      </c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>
        <v>0</v>
      </c>
      <c r="D45" s="1125">
        <v>0</v>
      </c>
      <c r="E45" s="3108">
        <v>0</v>
      </c>
      <c r="F45" s="1125">
        <v>0</v>
      </c>
      <c r="G45" s="1125">
        <v>0</v>
      </c>
      <c r="H45" s="3100">
        <v>0</v>
      </c>
      <c r="I45" s="880">
        <v>0</v>
      </c>
      <c r="J45" s="881">
        <v>0</v>
      </c>
      <c r="K45" s="1125">
        <v>0</v>
      </c>
      <c r="L45" s="3108">
        <v>0</v>
      </c>
      <c r="M45" s="3659">
        <v>0</v>
      </c>
      <c r="N45" s="4008">
        <v>0</v>
      </c>
      <c r="O45" s="4008">
        <v>0</v>
      </c>
      <c r="P45" s="3656">
        <v>0</v>
      </c>
      <c r="Q45" s="3108">
        <v>0</v>
      </c>
      <c r="R45" s="1125">
        <v>0</v>
      </c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>
        <v>0</v>
      </c>
      <c r="D46" s="1125">
        <v>0</v>
      </c>
      <c r="E46" s="3108">
        <v>0</v>
      </c>
      <c r="F46" s="1125">
        <v>0</v>
      </c>
      <c r="G46" s="1125">
        <v>0</v>
      </c>
      <c r="H46" s="3100">
        <v>0</v>
      </c>
      <c r="I46" s="880">
        <v>0</v>
      </c>
      <c r="J46" s="881">
        <v>0</v>
      </c>
      <c r="K46" s="1125">
        <v>0</v>
      </c>
      <c r="L46" s="3108">
        <v>0</v>
      </c>
      <c r="M46" s="3659">
        <v>0</v>
      </c>
      <c r="N46" s="4008">
        <v>0</v>
      </c>
      <c r="O46" s="4008">
        <v>0</v>
      </c>
      <c r="P46" s="3656">
        <v>0</v>
      </c>
      <c r="Q46" s="3108">
        <v>0</v>
      </c>
      <c r="R46" s="1125">
        <v>0</v>
      </c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>
        <v>0</v>
      </c>
      <c r="D47" s="1125">
        <v>0</v>
      </c>
      <c r="E47" s="3108">
        <v>0</v>
      </c>
      <c r="F47" s="1125">
        <v>0</v>
      </c>
      <c r="G47" s="1125">
        <v>0</v>
      </c>
      <c r="H47" s="3100">
        <v>0</v>
      </c>
      <c r="I47" s="880">
        <v>0</v>
      </c>
      <c r="J47" s="881">
        <v>0</v>
      </c>
      <c r="K47" s="1125">
        <v>0</v>
      </c>
      <c r="L47" s="3108">
        <v>0</v>
      </c>
      <c r="M47" s="3659">
        <v>0</v>
      </c>
      <c r="N47" s="4008">
        <v>0</v>
      </c>
      <c r="O47" s="4008">
        <v>0</v>
      </c>
      <c r="P47" s="3656">
        <v>0</v>
      </c>
      <c r="Q47" s="3108">
        <v>0</v>
      </c>
      <c r="R47" s="1125">
        <v>0</v>
      </c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>
        <v>0</v>
      </c>
      <c r="D48" s="1125">
        <v>0</v>
      </c>
      <c r="E48" s="3108">
        <v>0</v>
      </c>
      <c r="F48" s="1125">
        <v>0</v>
      </c>
      <c r="G48" s="1125">
        <v>0</v>
      </c>
      <c r="H48" s="3100">
        <v>0</v>
      </c>
      <c r="I48" s="880">
        <v>0</v>
      </c>
      <c r="J48" s="881">
        <v>0</v>
      </c>
      <c r="K48" s="1125">
        <v>0</v>
      </c>
      <c r="L48" s="3108">
        <v>0</v>
      </c>
      <c r="M48" s="3659">
        <v>0</v>
      </c>
      <c r="N48" s="4008">
        <v>0</v>
      </c>
      <c r="O48" s="4008">
        <v>0</v>
      </c>
      <c r="P48" s="3656">
        <v>0</v>
      </c>
      <c r="Q48" s="3108">
        <v>0</v>
      </c>
      <c r="R48" s="1125">
        <v>0</v>
      </c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>
        <v>0</v>
      </c>
      <c r="D49" s="1122">
        <v>0</v>
      </c>
      <c r="E49" s="1971">
        <v>0</v>
      </c>
      <c r="F49" s="1122">
        <v>0</v>
      </c>
      <c r="G49" s="1122">
        <v>0</v>
      </c>
      <c r="H49" s="1452">
        <v>0</v>
      </c>
      <c r="I49" s="778">
        <v>0</v>
      </c>
      <c r="J49" s="1972">
        <v>0</v>
      </c>
      <c r="K49" s="1122">
        <v>0</v>
      </c>
      <c r="L49" s="1971">
        <v>0</v>
      </c>
      <c r="M49" s="2660">
        <v>0</v>
      </c>
      <c r="N49" s="3227">
        <v>0</v>
      </c>
      <c r="O49" s="3227">
        <v>0</v>
      </c>
      <c r="P49" s="1122">
        <v>0</v>
      </c>
      <c r="Q49" s="1971">
        <v>0</v>
      </c>
      <c r="R49" s="1122">
        <v>0</v>
      </c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>
        <v>0</v>
      </c>
      <c r="D50" s="1122">
        <v>0</v>
      </c>
      <c r="E50" s="1971">
        <v>0</v>
      </c>
      <c r="F50" s="1122">
        <v>0</v>
      </c>
      <c r="G50" s="1122">
        <v>0</v>
      </c>
      <c r="H50" s="1452">
        <v>0</v>
      </c>
      <c r="I50" s="778">
        <v>0</v>
      </c>
      <c r="J50" s="1972">
        <v>0</v>
      </c>
      <c r="K50" s="1122">
        <v>0</v>
      </c>
      <c r="L50" s="1971">
        <v>0</v>
      </c>
      <c r="M50" s="2660">
        <v>0</v>
      </c>
      <c r="N50" s="3227">
        <v>0</v>
      </c>
      <c r="O50" s="3227">
        <v>0</v>
      </c>
      <c r="P50" s="1122">
        <v>0</v>
      </c>
      <c r="Q50" s="1971">
        <v>0</v>
      </c>
      <c r="R50" s="1122">
        <v>0</v>
      </c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>
        <v>0</v>
      </c>
      <c r="D51" s="1138">
        <v>0</v>
      </c>
      <c r="E51" s="1137">
        <v>0</v>
      </c>
      <c r="F51" s="1138">
        <v>0</v>
      </c>
      <c r="G51" s="1138">
        <v>0</v>
      </c>
      <c r="H51" s="1140">
        <v>0</v>
      </c>
      <c r="I51" s="1143">
        <v>0</v>
      </c>
      <c r="J51" s="1152">
        <v>0</v>
      </c>
      <c r="K51" s="1138">
        <v>0</v>
      </c>
      <c r="L51" s="1137">
        <v>0</v>
      </c>
      <c r="M51" s="3681">
        <v>0</v>
      </c>
      <c r="N51" s="1299">
        <v>0</v>
      </c>
      <c r="O51" s="1299">
        <v>0</v>
      </c>
      <c r="P51" s="1138">
        <v>0</v>
      </c>
      <c r="Q51" s="1137">
        <v>0</v>
      </c>
      <c r="R51" s="1138">
        <v>0</v>
      </c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10</v>
      </c>
      <c r="C52" s="3349">
        <f>SUM(C53:C57)</f>
        <v>3</v>
      </c>
      <c r="D52" s="3350">
        <f>SUM(D53:D57)</f>
        <v>7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0</v>
      </c>
      <c r="C53" s="1971">
        <v>0</v>
      </c>
      <c r="D53" s="1122">
        <v>0</v>
      </c>
      <c r="E53" s="3096"/>
      <c r="F53" s="749"/>
      <c r="G53" s="1196"/>
      <c r="H53" s="748"/>
      <c r="I53" s="789"/>
      <c r="J53" s="3156">
        <v>0</v>
      </c>
      <c r="K53" s="1122">
        <v>0</v>
      </c>
      <c r="L53" s="1971">
        <v>0</v>
      </c>
      <c r="M53" s="2660">
        <v>0</v>
      </c>
      <c r="N53" s="3227">
        <v>0</v>
      </c>
      <c r="O53" s="3227">
        <v>0</v>
      </c>
      <c r="P53" s="1122">
        <v>0</v>
      </c>
      <c r="Q53" s="1452">
        <v>0</v>
      </c>
      <c r="R53" s="750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1</v>
      </c>
      <c r="C54" s="1971">
        <v>1</v>
      </c>
      <c r="D54" s="878">
        <v>0</v>
      </c>
      <c r="E54" s="1133"/>
      <c r="F54" s="883"/>
      <c r="G54" s="1134"/>
      <c r="H54" s="1081"/>
      <c r="I54" s="884"/>
      <c r="J54" s="881">
        <v>0</v>
      </c>
      <c r="K54" s="1125">
        <v>0</v>
      </c>
      <c r="L54" s="3108">
        <v>0</v>
      </c>
      <c r="M54" s="3659">
        <v>0</v>
      </c>
      <c r="N54" s="4008">
        <v>0</v>
      </c>
      <c r="O54" s="4008">
        <v>0</v>
      </c>
      <c r="P54" s="3656">
        <v>0</v>
      </c>
      <c r="Q54" s="3100">
        <v>0</v>
      </c>
      <c r="R54" s="878"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9</v>
      </c>
      <c r="C55" s="3108">
        <v>2</v>
      </c>
      <c r="D55" s="878">
        <v>7</v>
      </c>
      <c r="E55" s="1133"/>
      <c r="F55" s="883"/>
      <c r="G55" s="1134"/>
      <c r="H55" s="1081"/>
      <c r="I55" s="884"/>
      <c r="J55" s="881">
        <v>0</v>
      </c>
      <c r="K55" s="1125">
        <v>0</v>
      </c>
      <c r="L55" s="3108">
        <v>0</v>
      </c>
      <c r="M55" s="3659">
        <v>0</v>
      </c>
      <c r="N55" s="4008">
        <v>0</v>
      </c>
      <c r="O55" s="4008">
        <v>0</v>
      </c>
      <c r="P55" s="3656">
        <v>0</v>
      </c>
      <c r="Q55" s="3100">
        <v>0</v>
      </c>
      <c r="R55" s="878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0</v>
      </c>
      <c r="C56" s="3108">
        <v>0</v>
      </c>
      <c r="D56" s="878">
        <v>0</v>
      </c>
      <c r="E56" s="3096"/>
      <c r="F56" s="749"/>
      <c r="G56" s="1196"/>
      <c r="H56" s="748"/>
      <c r="I56" s="789"/>
      <c r="J56" s="881">
        <v>0</v>
      </c>
      <c r="K56" s="1125">
        <v>0</v>
      </c>
      <c r="L56" s="3108">
        <v>0</v>
      </c>
      <c r="M56" s="3659">
        <v>0</v>
      </c>
      <c r="N56" s="4008">
        <v>0</v>
      </c>
      <c r="O56" s="4008">
        <v>0</v>
      </c>
      <c r="P56" s="3656">
        <v>0</v>
      </c>
      <c r="Q56" s="3100">
        <v>0</v>
      </c>
      <c r="R56" s="878"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>
        <v>0</v>
      </c>
      <c r="D57" s="1139">
        <v>0</v>
      </c>
      <c r="E57" s="1154"/>
      <c r="F57" s="1155"/>
      <c r="G57" s="1467"/>
      <c r="H57" s="1456"/>
      <c r="I57" s="1457"/>
      <c r="J57" s="1152">
        <v>0</v>
      </c>
      <c r="K57" s="1138">
        <v>0</v>
      </c>
      <c r="L57" s="1137">
        <v>0</v>
      </c>
      <c r="M57" s="3681">
        <v>0</v>
      </c>
      <c r="N57" s="1299">
        <v>0</v>
      </c>
      <c r="O57" s="1299">
        <v>0</v>
      </c>
      <c r="P57" s="1138">
        <v>0</v>
      </c>
      <c r="Q57" s="1140">
        <v>0</v>
      </c>
      <c r="R57" s="1139">
        <v>0</v>
      </c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16" t="s">
        <v>2294</v>
      </c>
      <c r="B58" s="8616"/>
      <c r="C58" s="8616"/>
      <c r="D58" s="8616"/>
      <c r="E58" s="8616"/>
      <c r="F58" s="8616"/>
      <c r="G58" s="8616"/>
      <c r="H58" s="8616"/>
      <c r="I58" s="8616"/>
      <c r="J58" s="8616"/>
      <c r="K58" s="8616"/>
      <c r="L58" s="8616"/>
      <c r="M58" s="8616"/>
      <c r="N58" s="8616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403" t="s">
        <v>2296</v>
      </c>
      <c r="B60" s="8403" t="s">
        <v>77</v>
      </c>
      <c r="C60" s="8524" t="s">
        <v>2297</v>
      </c>
      <c r="D60" s="8289"/>
      <c r="E60" s="8289"/>
      <c r="F60" s="8289"/>
      <c r="G60" s="8289"/>
      <c r="H60" s="8289"/>
      <c r="I60" s="8289"/>
      <c r="J60" s="8289"/>
      <c r="K60" s="8289"/>
      <c r="L60" s="8519"/>
      <c r="M60" s="8532" t="s">
        <v>2298</v>
      </c>
      <c r="N60" s="8524" t="s">
        <v>2299</v>
      </c>
      <c r="O60" s="8289"/>
      <c r="P60" s="8289"/>
      <c r="Q60" s="8289"/>
      <c r="R60" s="8289"/>
      <c r="S60" s="8289"/>
      <c r="T60" s="8289"/>
      <c r="U60" s="8289"/>
      <c r="V60" s="8289"/>
      <c r="W60" s="8289"/>
      <c r="X60" s="407"/>
    </row>
    <row r="61" spans="1:99" ht="42" x14ac:dyDescent="0.25">
      <c r="A61" s="7253"/>
      <c r="B61" s="7253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76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0</v>
      </c>
      <c r="C62" s="841"/>
      <c r="D62" s="841"/>
      <c r="E62" s="841"/>
      <c r="F62" s="841"/>
      <c r="G62" s="3158"/>
      <c r="H62" s="841"/>
      <c r="I62" s="841"/>
      <c r="J62" s="3158"/>
      <c r="K62" s="841"/>
      <c r="L62" s="3157"/>
      <c r="M62" s="3130"/>
      <c r="N62" s="5445">
        <f>SUM(O62:P62)</f>
        <v>0</v>
      </c>
      <c r="O62" s="3158"/>
      <c r="P62" s="1465"/>
      <c r="Q62" s="3156"/>
      <c r="R62" s="841"/>
      <c r="S62" s="841"/>
      <c r="T62" s="5437"/>
      <c r="U62" s="5286"/>
      <c r="V62" s="5286"/>
      <c r="W62" s="31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0</v>
      </c>
      <c r="C64" s="882"/>
      <c r="D64" s="882"/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0</v>
      </c>
      <c r="O64" s="3100"/>
      <c r="P64" s="880"/>
      <c r="Q64" s="881"/>
      <c r="R64" s="882"/>
      <c r="S64" s="882"/>
      <c r="T64" s="3659"/>
      <c r="U64" s="4008"/>
      <c r="V64" s="4008"/>
      <c r="W64" s="112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0</v>
      </c>
      <c r="C68" s="882"/>
      <c r="D68" s="882"/>
      <c r="E68" s="882"/>
      <c r="F68" s="882"/>
      <c r="G68" s="3100"/>
      <c r="H68" s="882"/>
      <c r="I68" s="882"/>
      <c r="J68" s="3100"/>
      <c r="K68" s="882"/>
      <c r="L68" s="3149"/>
      <c r="M68" s="1125"/>
      <c r="N68" s="3327">
        <f t="shared" si="26"/>
        <v>0</v>
      </c>
      <c r="O68" s="3100"/>
      <c r="P68" s="880"/>
      <c r="Q68" s="881"/>
      <c r="R68" s="882"/>
      <c r="S68" s="882"/>
      <c r="T68" s="3659"/>
      <c r="U68" s="4008"/>
      <c r="V68" s="4008"/>
      <c r="W68" s="1125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0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0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0</v>
      </c>
      <c r="O74" s="3370">
        <f>SUM(O62:O73)</f>
        <v>0</v>
      </c>
      <c r="P74" s="3371">
        <f t="shared" ref="P74:W74" si="44">SUM(P62:P73)</f>
        <v>0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8583" t="s">
        <v>2322</v>
      </c>
      <c r="B75" s="8583"/>
      <c r="C75" s="8583"/>
      <c r="D75" s="8583"/>
      <c r="E75" s="8583"/>
      <c r="F75" s="8583"/>
      <c r="G75" s="8583"/>
      <c r="H75" s="8583"/>
      <c r="I75" s="8583"/>
      <c r="J75" s="8583"/>
      <c r="K75" s="8583"/>
      <c r="L75" s="8583"/>
      <c r="M75" s="8624"/>
      <c r="N75" s="8624"/>
    </row>
    <row r="76" spans="1:97" ht="15" customHeight="1" x14ac:dyDescent="0.25">
      <c r="A76" s="7712" t="s">
        <v>2323</v>
      </c>
      <c r="B76" s="7675" t="s">
        <v>2324</v>
      </c>
      <c r="C76" s="8524" t="s">
        <v>2299</v>
      </c>
      <c r="D76" s="8289"/>
      <c r="E76" s="8289"/>
      <c r="F76" s="8289"/>
      <c r="G76" s="8289"/>
      <c r="H76" s="8289"/>
      <c r="I76" s="8289"/>
      <c r="J76" s="8289"/>
      <c r="K76" s="8289"/>
      <c r="L76" s="8519"/>
      <c r="M76" s="8289" t="s">
        <v>2325</v>
      </c>
      <c r="N76" s="8289"/>
      <c r="O76" s="8289"/>
      <c r="P76" s="8289"/>
      <c r="Q76" s="8289"/>
      <c r="R76" s="8525"/>
    </row>
    <row r="77" spans="1:97" ht="37.5" customHeight="1" x14ac:dyDescent="0.25">
      <c r="A77" s="8366"/>
      <c r="B77" s="7253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616" t="s">
        <v>2343</v>
      </c>
      <c r="B93" s="8616"/>
      <c r="C93" s="8616"/>
      <c r="D93" s="8616"/>
      <c r="E93" s="8616"/>
      <c r="F93" s="8616"/>
      <c r="G93" s="8616"/>
      <c r="H93" s="8616"/>
      <c r="I93" s="8616"/>
      <c r="J93" s="8616"/>
      <c r="K93" s="8616"/>
      <c r="L93" s="8616"/>
      <c r="M93" s="8616"/>
      <c r="N93" s="8616"/>
    </row>
    <row r="94" spans="1:97" ht="18" customHeight="1" x14ac:dyDescent="0.25">
      <c r="A94" s="8592" t="s">
        <v>2344</v>
      </c>
      <c r="B94" s="8592"/>
      <c r="C94" s="8592"/>
      <c r="D94" s="8592"/>
      <c r="E94" s="8592"/>
      <c r="F94" s="8592"/>
      <c r="G94" s="8592"/>
      <c r="H94" s="8592"/>
      <c r="I94" s="8592"/>
      <c r="J94" s="8616"/>
      <c r="K94" s="8616"/>
      <c r="L94" s="8616"/>
      <c r="M94" s="8616"/>
      <c r="N94" s="8616"/>
    </row>
    <row r="95" spans="1:97" ht="15" customHeight="1" x14ac:dyDescent="0.25">
      <c r="A95" s="7675" t="s">
        <v>2296</v>
      </c>
      <c r="B95" s="7665" t="s">
        <v>77</v>
      </c>
      <c r="C95" s="8463" t="s">
        <v>2345</v>
      </c>
      <c r="D95" s="8292" t="s">
        <v>2346</v>
      </c>
      <c r="E95" s="8633" t="s">
        <v>2347</v>
      </c>
      <c r="F95" s="8292" t="s">
        <v>2348</v>
      </c>
      <c r="G95" s="8292" t="s">
        <v>2349</v>
      </c>
      <c r="H95" s="8292" t="s">
        <v>2350</v>
      </c>
      <c r="I95" s="8547" t="s">
        <v>2351</v>
      </c>
      <c r="J95" s="8621" t="s">
        <v>2298</v>
      </c>
      <c r="K95" s="8524" t="s">
        <v>2299</v>
      </c>
      <c r="L95" s="8289"/>
      <c r="M95" s="8289"/>
      <c r="N95" s="8289"/>
      <c r="O95" s="8289"/>
      <c r="P95" s="8289"/>
      <c r="Q95" s="8289"/>
      <c r="R95" s="8289"/>
      <c r="S95" s="8289"/>
      <c r="T95" s="8525"/>
    </row>
    <row r="96" spans="1:97" ht="31.5" customHeight="1" x14ac:dyDescent="0.25">
      <c r="A96" s="7253"/>
      <c r="B96" s="7976"/>
      <c r="C96" s="7997"/>
      <c r="D96" s="7740"/>
      <c r="E96" s="8634"/>
      <c r="F96" s="7740"/>
      <c r="G96" s="7740"/>
      <c r="H96" s="7740"/>
      <c r="I96" s="7975"/>
      <c r="J96" s="8530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592" t="s">
        <v>2355</v>
      </c>
      <c r="B110" s="8592"/>
      <c r="C110" s="8616"/>
      <c r="D110" s="8616"/>
      <c r="E110" s="8616"/>
      <c r="F110" s="8616"/>
      <c r="G110" s="8616"/>
      <c r="H110" s="8616"/>
      <c r="I110" s="8616"/>
      <c r="J110" s="8616"/>
      <c r="K110" s="8616"/>
      <c r="L110" s="8616"/>
      <c r="M110" s="8616"/>
      <c r="N110" s="8616"/>
    </row>
    <row r="111" spans="1:97" ht="15" customHeight="1" x14ac:dyDescent="0.25">
      <c r="A111" s="8336" t="s">
        <v>2323</v>
      </c>
      <c r="B111" s="8403" t="s">
        <v>2324</v>
      </c>
      <c r="C111" s="8524" t="s">
        <v>2299</v>
      </c>
      <c r="D111" s="8289"/>
      <c r="E111" s="8289"/>
      <c r="F111" s="8289"/>
      <c r="G111" s="8289"/>
      <c r="H111" s="8289"/>
      <c r="I111" s="8289"/>
      <c r="J111" s="8289"/>
      <c r="K111" s="8289"/>
      <c r="L111" s="8525"/>
      <c r="M111" s="8289" t="s">
        <v>2325</v>
      </c>
      <c r="N111" s="8289"/>
      <c r="O111" s="8289"/>
      <c r="P111" s="8289"/>
      <c r="Q111" s="8289"/>
      <c r="R111" s="8525"/>
    </row>
    <row r="112" spans="1:97" ht="42" x14ac:dyDescent="0.25">
      <c r="A112" s="8366"/>
      <c r="B112" s="7253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11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80" t="s">
        <v>2358</v>
      </c>
      <c r="B6" s="8680"/>
      <c r="C6" s="8680"/>
      <c r="D6" s="8680"/>
      <c r="E6" s="8680"/>
      <c r="F6" s="8680"/>
      <c r="G6" s="8680"/>
      <c r="H6" s="8680"/>
      <c r="I6" s="8680"/>
      <c r="J6" s="8680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81" t="s">
        <v>2360</v>
      </c>
      <c r="B9" s="8682" t="s">
        <v>2361</v>
      </c>
      <c r="C9" s="8685" t="s">
        <v>2362</v>
      </c>
      <c r="D9" s="8685" t="s">
        <v>2363</v>
      </c>
      <c r="E9" s="8685" t="s">
        <v>2364</v>
      </c>
      <c r="F9" s="8688" t="s">
        <v>2365</v>
      </c>
      <c r="G9" s="8689" t="s">
        <v>2366</v>
      </c>
      <c r="H9" s="8690"/>
      <c r="I9" s="8690"/>
      <c r="J9" s="8690"/>
      <c r="K9" s="8690"/>
      <c r="L9" s="8690"/>
      <c r="M9" s="8690"/>
      <c r="N9" s="8690"/>
      <c r="O9" s="8690"/>
      <c r="P9" s="8690"/>
      <c r="Q9" s="8690"/>
      <c r="R9" s="8690"/>
      <c r="S9" s="8690"/>
      <c r="T9" s="8690"/>
      <c r="U9" s="8690"/>
      <c r="V9" s="8690"/>
      <c r="W9" s="8690"/>
      <c r="X9" s="8690"/>
      <c r="Y9" s="8691"/>
      <c r="Z9" s="8703" t="s">
        <v>2367</v>
      </c>
      <c r="AA9" s="8703"/>
      <c r="AB9" s="8703"/>
      <c r="AC9" s="8703"/>
      <c r="AD9" s="8703"/>
      <c r="AE9" s="8704"/>
    </row>
    <row r="10" spans="1:84" ht="15" customHeight="1" x14ac:dyDescent="0.25">
      <c r="A10" s="8681"/>
      <c r="B10" s="8683"/>
      <c r="C10" s="8686"/>
      <c r="D10" s="8686"/>
      <c r="E10" s="8686"/>
      <c r="F10" s="8393"/>
      <c r="G10" s="8389" t="s">
        <v>2368</v>
      </c>
      <c r="H10" s="8705"/>
      <c r="I10" s="8705"/>
      <c r="J10" s="8688"/>
      <c r="K10" s="8389" t="s">
        <v>2369</v>
      </c>
      <c r="L10" s="8705"/>
      <c r="M10" s="8705"/>
      <c r="N10" s="8705"/>
      <c r="O10" s="8688"/>
      <c r="P10" s="8389" t="s">
        <v>2370</v>
      </c>
      <c r="Q10" s="8705"/>
      <c r="R10" s="8705"/>
      <c r="S10" s="8705"/>
      <c r="T10" s="8688"/>
      <c r="U10" s="8389" t="s">
        <v>2371</v>
      </c>
      <c r="V10" s="8705"/>
      <c r="W10" s="8705"/>
      <c r="X10" s="8705"/>
      <c r="Y10" s="8435"/>
      <c r="Z10" s="8705" t="s">
        <v>2372</v>
      </c>
      <c r="AA10" s="8705"/>
      <c r="AB10" s="8688"/>
      <c r="AC10" s="8389" t="s">
        <v>2373</v>
      </c>
      <c r="AD10" s="8705"/>
      <c r="AE10" s="8688"/>
    </row>
    <row r="11" spans="1:84" x14ac:dyDescent="0.25">
      <c r="A11" s="8681"/>
      <c r="B11" s="8683"/>
      <c r="C11" s="8686"/>
      <c r="D11" s="8686"/>
      <c r="E11" s="8686"/>
      <c r="F11" s="8393"/>
      <c r="G11" s="8394"/>
      <c r="H11" s="8395"/>
      <c r="I11" s="8395"/>
      <c r="J11" s="8305"/>
      <c r="K11" s="8394"/>
      <c r="L11" s="8395"/>
      <c r="M11" s="8395"/>
      <c r="N11" s="8395"/>
      <c r="O11" s="8305"/>
      <c r="P11" s="8394"/>
      <c r="Q11" s="8395"/>
      <c r="R11" s="8395"/>
      <c r="S11" s="8395"/>
      <c r="T11" s="8305"/>
      <c r="U11" s="8394"/>
      <c r="V11" s="8395"/>
      <c r="W11" s="8395"/>
      <c r="X11" s="8395"/>
      <c r="Y11" s="8437"/>
      <c r="Z11" s="8395"/>
      <c r="AA11" s="8395"/>
      <c r="AB11" s="8305"/>
      <c r="AC11" s="8394"/>
      <c r="AD11" s="8395"/>
      <c r="AE11" s="8305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017"/>
      <c r="B12" s="8684"/>
      <c r="C12" s="8687"/>
      <c r="D12" s="8687"/>
      <c r="E12" s="8687"/>
      <c r="F12" s="8305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45" t="s">
        <v>2386</v>
      </c>
      <c r="B29" s="8665"/>
      <c r="C29" s="8692" t="s">
        <v>77</v>
      </c>
      <c r="D29" s="8659" t="s">
        <v>29</v>
      </c>
      <c r="E29" s="8660"/>
      <c r="F29" s="8660"/>
      <c r="G29" s="8702"/>
      <c r="H29" s="8706" t="s">
        <v>2396</v>
      </c>
      <c r="I29" s="8707"/>
      <c r="J29" s="8707"/>
      <c r="K29" s="8707"/>
      <c r="L29" s="8707"/>
      <c r="M29" s="8708"/>
      <c r="N29" s="8700" t="s">
        <v>2397</v>
      </c>
      <c r="O29" s="8701"/>
    </row>
    <row r="30" spans="1:65" ht="21" x14ac:dyDescent="0.25">
      <c r="A30" s="8646"/>
      <c r="B30" s="8667"/>
      <c r="C30" s="8693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94" t="s">
        <v>773</v>
      </c>
      <c r="B31" s="8695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96" t="s">
        <v>2391</v>
      </c>
      <c r="B32" s="8697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96" t="s">
        <v>2392</v>
      </c>
      <c r="B33" s="8697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98" t="s">
        <v>830</v>
      </c>
      <c r="B34" s="8699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35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36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637" t="s">
        <v>2406</v>
      </c>
      <c r="B37" s="8638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648" t="s">
        <v>220</v>
      </c>
      <c r="B61" s="8639" t="s">
        <v>2429</v>
      </c>
      <c r="C61" s="8640"/>
      <c r="D61" s="8641"/>
      <c r="E61" s="8532" t="s">
        <v>2430</v>
      </c>
      <c r="F61" s="8649" t="s">
        <v>2431</v>
      </c>
      <c r="G61" s="8649" t="s">
        <v>2432</v>
      </c>
    </row>
    <row r="62" spans="1:8" ht="29.25" customHeight="1" x14ac:dyDescent="0.25">
      <c r="A62" s="8648"/>
      <c r="B62" s="3513" t="s">
        <v>2433</v>
      </c>
      <c r="C62" s="429" t="s">
        <v>58</v>
      </c>
      <c r="D62" s="430" t="s">
        <v>59</v>
      </c>
      <c r="E62" s="7976"/>
      <c r="F62" s="8649"/>
      <c r="G62" s="8649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52" t="s">
        <v>2449</v>
      </c>
      <c r="B77" s="8653"/>
      <c r="C77" s="8653"/>
      <c r="D77" s="8653"/>
      <c r="E77" s="8654"/>
      <c r="F77" s="3542"/>
      <c r="G77" s="3542"/>
      <c r="H77" s="3542"/>
      <c r="I77" s="3542"/>
    </row>
    <row r="78" spans="1:46" s="5" customFormat="1" ht="18" customHeight="1" x14ac:dyDescent="0.2">
      <c r="A78" s="8645" t="s">
        <v>289</v>
      </c>
      <c r="B78" s="8647" t="s">
        <v>2450</v>
      </c>
      <c r="C78" s="8645" t="s">
        <v>77</v>
      </c>
      <c r="D78" s="8642" t="s">
        <v>29</v>
      </c>
      <c r="E78" s="8643"/>
      <c r="F78" s="8643"/>
      <c r="G78" s="8643"/>
      <c r="H78" s="8643"/>
      <c r="I78" s="8644"/>
    </row>
    <row r="79" spans="1:46" ht="24.75" customHeight="1" x14ac:dyDescent="0.25">
      <c r="A79" s="8646"/>
      <c r="B79" s="8647"/>
      <c r="C79" s="8646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55" t="s">
        <v>2453</v>
      </c>
      <c r="B80" s="8656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50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51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50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51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65" t="s">
        <v>1678</v>
      </c>
      <c r="B86" s="8668" t="s">
        <v>2459</v>
      </c>
      <c r="C86" s="8665"/>
      <c r="D86" s="8668" t="s">
        <v>2460</v>
      </c>
      <c r="E86" s="8665"/>
      <c r="F86" s="8659" t="s">
        <v>2461</v>
      </c>
      <c r="G86" s="8660"/>
      <c r="H86" s="8660"/>
      <c r="I86" s="8661"/>
      <c r="J86" s="8659" t="s">
        <v>2462</v>
      </c>
      <c r="K86" s="8660"/>
      <c r="L86" s="8660"/>
      <c r="M86" s="8661"/>
      <c r="N86" s="8659" t="s">
        <v>2463</v>
      </c>
      <c r="O86" s="8660"/>
      <c r="P86" s="8660"/>
      <c r="Q86" s="8661"/>
    </row>
    <row r="87" spans="1:58" ht="15" customHeight="1" x14ac:dyDescent="0.25">
      <c r="A87" s="8666"/>
      <c r="B87" s="8669"/>
      <c r="C87" s="8667"/>
      <c r="D87" s="8669"/>
      <c r="E87" s="8667"/>
      <c r="F87" s="8659" t="s">
        <v>2464</v>
      </c>
      <c r="G87" s="8661"/>
      <c r="H87" s="8659" t="s">
        <v>2465</v>
      </c>
      <c r="I87" s="8661"/>
      <c r="J87" s="8659" t="s">
        <v>2464</v>
      </c>
      <c r="K87" s="8661"/>
      <c r="L87" s="8659" t="s">
        <v>2465</v>
      </c>
      <c r="M87" s="8661"/>
      <c r="N87" s="8659" t="s">
        <v>2464</v>
      </c>
      <c r="O87" s="8661"/>
      <c r="P87" s="8659" t="s">
        <v>2465</v>
      </c>
      <c r="Q87" s="8661"/>
    </row>
    <row r="88" spans="1:58" ht="27.75" customHeight="1" x14ac:dyDescent="0.25">
      <c r="A88" s="8667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62" t="s">
        <v>2473</v>
      </c>
      <c r="B103" s="8662"/>
      <c r="C103" s="8662"/>
      <c r="D103" s="8662"/>
      <c r="E103" s="8662"/>
      <c r="F103" s="8662"/>
      <c r="G103" s="8662"/>
    </row>
    <row r="104" spans="1:58" x14ac:dyDescent="0.25">
      <c r="A104" s="8663" t="s">
        <v>2474</v>
      </c>
      <c r="B104" s="8659" t="s">
        <v>2475</v>
      </c>
      <c r="C104" s="8660"/>
      <c r="D104" s="8660"/>
      <c r="E104" s="8660"/>
      <c r="F104" s="8660"/>
      <c r="G104" s="8661"/>
    </row>
    <row r="105" spans="1:58" x14ac:dyDescent="0.25">
      <c r="A105" s="866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8403" t="s">
        <v>2397</v>
      </c>
      <c r="B116" s="8403" t="s">
        <v>28</v>
      </c>
      <c r="C116" s="8670" t="s">
        <v>29</v>
      </c>
      <c r="D116" s="8671"/>
      <c r="E116" s="8672"/>
      <c r="F116" s="8657" t="s">
        <v>462</v>
      </c>
      <c r="G116" s="8658"/>
    </row>
    <row r="117" spans="1:61" ht="21" x14ac:dyDescent="0.25">
      <c r="A117" s="7253"/>
      <c r="B117" s="7253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47" t="s">
        <v>2508</v>
      </c>
      <c r="B141" s="8661" t="s">
        <v>2433</v>
      </c>
      <c r="C141" s="8674" t="s">
        <v>2509</v>
      </c>
      <c r="D141" s="8675"/>
      <c r="E141" s="8676" t="s">
        <v>1389</v>
      </c>
      <c r="F141" s="8677"/>
      <c r="G141" s="8678" t="s">
        <v>2391</v>
      </c>
      <c r="H141" s="8649" t="s">
        <v>773</v>
      </c>
      <c r="I141" s="8679" t="s">
        <v>782</v>
      </c>
      <c r="J141" s="8673" t="s">
        <v>2390</v>
      </c>
    </row>
    <row r="142" spans="1:60" x14ac:dyDescent="0.25">
      <c r="A142" s="8647"/>
      <c r="B142" s="8661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78"/>
      <c r="H142" s="8649"/>
      <c r="I142" s="8679"/>
      <c r="J142" s="8673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135" zoomScaleNormal="100" workbookViewId="0">
      <selection activeCell="A133" sqref="A1:XFD104857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56" t="s">
        <v>2520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14" t="s">
        <v>2522</v>
      </c>
      <c r="B9" s="8314" t="s">
        <v>77</v>
      </c>
      <c r="C9" s="8734"/>
      <c r="D9" s="8734"/>
      <c r="E9" s="8742" t="s">
        <v>101</v>
      </c>
      <c r="F9" s="8777"/>
      <c r="G9" s="8777"/>
      <c r="H9" s="8777"/>
      <c r="I9" s="8777"/>
      <c r="J9" s="8777"/>
      <c r="K9" s="8777"/>
      <c r="L9" s="8777"/>
      <c r="M9" s="8777"/>
      <c r="N9" s="8777"/>
      <c r="O9" s="8777"/>
      <c r="P9" s="8777"/>
      <c r="Q9" s="8777"/>
      <c r="R9" s="8777"/>
      <c r="S9" s="8777"/>
      <c r="T9" s="8777"/>
      <c r="U9" s="8777"/>
      <c r="V9" s="8777"/>
      <c r="W9" s="8777"/>
      <c r="X9" s="8777"/>
      <c r="Y9" s="8777"/>
      <c r="Z9" s="8777"/>
      <c r="AA9" s="8777"/>
      <c r="AB9" s="8777"/>
      <c r="AC9" s="8777"/>
      <c r="AD9" s="8777"/>
      <c r="AE9" s="8777"/>
      <c r="AF9" s="8777"/>
      <c r="AG9" s="8777"/>
      <c r="AH9" s="8777"/>
      <c r="AI9" s="8777"/>
      <c r="AJ9" s="8777"/>
      <c r="AK9" s="8777"/>
      <c r="AL9" s="8777"/>
      <c r="AM9" s="8777"/>
      <c r="AN9" s="8778"/>
      <c r="AO9" s="7745" t="s">
        <v>36</v>
      </c>
      <c r="AP9" s="8526" t="s">
        <v>37</v>
      </c>
      <c r="AQ9" s="8532" t="s">
        <v>478</v>
      </c>
    </row>
    <row r="10" spans="1:86" s="17" customFormat="1" ht="15" customHeight="1" x14ac:dyDescent="0.15">
      <c r="A10" s="8087"/>
      <c r="B10" s="8741"/>
      <c r="C10" s="8016"/>
      <c r="D10" s="8016"/>
      <c r="E10" s="8336" t="s">
        <v>2523</v>
      </c>
      <c r="F10" s="8514"/>
      <c r="G10" s="8312" t="s">
        <v>2524</v>
      </c>
      <c r="H10" s="8514"/>
      <c r="I10" s="8312" t="s">
        <v>2525</v>
      </c>
      <c r="J10" s="8514"/>
      <c r="K10" s="8547" t="s">
        <v>94</v>
      </c>
      <c r="L10" s="8527"/>
      <c r="M10" s="8336" t="s">
        <v>44</v>
      </c>
      <c r="N10" s="8514"/>
      <c r="O10" s="8547" t="s">
        <v>45</v>
      </c>
      <c r="P10" s="8527"/>
      <c r="Q10" s="8312" t="s">
        <v>46</v>
      </c>
      <c r="R10" s="8514"/>
      <c r="S10" s="8312" t="s">
        <v>47</v>
      </c>
      <c r="T10" s="8514"/>
      <c r="U10" s="8312" t="s">
        <v>48</v>
      </c>
      <c r="V10" s="8514"/>
      <c r="W10" s="8527" t="s">
        <v>49</v>
      </c>
      <c r="X10" s="8527"/>
      <c r="Y10" s="8312" t="s">
        <v>50</v>
      </c>
      <c r="Z10" s="8514"/>
      <c r="AA10" s="8527" t="s">
        <v>51</v>
      </c>
      <c r="AB10" s="8527"/>
      <c r="AC10" s="8312" t="s">
        <v>52</v>
      </c>
      <c r="AD10" s="8514"/>
      <c r="AE10" s="8527" t="s">
        <v>53</v>
      </c>
      <c r="AF10" s="8527"/>
      <c r="AG10" s="8312" t="s">
        <v>54</v>
      </c>
      <c r="AH10" s="8514"/>
      <c r="AI10" s="8527" t="s">
        <v>55</v>
      </c>
      <c r="AJ10" s="8527"/>
      <c r="AK10" s="8312" t="s">
        <v>56</v>
      </c>
      <c r="AL10" s="8514"/>
      <c r="AM10" s="8527" t="s">
        <v>57</v>
      </c>
      <c r="AN10" s="8718"/>
      <c r="AO10" s="7672"/>
      <c r="AP10" s="7675"/>
      <c r="AQ10" s="7665"/>
    </row>
    <row r="11" spans="1:86" s="17" customFormat="1" ht="15" customHeight="1" x14ac:dyDescent="0.15">
      <c r="A11" s="8088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673"/>
      <c r="AP11" s="7676"/>
      <c r="AQ11" s="7976"/>
    </row>
    <row r="12" spans="1:86" s="17" customFormat="1" ht="15" customHeight="1" x14ac:dyDescent="0.15">
      <c r="A12" s="3645" t="s">
        <v>2526</v>
      </c>
      <c r="B12" s="3646">
        <f>SUM(C12+D12)</f>
        <v>1</v>
      </c>
      <c r="C12" s="3647">
        <f>SUM(E12+G12+I12+K12+M12+O12+Q12+S12+U12+W12+Y12+AA12+AC12+AE12+AG12+AI12+AK12+AM12)</f>
        <v>1</v>
      </c>
      <c r="D12" s="3648">
        <f>SUM(F12+H12+J12+L12+N12+P12+R12+T12+V12+X12+Z12+AB12+AD12+AF12+AH12+AJ12+AL12+AN12)</f>
        <v>0</v>
      </c>
      <c r="E12" s="1971">
        <v>0</v>
      </c>
      <c r="F12" s="3649">
        <v>0</v>
      </c>
      <c r="G12" s="1971">
        <v>1</v>
      </c>
      <c r="H12" s="750">
        <v>0</v>
      </c>
      <c r="I12" s="1971">
        <v>0</v>
      </c>
      <c r="J12" s="750">
        <v>0</v>
      </c>
      <c r="K12" s="1452">
        <v>0</v>
      </c>
      <c r="L12" s="2660">
        <v>0</v>
      </c>
      <c r="M12" s="1971">
        <v>0</v>
      </c>
      <c r="N12" s="750">
        <v>0</v>
      </c>
      <c r="O12" s="1452">
        <v>0</v>
      </c>
      <c r="P12" s="2660">
        <v>0</v>
      </c>
      <c r="Q12" s="1971">
        <v>0</v>
      </c>
      <c r="R12" s="750">
        <v>0</v>
      </c>
      <c r="S12" s="1971">
        <v>0</v>
      </c>
      <c r="T12" s="750">
        <v>0</v>
      </c>
      <c r="U12" s="1971">
        <v>0</v>
      </c>
      <c r="V12" s="750">
        <v>0</v>
      </c>
      <c r="W12" s="1452">
        <v>0</v>
      </c>
      <c r="X12" s="2660">
        <v>0</v>
      </c>
      <c r="Y12" s="1971">
        <v>0</v>
      </c>
      <c r="Z12" s="750">
        <v>0</v>
      </c>
      <c r="AA12" s="1452">
        <v>0</v>
      </c>
      <c r="AB12" s="2660">
        <v>0</v>
      </c>
      <c r="AC12" s="1971">
        <v>0</v>
      </c>
      <c r="AD12" s="750">
        <v>0</v>
      </c>
      <c r="AE12" s="1452">
        <v>0</v>
      </c>
      <c r="AF12" s="2660">
        <v>0</v>
      </c>
      <c r="AG12" s="1971">
        <v>0</v>
      </c>
      <c r="AH12" s="750">
        <v>0</v>
      </c>
      <c r="AI12" s="1452">
        <v>0</v>
      </c>
      <c r="AJ12" s="2660">
        <v>0</v>
      </c>
      <c r="AK12" s="1971">
        <v>0</v>
      </c>
      <c r="AL12" s="750">
        <v>0</v>
      </c>
      <c r="AM12" s="22">
        <v>0</v>
      </c>
      <c r="AN12" s="778">
        <v>0</v>
      </c>
      <c r="AO12" s="5284">
        <v>0</v>
      </c>
      <c r="AP12" s="5286">
        <v>0</v>
      </c>
      <c r="AQ12" s="3650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>
        <v>0</v>
      </c>
      <c r="F13" s="3656">
        <v>0</v>
      </c>
      <c r="G13" s="3655">
        <v>0</v>
      </c>
      <c r="H13" s="3657">
        <v>0</v>
      </c>
      <c r="I13" s="3655">
        <v>0</v>
      </c>
      <c r="J13" s="3657">
        <v>0</v>
      </c>
      <c r="K13" s="3658">
        <v>0</v>
      </c>
      <c r="L13" s="3659">
        <v>0</v>
      </c>
      <c r="M13" s="3655">
        <v>0</v>
      </c>
      <c r="N13" s="3657">
        <v>0</v>
      </c>
      <c r="O13" s="3658">
        <v>0</v>
      </c>
      <c r="P13" s="3659">
        <v>0</v>
      </c>
      <c r="Q13" s="3655">
        <v>0</v>
      </c>
      <c r="R13" s="3657">
        <v>0</v>
      </c>
      <c r="S13" s="3655">
        <v>0</v>
      </c>
      <c r="T13" s="3657">
        <v>0</v>
      </c>
      <c r="U13" s="3655">
        <v>0</v>
      </c>
      <c r="V13" s="3657">
        <v>0</v>
      </c>
      <c r="W13" s="3658">
        <v>0</v>
      </c>
      <c r="X13" s="3659">
        <v>0</v>
      </c>
      <c r="Y13" s="3655">
        <v>0</v>
      </c>
      <c r="Z13" s="3657">
        <v>0</v>
      </c>
      <c r="AA13" s="3658">
        <v>0</v>
      </c>
      <c r="AB13" s="3659">
        <v>0</v>
      </c>
      <c r="AC13" s="3655">
        <v>0</v>
      </c>
      <c r="AD13" s="3657">
        <v>0</v>
      </c>
      <c r="AE13" s="3658">
        <v>0</v>
      </c>
      <c r="AF13" s="3659">
        <v>0</v>
      </c>
      <c r="AG13" s="3655">
        <v>0</v>
      </c>
      <c r="AH13" s="3657">
        <v>0</v>
      </c>
      <c r="AI13" s="3658">
        <v>0</v>
      </c>
      <c r="AJ13" s="3659">
        <v>0</v>
      </c>
      <c r="AK13" s="3655">
        <v>0</v>
      </c>
      <c r="AL13" s="3657">
        <v>0</v>
      </c>
      <c r="AM13" s="3660">
        <v>0</v>
      </c>
      <c r="AN13" s="3661">
        <v>0</v>
      </c>
      <c r="AO13" s="3960">
        <v>0</v>
      </c>
      <c r="AP13" s="4008">
        <v>0</v>
      </c>
      <c r="AQ13" s="3656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5</v>
      </c>
      <c r="C14" s="3653">
        <f t="shared" si="6"/>
        <v>4</v>
      </c>
      <c r="D14" s="3654">
        <f t="shared" si="7"/>
        <v>1</v>
      </c>
      <c r="E14" s="3655">
        <v>1</v>
      </c>
      <c r="F14" s="3656">
        <v>0</v>
      </c>
      <c r="G14" s="3655">
        <v>1</v>
      </c>
      <c r="H14" s="3657">
        <v>0</v>
      </c>
      <c r="I14" s="3655">
        <v>0</v>
      </c>
      <c r="J14" s="3657">
        <v>0</v>
      </c>
      <c r="K14" s="3658">
        <v>0</v>
      </c>
      <c r="L14" s="3659">
        <v>0</v>
      </c>
      <c r="M14" s="3655">
        <v>0</v>
      </c>
      <c r="N14" s="3657">
        <v>0</v>
      </c>
      <c r="O14" s="3658">
        <v>0</v>
      </c>
      <c r="P14" s="3659">
        <v>0</v>
      </c>
      <c r="Q14" s="3655">
        <v>0</v>
      </c>
      <c r="R14" s="3657">
        <v>0</v>
      </c>
      <c r="S14" s="3655">
        <v>0</v>
      </c>
      <c r="T14" s="3657">
        <v>0</v>
      </c>
      <c r="U14" s="3655">
        <v>0</v>
      </c>
      <c r="V14" s="3657">
        <v>0</v>
      </c>
      <c r="W14" s="3658">
        <v>0</v>
      </c>
      <c r="X14" s="3659">
        <v>0</v>
      </c>
      <c r="Y14" s="3655">
        <v>0</v>
      </c>
      <c r="Z14" s="3657">
        <v>0</v>
      </c>
      <c r="AA14" s="3658">
        <v>0</v>
      </c>
      <c r="AB14" s="3659">
        <v>0</v>
      </c>
      <c r="AC14" s="3655">
        <v>0</v>
      </c>
      <c r="AD14" s="3657">
        <v>0</v>
      </c>
      <c r="AE14" s="3658">
        <v>0</v>
      </c>
      <c r="AF14" s="3659">
        <v>0</v>
      </c>
      <c r="AG14" s="3655">
        <v>0</v>
      </c>
      <c r="AH14" s="3657">
        <v>0</v>
      </c>
      <c r="AI14" s="3658">
        <v>0</v>
      </c>
      <c r="AJ14" s="3659">
        <v>0</v>
      </c>
      <c r="AK14" s="3655">
        <v>1</v>
      </c>
      <c r="AL14" s="3657">
        <v>0</v>
      </c>
      <c r="AM14" s="3660">
        <v>1</v>
      </c>
      <c r="AN14" s="3661">
        <v>1</v>
      </c>
      <c r="AO14" s="3960">
        <v>3</v>
      </c>
      <c r="AP14" s="4008">
        <v>0</v>
      </c>
      <c r="AQ14" s="3656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>
        <v>0</v>
      </c>
      <c r="F15" s="3656">
        <v>0</v>
      </c>
      <c r="G15" s="3655">
        <v>0</v>
      </c>
      <c r="H15" s="3657">
        <v>0</v>
      </c>
      <c r="I15" s="3655">
        <v>0</v>
      </c>
      <c r="J15" s="3657">
        <v>0</v>
      </c>
      <c r="K15" s="3658">
        <v>0</v>
      </c>
      <c r="L15" s="3659">
        <v>0</v>
      </c>
      <c r="M15" s="3655">
        <v>0</v>
      </c>
      <c r="N15" s="3657">
        <v>0</v>
      </c>
      <c r="O15" s="3658">
        <v>0</v>
      </c>
      <c r="P15" s="3659">
        <v>0</v>
      </c>
      <c r="Q15" s="3655">
        <v>0</v>
      </c>
      <c r="R15" s="3657">
        <v>0</v>
      </c>
      <c r="S15" s="3655">
        <v>0</v>
      </c>
      <c r="T15" s="3657">
        <v>0</v>
      </c>
      <c r="U15" s="3655">
        <v>0</v>
      </c>
      <c r="V15" s="3657">
        <v>0</v>
      </c>
      <c r="W15" s="3658">
        <v>0</v>
      </c>
      <c r="X15" s="3659">
        <v>0</v>
      </c>
      <c r="Y15" s="3655">
        <v>0</v>
      </c>
      <c r="Z15" s="3657">
        <v>0</v>
      </c>
      <c r="AA15" s="3658">
        <v>0</v>
      </c>
      <c r="AB15" s="3659">
        <v>0</v>
      </c>
      <c r="AC15" s="3655">
        <v>0</v>
      </c>
      <c r="AD15" s="3657">
        <v>0</v>
      </c>
      <c r="AE15" s="3658">
        <v>0</v>
      </c>
      <c r="AF15" s="3659">
        <v>0</v>
      </c>
      <c r="AG15" s="3655">
        <v>0</v>
      </c>
      <c r="AH15" s="3657">
        <v>0</v>
      </c>
      <c r="AI15" s="3658">
        <v>0</v>
      </c>
      <c r="AJ15" s="3659">
        <v>0</v>
      </c>
      <c r="AK15" s="3655">
        <v>0</v>
      </c>
      <c r="AL15" s="3657">
        <v>0</v>
      </c>
      <c r="AM15" s="3660">
        <v>0</v>
      </c>
      <c r="AN15" s="3661">
        <v>0</v>
      </c>
      <c r="AO15" s="3960">
        <v>0</v>
      </c>
      <c r="AP15" s="4008">
        <v>0</v>
      </c>
      <c r="AQ15" s="3656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14</v>
      </c>
      <c r="C16" s="3665">
        <f t="shared" si="6"/>
        <v>5</v>
      </c>
      <c r="D16" s="3654">
        <f t="shared" si="7"/>
        <v>9</v>
      </c>
      <c r="E16" s="3655">
        <v>2</v>
      </c>
      <c r="F16" s="3656">
        <v>3</v>
      </c>
      <c r="G16" s="3655">
        <v>1</v>
      </c>
      <c r="H16" s="3657">
        <v>0</v>
      </c>
      <c r="I16" s="3655">
        <v>2</v>
      </c>
      <c r="J16" s="3657">
        <v>1</v>
      </c>
      <c r="K16" s="3658">
        <v>0</v>
      </c>
      <c r="L16" s="3659">
        <v>0</v>
      </c>
      <c r="M16" s="3655">
        <v>0</v>
      </c>
      <c r="N16" s="3657">
        <v>0</v>
      </c>
      <c r="O16" s="3658">
        <v>0</v>
      </c>
      <c r="P16" s="3659">
        <v>0</v>
      </c>
      <c r="Q16" s="3655">
        <v>0</v>
      </c>
      <c r="R16" s="3657">
        <v>0</v>
      </c>
      <c r="S16" s="3655">
        <v>0</v>
      </c>
      <c r="T16" s="3657">
        <v>0</v>
      </c>
      <c r="U16" s="3655">
        <v>0</v>
      </c>
      <c r="V16" s="3657">
        <v>1</v>
      </c>
      <c r="W16" s="3658">
        <v>0</v>
      </c>
      <c r="X16" s="3659">
        <v>2</v>
      </c>
      <c r="Y16" s="3655">
        <v>0</v>
      </c>
      <c r="Z16" s="3657">
        <v>0</v>
      </c>
      <c r="AA16" s="3658">
        <v>0</v>
      </c>
      <c r="AB16" s="3659">
        <v>1</v>
      </c>
      <c r="AC16" s="3655">
        <v>0</v>
      </c>
      <c r="AD16" s="3657">
        <v>0</v>
      </c>
      <c r="AE16" s="3658">
        <v>0</v>
      </c>
      <c r="AF16" s="3659">
        <v>0</v>
      </c>
      <c r="AG16" s="3655">
        <v>0</v>
      </c>
      <c r="AH16" s="3657">
        <v>0</v>
      </c>
      <c r="AI16" s="3658">
        <v>0</v>
      </c>
      <c r="AJ16" s="3659">
        <v>0</v>
      </c>
      <c r="AK16" s="3655">
        <v>0</v>
      </c>
      <c r="AL16" s="3657">
        <v>0</v>
      </c>
      <c r="AM16" s="3660">
        <v>0</v>
      </c>
      <c r="AN16" s="3661">
        <v>1</v>
      </c>
      <c r="AO16" s="3960">
        <v>2</v>
      </c>
      <c r="AP16" s="4008">
        <v>0</v>
      </c>
      <c r="AQ16" s="3656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>
        <v>0</v>
      </c>
      <c r="F17" s="3656">
        <v>0</v>
      </c>
      <c r="G17" s="3655">
        <v>0</v>
      </c>
      <c r="H17" s="3657">
        <v>0</v>
      </c>
      <c r="I17" s="3655">
        <v>0</v>
      </c>
      <c r="J17" s="3657">
        <v>0</v>
      </c>
      <c r="K17" s="3658">
        <v>0</v>
      </c>
      <c r="L17" s="3659">
        <v>0</v>
      </c>
      <c r="M17" s="3655">
        <v>0</v>
      </c>
      <c r="N17" s="3657">
        <v>0</v>
      </c>
      <c r="O17" s="3658">
        <v>0</v>
      </c>
      <c r="P17" s="3659">
        <v>0</v>
      </c>
      <c r="Q17" s="3655">
        <v>0</v>
      </c>
      <c r="R17" s="3657">
        <v>0</v>
      </c>
      <c r="S17" s="3655">
        <v>0</v>
      </c>
      <c r="T17" s="3657">
        <v>0</v>
      </c>
      <c r="U17" s="3655">
        <v>0</v>
      </c>
      <c r="V17" s="3657">
        <v>0</v>
      </c>
      <c r="W17" s="3658">
        <v>0</v>
      </c>
      <c r="X17" s="3659">
        <v>0</v>
      </c>
      <c r="Y17" s="3655">
        <v>0</v>
      </c>
      <c r="Z17" s="3657">
        <v>0</v>
      </c>
      <c r="AA17" s="3658">
        <v>0</v>
      </c>
      <c r="AB17" s="3659">
        <v>0</v>
      </c>
      <c r="AC17" s="3655">
        <v>0</v>
      </c>
      <c r="AD17" s="3657">
        <v>0</v>
      </c>
      <c r="AE17" s="3658">
        <v>0</v>
      </c>
      <c r="AF17" s="3659">
        <v>0</v>
      </c>
      <c r="AG17" s="3655">
        <v>0</v>
      </c>
      <c r="AH17" s="3657">
        <v>0</v>
      </c>
      <c r="AI17" s="3658">
        <v>0</v>
      </c>
      <c r="AJ17" s="3659">
        <v>0</v>
      </c>
      <c r="AK17" s="3655">
        <v>0</v>
      </c>
      <c r="AL17" s="3657">
        <v>0</v>
      </c>
      <c r="AM17" s="3660">
        <v>0</v>
      </c>
      <c r="AN17" s="3661">
        <v>0</v>
      </c>
      <c r="AO17" s="3960">
        <v>0</v>
      </c>
      <c r="AP17" s="4008">
        <v>0</v>
      </c>
      <c r="AQ17" s="3656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>
        <v>0</v>
      </c>
      <c r="F18" s="3656">
        <v>0</v>
      </c>
      <c r="G18" s="3655">
        <v>0</v>
      </c>
      <c r="H18" s="3657">
        <v>0</v>
      </c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>
        <v>0</v>
      </c>
      <c r="AP18" s="4008">
        <v>0</v>
      </c>
      <c r="AQ18" s="3656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8</v>
      </c>
      <c r="C19" s="3653">
        <f>SUM(G19+I19+K19+M19+O19+Q19+S19+U19+W19+Y19+AA19+AC19+AE19+AG19+AI19+AK19+AM19)</f>
        <v>4</v>
      </c>
      <c r="D19" s="3654">
        <f>SUM(H19+J19+L19+N19+P19+R19+T19+V19+X19+Z19+AB19+AD19+AF19+AH19+AJ19+AL19+AN19)</f>
        <v>4</v>
      </c>
      <c r="E19" s="3668"/>
      <c r="F19" s="3674"/>
      <c r="G19" s="3655">
        <v>0</v>
      </c>
      <c r="H19" s="3657">
        <v>0</v>
      </c>
      <c r="I19" s="3655">
        <v>2</v>
      </c>
      <c r="J19" s="3657">
        <v>0</v>
      </c>
      <c r="K19" s="3658">
        <v>2</v>
      </c>
      <c r="L19" s="3659">
        <v>0</v>
      </c>
      <c r="M19" s="3655">
        <v>0</v>
      </c>
      <c r="N19" s="3657">
        <v>0</v>
      </c>
      <c r="O19" s="3658">
        <v>0</v>
      </c>
      <c r="P19" s="3659">
        <v>0</v>
      </c>
      <c r="Q19" s="3655">
        <v>0</v>
      </c>
      <c r="R19" s="3657">
        <v>2</v>
      </c>
      <c r="S19" s="3655">
        <v>0</v>
      </c>
      <c r="T19" s="3657">
        <v>0</v>
      </c>
      <c r="U19" s="3655">
        <v>0</v>
      </c>
      <c r="V19" s="3657">
        <v>0</v>
      </c>
      <c r="W19" s="3658">
        <v>0</v>
      </c>
      <c r="X19" s="3659">
        <v>0</v>
      </c>
      <c r="Y19" s="3655">
        <v>0</v>
      </c>
      <c r="Z19" s="3657">
        <v>0</v>
      </c>
      <c r="AA19" s="3658">
        <v>0</v>
      </c>
      <c r="AB19" s="3659">
        <v>0</v>
      </c>
      <c r="AC19" s="3655">
        <v>0</v>
      </c>
      <c r="AD19" s="3657">
        <v>0</v>
      </c>
      <c r="AE19" s="3658">
        <v>0</v>
      </c>
      <c r="AF19" s="3659">
        <v>0</v>
      </c>
      <c r="AG19" s="3655">
        <v>0</v>
      </c>
      <c r="AH19" s="3657">
        <v>0</v>
      </c>
      <c r="AI19" s="3658">
        <v>0</v>
      </c>
      <c r="AJ19" s="3659">
        <v>0</v>
      </c>
      <c r="AK19" s="3655">
        <v>0</v>
      </c>
      <c r="AL19" s="3657">
        <v>2</v>
      </c>
      <c r="AM19" s="3660">
        <v>0</v>
      </c>
      <c r="AN19" s="3661">
        <v>0</v>
      </c>
      <c r="AO19" s="3960">
        <v>0</v>
      </c>
      <c r="AP19" s="4008">
        <v>0</v>
      </c>
      <c r="AQ19" s="3656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>
        <v>0</v>
      </c>
      <c r="X20" s="3659">
        <v>0</v>
      </c>
      <c r="Y20" s="3655">
        <v>0</v>
      </c>
      <c r="Z20" s="3657">
        <v>0</v>
      </c>
      <c r="AA20" s="3658">
        <v>0</v>
      </c>
      <c r="AB20" s="3659">
        <v>0</v>
      </c>
      <c r="AC20" s="3655">
        <v>0</v>
      </c>
      <c r="AD20" s="3657">
        <v>0</v>
      </c>
      <c r="AE20" s="3658">
        <v>0</v>
      </c>
      <c r="AF20" s="3659">
        <v>0</v>
      </c>
      <c r="AG20" s="3655">
        <v>0</v>
      </c>
      <c r="AH20" s="3657">
        <v>0</v>
      </c>
      <c r="AI20" s="3658">
        <v>0</v>
      </c>
      <c r="AJ20" s="3659">
        <v>0</v>
      </c>
      <c r="AK20" s="3655">
        <v>0</v>
      </c>
      <c r="AL20" s="3657">
        <v>0</v>
      </c>
      <c r="AM20" s="3660">
        <v>0</v>
      </c>
      <c r="AN20" s="3661">
        <v>0</v>
      </c>
      <c r="AO20" s="3960">
        <v>0</v>
      </c>
      <c r="AP20" s="4008">
        <v>0</v>
      </c>
      <c r="AQ20" s="3656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>
        <v>0</v>
      </c>
      <c r="F21" s="3656">
        <v>0</v>
      </c>
      <c r="G21" s="3655">
        <v>0</v>
      </c>
      <c r="H21" s="3657">
        <v>0</v>
      </c>
      <c r="I21" s="3655">
        <v>0</v>
      </c>
      <c r="J21" s="3657">
        <v>0</v>
      </c>
      <c r="K21" s="3658">
        <v>0</v>
      </c>
      <c r="L21" s="3659">
        <v>0</v>
      </c>
      <c r="M21" s="3655">
        <v>0</v>
      </c>
      <c r="N21" s="3657">
        <v>0</v>
      </c>
      <c r="O21" s="3658">
        <v>0</v>
      </c>
      <c r="P21" s="3659">
        <v>0</v>
      </c>
      <c r="Q21" s="3655">
        <v>0</v>
      </c>
      <c r="R21" s="3657">
        <v>0</v>
      </c>
      <c r="S21" s="3655">
        <v>0</v>
      </c>
      <c r="T21" s="3657">
        <v>0</v>
      </c>
      <c r="U21" s="3655">
        <v>0</v>
      </c>
      <c r="V21" s="3657">
        <v>0</v>
      </c>
      <c r="W21" s="3658">
        <v>0</v>
      </c>
      <c r="X21" s="3659">
        <v>0</v>
      </c>
      <c r="Y21" s="3655">
        <v>0</v>
      </c>
      <c r="Z21" s="3657">
        <v>0</v>
      </c>
      <c r="AA21" s="3658">
        <v>0</v>
      </c>
      <c r="AB21" s="3659">
        <v>0</v>
      </c>
      <c r="AC21" s="3655">
        <v>0</v>
      </c>
      <c r="AD21" s="3657">
        <v>0</v>
      </c>
      <c r="AE21" s="3658">
        <v>0</v>
      </c>
      <c r="AF21" s="3659">
        <v>0</v>
      </c>
      <c r="AG21" s="3655">
        <v>0</v>
      </c>
      <c r="AH21" s="3657">
        <v>0</v>
      </c>
      <c r="AI21" s="3658">
        <v>0</v>
      </c>
      <c r="AJ21" s="3659">
        <v>0</v>
      </c>
      <c r="AK21" s="3655">
        <v>0</v>
      </c>
      <c r="AL21" s="3657">
        <v>0</v>
      </c>
      <c r="AM21" s="3660">
        <v>0</v>
      </c>
      <c r="AN21" s="3661">
        <v>0</v>
      </c>
      <c r="AO21" s="3960">
        <v>0</v>
      </c>
      <c r="AP21" s="4008">
        <v>0</v>
      </c>
      <c r="AQ21" s="3656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>
        <v>0</v>
      </c>
      <c r="F22" s="1138">
        <v>0</v>
      </c>
      <c r="G22" s="3678">
        <v>0</v>
      </c>
      <c r="H22" s="3679">
        <v>0</v>
      </c>
      <c r="I22" s="3678">
        <v>0</v>
      </c>
      <c r="J22" s="3679">
        <v>0</v>
      </c>
      <c r="K22" s="3680">
        <v>0</v>
      </c>
      <c r="L22" s="3681">
        <v>0</v>
      </c>
      <c r="M22" s="3678">
        <v>0</v>
      </c>
      <c r="N22" s="3679">
        <v>0</v>
      </c>
      <c r="O22" s="3680">
        <v>0</v>
      </c>
      <c r="P22" s="3681">
        <v>0</v>
      </c>
      <c r="Q22" s="3678">
        <v>0</v>
      </c>
      <c r="R22" s="3679">
        <v>0</v>
      </c>
      <c r="S22" s="3678">
        <v>0</v>
      </c>
      <c r="T22" s="3679">
        <v>0</v>
      </c>
      <c r="U22" s="3678">
        <v>0</v>
      </c>
      <c r="V22" s="3679">
        <v>0</v>
      </c>
      <c r="W22" s="3680">
        <v>0</v>
      </c>
      <c r="X22" s="3681">
        <v>0</v>
      </c>
      <c r="Y22" s="3678">
        <v>0</v>
      </c>
      <c r="Z22" s="3679">
        <v>0</v>
      </c>
      <c r="AA22" s="3680">
        <v>0</v>
      </c>
      <c r="AB22" s="3681">
        <v>0</v>
      </c>
      <c r="AC22" s="3678">
        <v>0</v>
      </c>
      <c r="AD22" s="3679">
        <v>0</v>
      </c>
      <c r="AE22" s="3680">
        <v>0</v>
      </c>
      <c r="AF22" s="3681">
        <v>0</v>
      </c>
      <c r="AG22" s="3678">
        <v>0</v>
      </c>
      <c r="AH22" s="3679">
        <v>0</v>
      </c>
      <c r="AI22" s="3680">
        <v>0</v>
      </c>
      <c r="AJ22" s="3681">
        <v>0</v>
      </c>
      <c r="AK22" s="3678">
        <v>0</v>
      </c>
      <c r="AL22" s="3679">
        <v>0</v>
      </c>
      <c r="AM22" s="1142">
        <v>0</v>
      </c>
      <c r="AN22" s="3682">
        <v>0</v>
      </c>
      <c r="AO22" s="3960">
        <v>0</v>
      </c>
      <c r="AP22" s="4008">
        <v>0</v>
      </c>
      <c r="AQ22" s="3656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28</v>
      </c>
      <c r="C23" s="3683">
        <f>SUM(C12:C22)</f>
        <v>14</v>
      </c>
      <c r="D23" s="3684">
        <f>SUM(D12:D22)</f>
        <v>14</v>
      </c>
      <c r="E23" s="3685">
        <f>SUM(E12:E22)</f>
        <v>3</v>
      </c>
      <c r="F23" s="3686">
        <f t="shared" ref="F23:AQ23" si="10">SUM(F12:F22)</f>
        <v>3</v>
      </c>
      <c r="G23" s="3685">
        <f t="shared" si="10"/>
        <v>3</v>
      </c>
      <c r="H23" s="3687">
        <f t="shared" si="10"/>
        <v>0</v>
      </c>
      <c r="I23" s="3685">
        <f t="shared" si="10"/>
        <v>4</v>
      </c>
      <c r="J23" s="3687">
        <f t="shared" si="10"/>
        <v>1</v>
      </c>
      <c r="K23" s="3688">
        <f t="shared" si="10"/>
        <v>2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2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1</v>
      </c>
      <c r="W23" s="3688">
        <f t="shared" si="10"/>
        <v>0</v>
      </c>
      <c r="X23" s="3689">
        <f t="shared" si="10"/>
        <v>2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1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1</v>
      </c>
      <c r="AL23" s="3687">
        <f t="shared" si="10"/>
        <v>2</v>
      </c>
      <c r="AM23" s="3688">
        <f t="shared" si="10"/>
        <v>1</v>
      </c>
      <c r="AN23" s="3690">
        <f t="shared" si="10"/>
        <v>2</v>
      </c>
      <c r="AO23" s="5450">
        <f t="shared" si="10"/>
        <v>5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527" t="s">
        <v>2537</v>
      </c>
      <c r="B25" s="8514"/>
      <c r="C25" s="8314" t="s">
        <v>77</v>
      </c>
      <c r="D25" s="8734"/>
      <c r="E25" s="8735"/>
      <c r="F25" s="8713" t="s">
        <v>101</v>
      </c>
      <c r="G25" s="8714"/>
      <c r="H25" s="8714"/>
      <c r="I25" s="8714"/>
      <c r="J25" s="8714"/>
      <c r="K25" s="8714"/>
      <c r="L25" s="8714"/>
      <c r="M25" s="8714"/>
      <c r="N25" s="8714"/>
      <c r="O25" s="8714"/>
      <c r="P25" s="8714"/>
      <c r="Q25" s="8714"/>
      <c r="R25" s="8714"/>
      <c r="S25" s="8714"/>
      <c r="T25" s="8714"/>
      <c r="U25" s="8714"/>
      <c r="V25" s="8714"/>
      <c r="W25" s="8714"/>
      <c r="X25" s="8714"/>
      <c r="Y25" s="8714"/>
      <c r="Z25" s="8714"/>
      <c r="AA25" s="8714"/>
      <c r="AB25" s="8714"/>
      <c r="AC25" s="8714"/>
      <c r="AD25" s="8714"/>
      <c r="AE25" s="8714"/>
      <c r="AF25" s="8714"/>
      <c r="AG25" s="8714"/>
      <c r="AH25" s="8714"/>
      <c r="AI25" s="8714"/>
      <c r="AJ25" s="8714"/>
      <c r="AK25" s="8714"/>
      <c r="AL25" s="8714"/>
      <c r="AM25" s="8714"/>
      <c r="AN25" s="8714"/>
      <c r="AO25" s="8719"/>
      <c r="AP25" s="8721" t="s">
        <v>2538</v>
      </c>
      <c r="AQ25" s="8526" t="s">
        <v>36</v>
      </c>
      <c r="AR25" s="8532" t="s">
        <v>37</v>
      </c>
    </row>
    <row r="26" spans="1:86" s="17" customFormat="1" ht="15" customHeight="1" x14ac:dyDescent="0.15">
      <c r="A26" s="8287"/>
      <c r="B26" s="8087"/>
      <c r="C26" s="8779"/>
      <c r="D26" s="8740"/>
      <c r="E26" s="8681"/>
      <c r="F26" s="8336" t="s">
        <v>2523</v>
      </c>
      <c r="G26" s="8514"/>
      <c r="H26" s="8312" t="s">
        <v>2524</v>
      </c>
      <c r="I26" s="8514"/>
      <c r="J26" s="8312" t="s">
        <v>2525</v>
      </c>
      <c r="K26" s="8514"/>
      <c r="L26" s="8336" t="s">
        <v>94</v>
      </c>
      <c r="M26" s="8514"/>
      <c r="N26" s="8336" t="s">
        <v>44</v>
      </c>
      <c r="O26" s="8514"/>
      <c r="P26" s="8336" t="s">
        <v>45</v>
      </c>
      <c r="Q26" s="8514"/>
      <c r="R26" s="8312" t="s">
        <v>46</v>
      </c>
      <c r="S26" s="8514"/>
      <c r="T26" s="8312" t="s">
        <v>47</v>
      </c>
      <c r="U26" s="8514"/>
      <c r="V26" s="8312" t="s">
        <v>48</v>
      </c>
      <c r="W26" s="8514"/>
      <c r="X26" s="8312" t="s">
        <v>49</v>
      </c>
      <c r="Y26" s="8514"/>
      <c r="Z26" s="8312" t="s">
        <v>50</v>
      </c>
      <c r="AA26" s="8514"/>
      <c r="AB26" s="8312" t="s">
        <v>51</v>
      </c>
      <c r="AC26" s="8514"/>
      <c r="AD26" s="8312" t="s">
        <v>52</v>
      </c>
      <c r="AE26" s="8514"/>
      <c r="AF26" s="8312" t="s">
        <v>53</v>
      </c>
      <c r="AG26" s="8514"/>
      <c r="AH26" s="8312" t="s">
        <v>54</v>
      </c>
      <c r="AI26" s="8514"/>
      <c r="AJ26" s="8312" t="s">
        <v>55</v>
      </c>
      <c r="AK26" s="8514"/>
      <c r="AL26" s="8312" t="s">
        <v>56</v>
      </c>
      <c r="AM26" s="8514"/>
      <c r="AN26" s="8527" t="s">
        <v>57</v>
      </c>
      <c r="AO26" s="8619"/>
      <c r="AP26" s="7730"/>
      <c r="AQ26" s="7675"/>
      <c r="AR26" s="7665"/>
    </row>
    <row r="27" spans="1:86" s="17" customFormat="1" ht="15" customHeight="1" x14ac:dyDescent="0.15">
      <c r="A27" s="7995"/>
      <c r="B27" s="8088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17"/>
      <c r="AQ27" s="7676"/>
      <c r="AR27" s="7976"/>
    </row>
    <row r="28" spans="1:86" s="17" customFormat="1" ht="15" customHeight="1" x14ac:dyDescent="0.15">
      <c r="A28" s="8368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>
        <v>0</v>
      </c>
      <c r="G28" s="3649">
        <v>0</v>
      </c>
      <c r="H28" s="1971">
        <v>0</v>
      </c>
      <c r="I28" s="750">
        <v>0</v>
      </c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>
        <v>0</v>
      </c>
      <c r="AQ28" s="5286">
        <v>0</v>
      </c>
      <c r="AR28" s="3650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70"/>
      <c r="B29" s="3697" t="s">
        <v>900</v>
      </c>
      <c r="C29" s="2165">
        <f t="shared" si="13"/>
        <v>3</v>
      </c>
      <c r="D29" s="798">
        <f t="shared" ref="D29:E30" si="20">SUM(F29+H29)</f>
        <v>2</v>
      </c>
      <c r="E29" s="3695">
        <f t="shared" si="20"/>
        <v>1</v>
      </c>
      <c r="F29" s="1971">
        <v>1</v>
      </c>
      <c r="G29" s="3649">
        <v>0</v>
      </c>
      <c r="H29" s="1971">
        <v>1</v>
      </c>
      <c r="I29" s="750">
        <v>1</v>
      </c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>
        <v>0</v>
      </c>
      <c r="AQ29" s="4008">
        <v>0</v>
      </c>
      <c r="AR29" s="3656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70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>
        <v>0</v>
      </c>
      <c r="G30" s="3125">
        <v>0</v>
      </c>
      <c r="H30" s="638">
        <v>0</v>
      </c>
      <c r="I30" s="3329">
        <v>0</v>
      </c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>
        <v>0</v>
      </c>
      <c r="AQ30" s="1418">
        <v>0</v>
      </c>
      <c r="AR30" s="1148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69" t="s">
        <v>2541</v>
      </c>
      <c r="B31" s="3694" t="s">
        <v>899</v>
      </c>
      <c r="C31" s="3701">
        <f t="shared" si="13"/>
        <v>3</v>
      </c>
      <c r="D31" s="843">
        <f>SUM(H31+J31+L31+N31+P31+R31+T31+V31+X31+Z31+AB31+AD31+AF31+AH31+AJ31+AL31+AN31)</f>
        <v>1</v>
      </c>
      <c r="E31" s="3648">
        <f>SUM(I31+K31+M31+O31+Q31+S31+U31+W31+Y31+AA31+AC31+AE31+AG31+AI31+AK31+AM31+AO31)</f>
        <v>2</v>
      </c>
      <c r="F31" s="3702"/>
      <c r="G31" s="3703"/>
      <c r="H31" s="3704">
        <v>0</v>
      </c>
      <c r="I31" s="2455">
        <v>0</v>
      </c>
      <c r="J31" s="3704">
        <v>1</v>
      </c>
      <c r="K31" s="3650">
        <v>0</v>
      </c>
      <c r="L31" s="3704">
        <v>0</v>
      </c>
      <c r="M31" s="3650">
        <v>0</v>
      </c>
      <c r="N31" s="3704">
        <v>0</v>
      </c>
      <c r="O31" s="2455">
        <v>1</v>
      </c>
      <c r="P31" s="3704">
        <v>0</v>
      </c>
      <c r="Q31" s="3650">
        <v>0</v>
      </c>
      <c r="R31" s="3704">
        <v>0</v>
      </c>
      <c r="S31" s="3650">
        <v>1</v>
      </c>
      <c r="T31" s="3704">
        <v>0</v>
      </c>
      <c r="U31" s="3650">
        <v>0</v>
      </c>
      <c r="V31" s="3704">
        <v>0</v>
      </c>
      <c r="W31" s="3650">
        <v>0</v>
      </c>
      <c r="X31" s="3704">
        <v>0</v>
      </c>
      <c r="Y31" s="3650">
        <v>0</v>
      </c>
      <c r="Z31" s="3704">
        <v>0</v>
      </c>
      <c r="AA31" s="2455">
        <v>0</v>
      </c>
      <c r="AB31" s="3704">
        <v>0</v>
      </c>
      <c r="AC31" s="3650">
        <v>0</v>
      </c>
      <c r="AD31" s="3704">
        <v>0</v>
      </c>
      <c r="AE31" s="3650">
        <v>0</v>
      </c>
      <c r="AF31" s="3704">
        <v>0</v>
      </c>
      <c r="AG31" s="2455">
        <v>0</v>
      </c>
      <c r="AH31" s="3704">
        <v>0</v>
      </c>
      <c r="AI31" s="3650">
        <v>0</v>
      </c>
      <c r="AJ31" s="3704">
        <v>0</v>
      </c>
      <c r="AK31" s="3650">
        <v>0</v>
      </c>
      <c r="AL31" s="3704">
        <v>0</v>
      </c>
      <c r="AM31" s="2455">
        <v>0</v>
      </c>
      <c r="AN31" s="3705">
        <v>0</v>
      </c>
      <c r="AO31" s="1465">
        <v>0</v>
      </c>
      <c r="AP31" s="5284">
        <v>0</v>
      </c>
      <c r="AQ31" s="5286">
        <v>1</v>
      </c>
      <c r="AR31" s="3650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70"/>
      <c r="B32" s="3697" t="s">
        <v>900</v>
      </c>
      <c r="C32" s="2165">
        <f t="shared" si="13"/>
        <v>10</v>
      </c>
      <c r="D32" s="798">
        <f t="shared" ref="D32:D33" si="22">SUM(H32+J32+L32+N32+P32+R32+T32+V32+X32+Z32+AB32+AD32+AF32+AH32+AJ32+AL32+AN32)</f>
        <v>5</v>
      </c>
      <c r="E32" s="3695">
        <f t="shared" ref="E32" si="23">SUM(I32+K32+M32+O32+Q32+S32+U32+W32+Y32+AA32+AC32+AE32+AG32+AI32+AK32+AM32+AO32)</f>
        <v>5</v>
      </c>
      <c r="F32" s="3706"/>
      <c r="G32" s="3707"/>
      <c r="H32" s="3655">
        <v>1</v>
      </c>
      <c r="I32" s="750">
        <v>0</v>
      </c>
      <c r="J32" s="1971">
        <v>2</v>
      </c>
      <c r="K32" s="3649">
        <v>1</v>
      </c>
      <c r="L32" s="1971">
        <v>2</v>
      </c>
      <c r="M32" s="3649">
        <v>1</v>
      </c>
      <c r="N32" s="1971">
        <v>0</v>
      </c>
      <c r="O32" s="750">
        <v>0</v>
      </c>
      <c r="P32" s="1971">
        <v>0</v>
      </c>
      <c r="Q32" s="3649">
        <v>0</v>
      </c>
      <c r="R32" s="1971">
        <v>0</v>
      </c>
      <c r="S32" s="3649">
        <v>1</v>
      </c>
      <c r="T32" s="1971">
        <v>0</v>
      </c>
      <c r="U32" s="3649">
        <v>0</v>
      </c>
      <c r="V32" s="1971">
        <v>0</v>
      </c>
      <c r="W32" s="3649">
        <v>0</v>
      </c>
      <c r="X32" s="1971">
        <v>0</v>
      </c>
      <c r="Y32" s="3649">
        <v>0</v>
      </c>
      <c r="Z32" s="1971">
        <v>0</v>
      </c>
      <c r="AA32" s="750">
        <v>0</v>
      </c>
      <c r="AB32" s="1971">
        <v>0</v>
      </c>
      <c r="AC32" s="3649">
        <v>0</v>
      </c>
      <c r="AD32" s="1971">
        <v>0</v>
      </c>
      <c r="AE32" s="3649">
        <v>0</v>
      </c>
      <c r="AF32" s="1971">
        <v>0</v>
      </c>
      <c r="AG32" s="750">
        <v>2</v>
      </c>
      <c r="AH32" s="1971">
        <v>0</v>
      </c>
      <c r="AI32" s="3649">
        <v>0</v>
      </c>
      <c r="AJ32" s="1971">
        <v>0</v>
      </c>
      <c r="AK32" s="3649">
        <v>0</v>
      </c>
      <c r="AL32" s="1971">
        <v>0</v>
      </c>
      <c r="AM32" s="750">
        <v>0</v>
      </c>
      <c r="AN32" s="3708">
        <v>0</v>
      </c>
      <c r="AO32" s="778">
        <v>0</v>
      </c>
      <c r="AP32" s="3960">
        <v>4</v>
      </c>
      <c r="AQ32" s="4008">
        <v>1</v>
      </c>
      <c r="AR32" s="3656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71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>
        <v>0</v>
      </c>
      <c r="I33" s="3679">
        <v>0</v>
      </c>
      <c r="J33" s="3678">
        <v>0</v>
      </c>
      <c r="K33" s="3679">
        <v>0</v>
      </c>
      <c r="L33" s="3678">
        <v>0</v>
      </c>
      <c r="M33" s="3679">
        <v>0</v>
      </c>
      <c r="N33" s="3678">
        <v>0</v>
      </c>
      <c r="O33" s="3679">
        <v>0</v>
      </c>
      <c r="P33" s="3678">
        <v>0</v>
      </c>
      <c r="Q33" s="3679">
        <v>0</v>
      </c>
      <c r="R33" s="3678">
        <v>0</v>
      </c>
      <c r="S33" s="3679">
        <v>0</v>
      </c>
      <c r="T33" s="3678">
        <v>0</v>
      </c>
      <c r="U33" s="3679">
        <v>0</v>
      </c>
      <c r="V33" s="3678">
        <v>0</v>
      </c>
      <c r="W33" s="3679">
        <v>0</v>
      </c>
      <c r="X33" s="3678">
        <v>0</v>
      </c>
      <c r="Y33" s="3679">
        <v>0</v>
      </c>
      <c r="Z33" s="3678">
        <v>0</v>
      </c>
      <c r="AA33" s="3679">
        <v>0</v>
      </c>
      <c r="AB33" s="3678">
        <v>0</v>
      </c>
      <c r="AC33" s="3679">
        <v>0</v>
      </c>
      <c r="AD33" s="3678">
        <v>0</v>
      </c>
      <c r="AE33" s="3679">
        <v>0</v>
      </c>
      <c r="AF33" s="3678">
        <v>0</v>
      </c>
      <c r="AG33" s="3679">
        <v>0</v>
      </c>
      <c r="AH33" s="3678">
        <v>0</v>
      </c>
      <c r="AI33" s="3679">
        <v>0</v>
      </c>
      <c r="AJ33" s="3678">
        <v>0</v>
      </c>
      <c r="AK33" s="3679">
        <v>0</v>
      </c>
      <c r="AL33" s="3678">
        <v>0</v>
      </c>
      <c r="AM33" s="3679">
        <v>0</v>
      </c>
      <c r="AN33" s="3710">
        <v>0</v>
      </c>
      <c r="AO33" s="3682">
        <v>0</v>
      </c>
      <c r="AP33" s="3963">
        <v>0</v>
      </c>
      <c r="AQ33" s="1299">
        <v>0</v>
      </c>
      <c r="AR33" s="1138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362" t="s">
        <v>2542</v>
      </c>
      <c r="B34" s="3694" t="s">
        <v>2543</v>
      </c>
      <c r="C34" s="3701">
        <f t="shared" si="13"/>
        <v>2</v>
      </c>
      <c r="D34" s="843">
        <f>SUM(X34+Z34+AB34+AD34+AF34+AH34+AJ34+AL34+AN34)</f>
        <v>0</v>
      </c>
      <c r="E34" s="3648">
        <f>SUM(Y34+AA34+AC34+AE34+AG34+AI34+AK34+AM34+AO34)</f>
        <v>2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>
        <v>0</v>
      </c>
      <c r="Y34" s="2455">
        <v>0</v>
      </c>
      <c r="Z34" s="3704">
        <v>0</v>
      </c>
      <c r="AA34" s="2455">
        <v>0</v>
      </c>
      <c r="AB34" s="3704">
        <v>0</v>
      </c>
      <c r="AC34" s="2455">
        <v>0</v>
      </c>
      <c r="AD34" s="3704">
        <v>0</v>
      </c>
      <c r="AE34" s="2455">
        <v>1</v>
      </c>
      <c r="AF34" s="3704">
        <v>0</v>
      </c>
      <c r="AG34" s="2455">
        <v>0</v>
      </c>
      <c r="AH34" s="3704">
        <v>0</v>
      </c>
      <c r="AI34" s="2455">
        <v>0</v>
      </c>
      <c r="AJ34" s="3704">
        <v>0</v>
      </c>
      <c r="AK34" s="2455">
        <v>0</v>
      </c>
      <c r="AL34" s="3704">
        <v>0</v>
      </c>
      <c r="AM34" s="2455">
        <v>0</v>
      </c>
      <c r="AN34" s="3705">
        <v>0</v>
      </c>
      <c r="AO34" s="1465">
        <v>1</v>
      </c>
      <c r="AP34" s="5284">
        <v>0</v>
      </c>
      <c r="AQ34" s="5286">
        <v>1</v>
      </c>
      <c r="AR34" s="3650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364"/>
      <c r="B35" s="3709" t="s">
        <v>2544</v>
      </c>
      <c r="C35" s="3676">
        <f t="shared" si="13"/>
        <v>1</v>
      </c>
      <c r="D35" s="3714">
        <f t="shared" ref="D35:E35" si="24">SUM(F35+H35+J35+L35+N35+P35+R35+X35+Z35+AB35+AD35+AF35+AH35+AJ35+AL35+AN35)</f>
        <v>0</v>
      </c>
      <c r="E35" s="1136">
        <f t="shared" si="24"/>
        <v>1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>
        <v>0</v>
      </c>
      <c r="Y35" s="3679">
        <v>0</v>
      </c>
      <c r="Z35" s="3678">
        <v>0</v>
      </c>
      <c r="AA35" s="3679">
        <v>0</v>
      </c>
      <c r="AB35" s="3678">
        <v>0</v>
      </c>
      <c r="AC35" s="3679">
        <v>0</v>
      </c>
      <c r="AD35" s="3678">
        <v>0</v>
      </c>
      <c r="AE35" s="3679">
        <v>1</v>
      </c>
      <c r="AF35" s="3678">
        <v>0</v>
      </c>
      <c r="AG35" s="3679">
        <v>0</v>
      </c>
      <c r="AH35" s="3678">
        <v>0</v>
      </c>
      <c r="AI35" s="3679">
        <v>0</v>
      </c>
      <c r="AJ35" s="3678">
        <v>0</v>
      </c>
      <c r="AK35" s="3679">
        <v>0</v>
      </c>
      <c r="AL35" s="3678">
        <v>0</v>
      </c>
      <c r="AM35" s="3679">
        <v>0</v>
      </c>
      <c r="AN35" s="3710">
        <v>0</v>
      </c>
      <c r="AO35" s="3682">
        <v>0</v>
      </c>
      <c r="AP35" s="3963">
        <v>0</v>
      </c>
      <c r="AQ35" s="1299">
        <v>0</v>
      </c>
      <c r="AR35" s="1138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72" t="s">
        <v>2545</v>
      </c>
      <c r="B36" s="8773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>
        <v>0</v>
      </c>
      <c r="G36" s="3649">
        <v>0</v>
      </c>
      <c r="H36" s="1971">
        <v>0</v>
      </c>
      <c r="I36" s="750">
        <v>0</v>
      </c>
      <c r="J36" s="1971">
        <v>0</v>
      </c>
      <c r="K36" s="750">
        <v>0</v>
      </c>
      <c r="L36" s="1971">
        <v>0</v>
      </c>
      <c r="M36" s="750">
        <v>0</v>
      </c>
      <c r="N36" s="1971">
        <v>0</v>
      </c>
      <c r="O36" s="750">
        <v>0</v>
      </c>
      <c r="P36" s="1971">
        <v>0</v>
      </c>
      <c r="Q36" s="750">
        <v>0</v>
      </c>
      <c r="R36" s="1971">
        <v>0</v>
      </c>
      <c r="S36" s="750">
        <v>0</v>
      </c>
      <c r="T36" s="1971">
        <v>0</v>
      </c>
      <c r="U36" s="750">
        <v>0</v>
      </c>
      <c r="V36" s="1971">
        <v>0</v>
      </c>
      <c r="W36" s="750">
        <v>0</v>
      </c>
      <c r="X36" s="1971">
        <v>0</v>
      </c>
      <c r="Y36" s="750">
        <v>0</v>
      </c>
      <c r="Z36" s="1971">
        <v>0</v>
      </c>
      <c r="AA36" s="750">
        <v>0</v>
      </c>
      <c r="AB36" s="1971">
        <v>0</v>
      </c>
      <c r="AC36" s="750">
        <v>0</v>
      </c>
      <c r="AD36" s="1971">
        <v>0</v>
      </c>
      <c r="AE36" s="750">
        <v>0</v>
      </c>
      <c r="AF36" s="1971">
        <v>0</v>
      </c>
      <c r="AG36" s="750">
        <v>0</v>
      </c>
      <c r="AH36" s="1971">
        <v>0</v>
      </c>
      <c r="AI36" s="750">
        <v>0</v>
      </c>
      <c r="AJ36" s="1971">
        <v>0</v>
      </c>
      <c r="AK36" s="750">
        <v>0</v>
      </c>
      <c r="AL36" s="1971">
        <v>0</v>
      </c>
      <c r="AM36" s="750">
        <v>0</v>
      </c>
      <c r="AN36" s="3708">
        <v>0</v>
      </c>
      <c r="AO36" s="778">
        <v>0</v>
      </c>
      <c r="AP36" s="5283">
        <v>0</v>
      </c>
      <c r="AQ36" s="3227">
        <v>0</v>
      </c>
      <c r="AR36" s="3649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74" t="s">
        <v>2546</v>
      </c>
      <c r="B37" s="8775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>
        <v>0</v>
      </c>
      <c r="G37" s="3656">
        <v>0</v>
      </c>
      <c r="H37" s="3655">
        <v>0</v>
      </c>
      <c r="I37" s="3657">
        <v>0</v>
      </c>
      <c r="J37" s="3655">
        <v>0</v>
      </c>
      <c r="K37" s="3657">
        <v>0</v>
      </c>
      <c r="L37" s="3655">
        <v>0</v>
      </c>
      <c r="M37" s="3657">
        <v>0</v>
      </c>
      <c r="N37" s="3655">
        <v>0</v>
      </c>
      <c r="O37" s="3657">
        <v>0</v>
      </c>
      <c r="P37" s="3655">
        <v>0</v>
      </c>
      <c r="Q37" s="3657">
        <v>0</v>
      </c>
      <c r="R37" s="3655">
        <v>0</v>
      </c>
      <c r="S37" s="3657">
        <v>0</v>
      </c>
      <c r="T37" s="3655">
        <v>0</v>
      </c>
      <c r="U37" s="3657">
        <v>0</v>
      </c>
      <c r="V37" s="3655">
        <v>0</v>
      </c>
      <c r="W37" s="3657">
        <v>0</v>
      </c>
      <c r="X37" s="3655">
        <v>0</v>
      </c>
      <c r="Y37" s="3657">
        <v>0</v>
      </c>
      <c r="Z37" s="3655">
        <v>0</v>
      </c>
      <c r="AA37" s="3657">
        <v>0</v>
      </c>
      <c r="AB37" s="3655">
        <v>0</v>
      </c>
      <c r="AC37" s="3657">
        <v>0</v>
      </c>
      <c r="AD37" s="3655">
        <v>0</v>
      </c>
      <c r="AE37" s="3657">
        <v>0</v>
      </c>
      <c r="AF37" s="3655">
        <v>0</v>
      </c>
      <c r="AG37" s="3657">
        <v>0</v>
      </c>
      <c r="AH37" s="3655">
        <v>0</v>
      </c>
      <c r="AI37" s="3657">
        <v>0</v>
      </c>
      <c r="AJ37" s="3655">
        <v>0</v>
      </c>
      <c r="AK37" s="3657">
        <v>0</v>
      </c>
      <c r="AL37" s="3655">
        <v>0</v>
      </c>
      <c r="AM37" s="3657">
        <v>0</v>
      </c>
      <c r="AN37" s="3720">
        <v>0</v>
      </c>
      <c r="AO37" s="3661">
        <v>0</v>
      </c>
      <c r="AP37" s="3960">
        <v>0</v>
      </c>
      <c r="AQ37" s="4008">
        <v>0</v>
      </c>
      <c r="AR37" s="3656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52" t="s">
        <v>2547</v>
      </c>
      <c r="B38" s="8753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>
        <v>0</v>
      </c>
      <c r="G38" s="3656">
        <v>0</v>
      </c>
      <c r="H38" s="3655">
        <v>0</v>
      </c>
      <c r="I38" s="3657">
        <v>0</v>
      </c>
      <c r="J38" s="3655">
        <v>0</v>
      </c>
      <c r="K38" s="3657">
        <v>0</v>
      </c>
      <c r="L38" s="3655">
        <v>0</v>
      </c>
      <c r="M38" s="3657">
        <v>0</v>
      </c>
      <c r="N38" s="3655">
        <v>0</v>
      </c>
      <c r="O38" s="3657">
        <v>0</v>
      </c>
      <c r="P38" s="3655">
        <v>0</v>
      </c>
      <c r="Q38" s="3657">
        <v>0</v>
      </c>
      <c r="R38" s="3655">
        <v>0</v>
      </c>
      <c r="S38" s="3657">
        <v>0</v>
      </c>
      <c r="T38" s="3655">
        <v>0</v>
      </c>
      <c r="U38" s="3657">
        <v>0</v>
      </c>
      <c r="V38" s="3655">
        <v>0</v>
      </c>
      <c r="W38" s="3657">
        <v>0</v>
      </c>
      <c r="X38" s="3655">
        <v>0</v>
      </c>
      <c r="Y38" s="3657">
        <v>0</v>
      </c>
      <c r="Z38" s="3655">
        <v>0</v>
      </c>
      <c r="AA38" s="3657">
        <v>0</v>
      </c>
      <c r="AB38" s="3655">
        <v>0</v>
      </c>
      <c r="AC38" s="3657">
        <v>0</v>
      </c>
      <c r="AD38" s="3655">
        <v>0</v>
      </c>
      <c r="AE38" s="3657">
        <v>0</v>
      </c>
      <c r="AF38" s="3655">
        <v>0</v>
      </c>
      <c r="AG38" s="3657">
        <v>0</v>
      </c>
      <c r="AH38" s="3655">
        <v>0</v>
      </c>
      <c r="AI38" s="3657">
        <v>0</v>
      </c>
      <c r="AJ38" s="3655">
        <v>0</v>
      </c>
      <c r="AK38" s="3657">
        <v>0</v>
      </c>
      <c r="AL38" s="3655">
        <v>0</v>
      </c>
      <c r="AM38" s="3657">
        <v>0</v>
      </c>
      <c r="AN38" s="3720">
        <v>0</v>
      </c>
      <c r="AO38" s="3661">
        <v>0</v>
      </c>
      <c r="AP38" s="3960">
        <v>0</v>
      </c>
      <c r="AQ38" s="4008">
        <v>0</v>
      </c>
      <c r="AR38" s="3656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76" t="s">
        <v>2548</v>
      </c>
      <c r="B39" s="8775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>
        <v>0</v>
      </c>
      <c r="G39" s="3656">
        <v>0</v>
      </c>
      <c r="H39" s="3655">
        <v>0</v>
      </c>
      <c r="I39" s="3657">
        <v>0</v>
      </c>
      <c r="J39" s="3655">
        <v>0</v>
      </c>
      <c r="K39" s="3657">
        <v>0</v>
      </c>
      <c r="L39" s="3655">
        <v>0</v>
      </c>
      <c r="M39" s="3657">
        <v>0</v>
      </c>
      <c r="N39" s="3655">
        <v>0</v>
      </c>
      <c r="O39" s="3657">
        <v>0</v>
      </c>
      <c r="P39" s="3655">
        <v>0</v>
      </c>
      <c r="Q39" s="3657">
        <v>0</v>
      </c>
      <c r="R39" s="3655">
        <v>0</v>
      </c>
      <c r="S39" s="3657">
        <v>0</v>
      </c>
      <c r="T39" s="3655">
        <v>0</v>
      </c>
      <c r="U39" s="3657">
        <v>0</v>
      </c>
      <c r="V39" s="3655">
        <v>0</v>
      </c>
      <c r="W39" s="3657">
        <v>0</v>
      </c>
      <c r="X39" s="3655">
        <v>0</v>
      </c>
      <c r="Y39" s="3657">
        <v>0</v>
      </c>
      <c r="Z39" s="3655">
        <v>0</v>
      </c>
      <c r="AA39" s="3657">
        <v>0</v>
      </c>
      <c r="AB39" s="3655">
        <v>0</v>
      </c>
      <c r="AC39" s="3657">
        <v>0</v>
      </c>
      <c r="AD39" s="3655">
        <v>0</v>
      </c>
      <c r="AE39" s="3657">
        <v>0</v>
      </c>
      <c r="AF39" s="3655">
        <v>0</v>
      </c>
      <c r="AG39" s="3657">
        <v>0</v>
      </c>
      <c r="AH39" s="3655">
        <v>0</v>
      </c>
      <c r="AI39" s="3657">
        <v>0</v>
      </c>
      <c r="AJ39" s="3655">
        <v>0</v>
      </c>
      <c r="AK39" s="3657">
        <v>0</v>
      </c>
      <c r="AL39" s="3655">
        <v>0</v>
      </c>
      <c r="AM39" s="3657">
        <v>0</v>
      </c>
      <c r="AN39" s="3720">
        <v>0</v>
      </c>
      <c r="AO39" s="3661">
        <v>0</v>
      </c>
      <c r="AP39" s="3960">
        <v>0</v>
      </c>
      <c r="AQ39" s="4008">
        <v>0</v>
      </c>
      <c r="AR39" s="3656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54" t="s">
        <v>2549</v>
      </c>
      <c r="B40" s="8136"/>
      <c r="C40" s="3724">
        <f t="shared" si="13"/>
        <v>2</v>
      </c>
      <c r="D40" s="1158">
        <f>SUM(F40+H40+J40+L40+N40+P40+R40+T40+V40+X40+Z40+AB40+AD40+AF40+AH40+AJ40+AL40+AN40)</f>
        <v>1</v>
      </c>
      <c r="E40" s="3654">
        <f t="shared" si="26"/>
        <v>1</v>
      </c>
      <c r="F40" s="3678">
        <v>0</v>
      </c>
      <c r="G40" s="1138">
        <v>0</v>
      </c>
      <c r="H40" s="3678">
        <v>0</v>
      </c>
      <c r="I40" s="3679">
        <v>0</v>
      </c>
      <c r="J40" s="3678">
        <v>0</v>
      </c>
      <c r="K40" s="3679">
        <v>0</v>
      </c>
      <c r="L40" s="3678">
        <v>0</v>
      </c>
      <c r="M40" s="3679">
        <v>0</v>
      </c>
      <c r="N40" s="3678">
        <v>0</v>
      </c>
      <c r="O40" s="3679">
        <v>0</v>
      </c>
      <c r="P40" s="3678">
        <v>0</v>
      </c>
      <c r="Q40" s="3679">
        <v>0</v>
      </c>
      <c r="R40" s="3678">
        <v>0</v>
      </c>
      <c r="S40" s="3679">
        <v>0</v>
      </c>
      <c r="T40" s="3678">
        <v>0</v>
      </c>
      <c r="U40" s="3679">
        <v>0</v>
      </c>
      <c r="V40" s="3678">
        <v>1</v>
      </c>
      <c r="W40" s="3679">
        <v>0</v>
      </c>
      <c r="X40" s="3678">
        <v>0</v>
      </c>
      <c r="Y40" s="3679">
        <v>0</v>
      </c>
      <c r="Z40" s="3678">
        <v>0</v>
      </c>
      <c r="AA40" s="3679">
        <v>0</v>
      </c>
      <c r="AB40" s="3678">
        <v>0</v>
      </c>
      <c r="AC40" s="3679">
        <v>0</v>
      </c>
      <c r="AD40" s="3678">
        <v>0</v>
      </c>
      <c r="AE40" s="3679">
        <v>0</v>
      </c>
      <c r="AF40" s="3678">
        <v>0</v>
      </c>
      <c r="AG40" s="3679">
        <v>0</v>
      </c>
      <c r="AH40" s="3678">
        <v>0</v>
      </c>
      <c r="AI40" s="3679">
        <v>1</v>
      </c>
      <c r="AJ40" s="3678">
        <v>0</v>
      </c>
      <c r="AK40" s="3679">
        <v>0</v>
      </c>
      <c r="AL40" s="3678">
        <v>0</v>
      </c>
      <c r="AM40" s="3679">
        <v>0</v>
      </c>
      <c r="AN40" s="3710">
        <v>0</v>
      </c>
      <c r="AO40" s="3682">
        <v>0</v>
      </c>
      <c r="AP40" s="3963">
        <v>0</v>
      </c>
      <c r="AQ40" s="1299">
        <v>0</v>
      </c>
      <c r="AR40" s="1138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51" t="s">
        <v>77</v>
      </c>
      <c r="B41" s="8751"/>
      <c r="C41" s="3685">
        <f t="shared" ref="C41:AP41" si="27">SUM(C28:C40)</f>
        <v>21</v>
      </c>
      <c r="D41" s="3691">
        <f t="shared" si="27"/>
        <v>9</v>
      </c>
      <c r="E41" s="3686">
        <f t="shared" si="27"/>
        <v>12</v>
      </c>
      <c r="F41" s="3685">
        <f t="shared" si="27"/>
        <v>1</v>
      </c>
      <c r="G41" s="3686">
        <f t="shared" si="27"/>
        <v>0</v>
      </c>
      <c r="H41" s="3685">
        <f>SUM(H28:H40)</f>
        <v>2</v>
      </c>
      <c r="I41" s="3686">
        <f t="shared" si="27"/>
        <v>1</v>
      </c>
      <c r="J41" s="3685">
        <f t="shared" si="27"/>
        <v>3</v>
      </c>
      <c r="K41" s="3686">
        <f t="shared" si="27"/>
        <v>1</v>
      </c>
      <c r="L41" s="3725">
        <f t="shared" si="27"/>
        <v>2</v>
      </c>
      <c r="M41" s="3687">
        <f t="shared" si="27"/>
        <v>1</v>
      </c>
      <c r="N41" s="3725">
        <f t="shared" si="27"/>
        <v>0</v>
      </c>
      <c r="O41" s="3687">
        <f t="shared" si="27"/>
        <v>1</v>
      </c>
      <c r="P41" s="3726">
        <f t="shared" si="27"/>
        <v>0</v>
      </c>
      <c r="Q41" s="3687">
        <f t="shared" si="27"/>
        <v>0</v>
      </c>
      <c r="R41" s="3725">
        <f t="shared" si="27"/>
        <v>0</v>
      </c>
      <c r="S41" s="3687">
        <f t="shared" si="27"/>
        <v>2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1</v>
      </c>
      <c r="W41" s="3687">
        <f t="shared" si="29"/>
        <v>0</v>
      </c>
      <c r="X41" s="3685">
        <f t="shared" si="27"/>
        <v>0</v>
      </c>
      <c r="Y41" s="3727">
        <f t="shared" si="27"/>
        <v>0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2</v>
      </c>
      <c r="AF41" s="3725">
        <f t="shared" si="27"/>
        <v>0</v>
      </c>
      <c r="AG41" s="3687">
        <f t="shared" si="27"/>
        <v>2</v>
      </c>
      <c r="AH41" s="3726">
        <f t="shared" si="27"/>
        <v>0</v>
      </c>
      <c r="AI41" s="3687">
        <f t="shared" si="27"/>
        <v>1</v>
      </c>
      <c r="AJ41" s="3725">
        <f t="shared" si="27"/>
        <v>0</v>
      </c>
      <c r="AK41" s="3687">
        <f t="shared" si="27"/>
        <v>0</v>
      </c>
      <c r="AL41" s="3725">
        <f t="shared" si="27"/>
        <v>0</v>
      </c>
      <c r="AM41" s="3687">
        <f t="shared" si="27"/>
        <v>0</v>
      </c>
      <c r="AN41" s="3725">
        <f t="shared" si="27"/>
        <v>0</v>
      </c>
      <c r="AO41" s="3690">
        <f t="shared" si="27"/>
        <v>1</v>
      </c>
      <c r="AP41" s="5450">
        <f t="shared" si="27"/>
        <v>4</v>
      </c>
      <c r="AQ41" s="5444">
        <f>SUM(AQ28:AQ40)</f>
        <v>3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58" t="s">
        <v>2537</v>
      </c>
      <c r="B43" s="8761" t="s">
        <v>77</v>
      </c>
      <c r="C43" s="8762"/>
      <c r="D43" s="8758"/>
      <c r="E43" s="8710" t="s">
        <v>101</v>
      </c>
      <c r="F43" s="8711"/>
      <c r="G43" s="8711"/>
      <c r="H43" s="8711"/>
      <c r="I43" s="8711"/>
      <c r="J43" s="8711"/>
      <c r="K43" s="8711"/>
      <c r="L43" s="8711"/>
      <c r="M43" s="8711"/>
      <c r="N43" s="8711"/>
      <c r="O43" s="8711"/>
      <c r="P43" s="8711"/>
      <c r="Q43" s="8711"/>
      <c r="R43" s="8711"/>
      <c r="S43" s="8711"/>
      <c r="T43" s="8711"/>
      <c r="U43" s="8711"/>
      <c r="V43" s="8711"/>
      <c r="W43" s="8711"/>
      <c r="X43" s="8711"/>
      <c r="Y43" s="8711"/>
      <c r="Z43" s="8711"/>
      <c r="AA43" s="8711"/>
      <c r="AB43" s="8711"/>
      <c r="AC43" s="8711"/>
      <c r="AD43" s="8711"/>
      <c r="AE43" s="8711"/>
      <c r="AF43" s="8711"/>
      <c r="AG43" s="8711"/>
      <c r="AH43" s="8711"/>
      <c r="AI43" s="8711"/>
      <c r="AJ43" s="8711"/>
      <c r="AK43" s="8711"/>
      <c r="AL43" s="8711"/>
      <c r="AM43" s="8711"/>
      <c r="AN43" s="8720"/>
      <c r="AO43" s="8765" t="s">
        <v>2551</v>
      </c>
      <c r="AP43" s="8766"/>
      <c r="AQ43" s="7745" t="s">
        <v>36</v>
      </c>
      <c r="AR43" s="8526" t="s">
        <v>37</v>
      </c>
    </row>
    <row r="44" spans="1:86" s="17" customFormat="1" ht="15" customHeight="1" x14ac:dyDescent="0.15">
      <c r="A44" s="8759"/>
      <c r="B44" s="8763"/>
      <c r="C44" s="8764"/>
      <c r="D44" s="8760"/>
      <c r="E44" s="8336" t="s">
        <v>2523</v>
      </c>
      <c r="F44" s="8514"/>
      <c r="G44" s="8312" t="s">
        <v>2524</v>
      </c>
      <c r="H44" s="8514"/>
      <c r="I44" s="8312" t="s">
        <v>2525</v>
      </c>
      <c r="J44" s="8514"/>
      <c r="K44" s="8312" t="s">
        <v>94</v>
      </c>
      <c r="L44" s="8514"/>
      <c r="M44" s="8312" t="s">
        <v>44</v>
      </c>
      <c r="N44" s="8514"/>
      <c r="O44" s="8312" t="s">
        <v>45</v>
      </c>
      <c r="P44" s="8514"/>
      <c r="Q44" s="8312" t="s">
        <v>46</v>
      </c>
      <c r="R44" s="8514"/>
      <c r="S44" s="8312" t="s">
        <v>47</v>
      </c>
      <c r="T44" s="8514"/>
      <c r="U44" s="8312" t="s">
        <v>48</v>
      </c>
      <c r="V44" s="8514"/>
      <c r="W44" s="8709" t="s">
        <v>49</v>
      </c>
      <c r="X44" s="8658"/>
      <c r="Y44" s="8312" t="s">
        <v>50</v>
      </c>
      <c r="Z44" s="8514"/>
      <c r="AA44" s="8312" t="s">
        <v>51</v>
      </c>
      <c r="AB44" s="8514"/>
      <c r="AC44" s="8312" t="s">
        <v>52</v>
      </c>
      <c r="AD44" s="8514"/>
      <c r="AE44" s="8312" t="s">
        <v>53</v>
      </c>
      <c r="AF44" s="8514"/>
      <c r="AG44" s="8312" t="s">
        <v>54</v>
      </c>
      <c r="AH44" s="8514"/>
      <c r="AI44" s="8312" t="s">
        <v>55</v>
      </c>
      <c r="AJ44" s="8514"/>
      <c r="AK44" s="8312" t="s">
        <v>56</v>
      </c>
      <c r="AL44" s="8514"/>
      <c r="AM44" s="8527" t="s">
        <v>57</v>
      </c>
      <c r="AN44" s="8718"/>
      <c r="AO44" s="8767"/>
      <c r="AP44" s="8768"/>
      <c r="AQ44" s="7672"/>
      <c r="AR44" s="7675"/>
    </row>
    <row r="45" spans="1:86" s="17" customFormat="1" ht="15" customHeight="1" x14ac:dyDescent="0.15">
      <c r="A45" s="8760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673"/>
      <c r="AR45" s="7676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>
        <v>0</v>
      </c>
      <c r="F46" s="3738">
        <v>0</v>
      </c>
      <c r="G46" s="3737">
        <v>0</v>
      </c>
      <c r="H46" s="3738">
        <v>0</v>
      </c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>
        <v>0</v>
      </c>
      <c r="AP46" s="770">
        <v>0</v>
      </c>
      <c r="AQ46" s="89">
        <v>0</v>
      </c>
      <c r="AR46" s="5452">
        <v>0</v>
      </c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2</v>
      </c>
      <c r="C47" s="3744">
        <f>SUM(G47+I47+K47+M47+O47+S47+U47+Q47+W47+Y47+AA47+AC47+AE47+AG47+AI47+AK47+AM47)</f>
        <v>2</v>
      </c>
      <c r="D47" s="3745">
        <f>SUM(H47+J47+L47+N47+P47+R47+T47+V47+X47+Z47+AB47+AD47+AF47+AH47+AJ47+AL47+AN47)</f>
        <v>0</v>
      </c>
      <c r="E47" s="3706"/>
      <c r="F47" s="3746"/>
      <c r="G47" s="669">
        <v>0</v>
      </c>
      <c r="H47" s="3747">
        <v>0</v>
      </c>
      <c r="I47" s="1159">
        <v>2</v>
      </c>
      <c r="J47" s="1160">
        <v>0</v>
      </c>
      <c r="K47" s="1159">
        <v>0</v>
      </c>
      <c r="L47" s="1160">
        <v>0</v>
      </c>
      <c r="M47" s="1159">
        <v>0</v>
      </c>
      <c r="N47" s="1160">
        <v>0</v>
      </c>
      <c r="O47" s="1159">
        <v>0</v>
      </c>
      <c r="P47" s="1160">
        <v>0</v>
      </c>
      <c r="Q47" s="1159">
        <v>0</v>
      </c>
      <c r="R47" s="1160">
        <v>0</v>
      </c>
      <c r="S47" s="1159">
        <v>0</v>
      </c>
      <c r="T47" s="1160">
        <v>0</v>
      </c>
      <c r="U47" s="1159">
        <v>0</v>
      </c>
      <c r="V47" s="1160">
        <v>0</v>
      </c>
      <c r="W47" s="3748">
        <v>0</v>
      </c>
      <c r="X47" s="3749">
        <v>0</v>
      </c>
      <c r="Y47" s="3748">
        <v>0</v>
      </c>
      <c r="Z47" s="3749">
        <v>0</v>
      </c>
      <c r="AA47" s="3748">
        <v>0</v>
      </c>
      <c r="AB47" s="3749">
        <v>0</v>
      </c>
      <c r="AC47" s="3748">
        <v>0</v>
      </c>
      <c r="AD47" s="3749">
        <v>0</v>
      </c>
      <c r="AE47" s="3748">
        <v>0</v>
      </c>
      <c r="AF47" s="3749">
        <v>0</v>
      </c>
      <c r="AG47" s="3748">
        <v>0</v>
      </c>
      <c r="AH47" s="3749">
        <v>0</v>
      </c>
      <c r="AI47" s="3748">
        <v>0</v>
      </c>
      <c r="AJ47" s="3749">
        <v>0</v>
      </c>
      <c r="AK47" s="3748">
        <v>0</v>
      </c>
      <c r="AL47" s="3749">
        <v>0</v>
      </c>
      <c r="AM47" s="3748">
        <v>0</v>
      </c>
      <c r="AN47" s="3750">
        <v>0</v>
      </c>
      <c r="AO47" s="3751">
        <v>1</v>
      </c>
      <c r="AP47" s="3752">
        <v>0</v>
      </c>
      <c r="AQ47" s="3750">
        <v>0</v>
      </c>
      <c r="AR47" s="5453">
        <v>0</v>
      </c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>
        <v>0</v>
      </c>
      <c r="X48" s="3758">
        <v>0</v>
      </c>
      <c r="Y48" s="3757">
        <v>0</v>
      </c>
      <c r="Z48" s="3758">
        <v>0</v>
      </c>
      <c r="AA48" s="3757">
        <v>0</v>
      </c>
      <c r="AB48" s="3758">
        <v>0</v>
      </c>
      <c r="AC48" s="3757">
        <v>0</v>
      </c>
      <c r="AD48" s="3758">
        <v>0</v>
      </c>
      <c r="AE48" s="3757">
        <v>0</v>
      </c>
      <c r="AF48" s="3758">
        <v>0</v>
      </c>
      <c r="AG48" s="3757">
        <v>0</v>
      </c>
      <c r="AH48" s="3758">
        <v>0</v>
      </c>
      <c r="AI48" s="3757">
        <v>0</v>
      </c>
      <c r="AJ48" s="3758">
        <v>0</v>
      </c>
      <c r="AK48" s="3757">
        <v>0</v>
      </c>
      <c r="AL48" s="3758">
        <v>0</v>
      </c>
      <c r="AM48" s="3757">
        <v>0</v>
      </c>
      <c r="AN48" s="89">
        <v>0</v>
      </c>
      <c r="AO48" s="3751">
        <v>0</v>
      </c>
      <c r="AP48" s="3752">
        <v>0</v>
      </c>
      <c r="AQ48" s="3750">
        <v>0</v>
      </c>
      <c r="AR48" s="5453">
        <v>0</v>
      </c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>
        <v>0</v>
      </c>
      <c r="F49" s="3649">
        <v>0</v>
      </c>
      <c r="G49" s="1971">
        <v>0</v>
      </c>
      <c r="H49" s="3649">
        <v>0</v>
      </c>
      <c r="I49" s="1971">
        <v>0</v>
      </c>
      <c r="J49" s="3649">
        <v>0</v>
      </c>
      <c r="K49" s="1971">
        <v>0</v>
      </c>
      <c r="L49" s="3649">
        <v>0</v>
      </c>
      <c r="M49" s="1971">
        <v>0</v>
      </c>
      <c r="N49" s="3649">
        <v>0</v>
      </c>
      <c r="O49" s="1971">
        <v>0</v>
      </c>
      <c r="P49" s="3649">
        <v>0</v>
      </c>
      <c r="Q49" s="1971">
        <v>0</v>
      </c>
      <c r="R49" s="3649">
        <v>0</v>
      </c>
      <c r="S49" s="1971">
        <v>0</v>
      </c>
      <c r="T49" s="3649">
        <v>0</v>
      </c>
      <c r="U49" s="1971">
        <v>0</v>
      </c>
      <c r="V49" s="3649">
        <v>0</v>
      </c>
      <c r="W49" s="1971">
        <v>0</v>
      </c>
      <c r="X49" s="3649">
        <v>0</v>
      </c>
      <c r="Y49" s="1971">
        <v>0</v>
      </c>
      <c r="Z49" s="3649">
        <v>0</v>
      </c>
      <c r="AA49" s="1971">
        <v>0</v>
      </c>
      <c r="AB49" s="3649">
        <v>0</v>
      </c>
      <c r="AC49" s="1971">
        <v>0</v>
      </c>
      <c r="AD49" s="3649">
        <v>0</v>
      </c>
      <c r="AE49" s="1971">
        <v>0</v>
      </c>
      <c r="AF49" s="3649">
        <v>0</v>
      </c>
      <c r="AG49" s="1971">
        <v>0</v>
      </c>
      <c r="AH49" s="3649">
        <v>0</v>
      </c>
      <c r="AI49" s="1971">
        <v>0</v>
      </c>
      <c r="AJ49" s="3649">
        <v>0</v>
      </c>
      <c r="AK49" s="1971">
        <v>0</v>
      </c>
      <c r="AL49" s="3649">
        <v>0</v>
      </c>
      <c r="AM49" s="1971">
        <v>0</v>
      </c>
      <c r="AN49" s="22">
        <v>0</v>
      </c>
      <c r="AO49" s="3751">
        <v>0</v>
      </c>
      <c r="AP49" s="3752">
        <v>0</v>
      </c>
      <c r="AQ49" s="3750">
        <v>0</v>
      </c>
      <c r="AR49" s="5453">
        <v>0</v>
      </c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>
        <v>0</v>
      </c>
      <c r="F50" s="3749">
        <v>0</v>
      </c>
      <c r="G50" s="3748">
        <v>0</v>
      </c>
      <c r="H50" s="3749">
        <v>0</v>
      </c>
      <c r="I50" s="3748">
        <v>0</v>
      </c>
      <c r="J50" s="3749">
        <v>0</v>
      </c>
      <c r="K50" s="3748">
        <v>0</v>
      </c>
      <c r="L50" s="3758">
        <v>0</v>
      </c>
      <c r="M50" s="3757">
        <v>0</v>
      </c>
      <c r="N50" s="3758">
        <v>0</v>
      </c>
      <c r="O50" s="3757">
        <v>0</v>
      </c>
      <c r="P50" s="3758">
        <v>0</v>
      </c>
      <c r="Q50" s="3757">
        <v>0</v>
      </c>
      <c r="R50" s="3758">
        <v>0</v>
      </c>
      <c r="S50" s="3757">
        <v>0</v>
      </c>
      <c r="T50" s="3758">
        <v>0</v>
      </c>
      <c r="U50" s="3757">
        <v>0</v>
      </c>
      <c r="V50" s="3758">
        <v>0</v>
      </c>
      <c r="W50" s="3757">
        <v>0</v>
      </c>
      <c r="X50" s="3758">
        <v>0</v>
      </c>
      <c r="Y50" s="3757">
        <v>0</v>
      </c>
      <c r="Z50" s="3758">
        <v>0</v>
      </c>
      <c r="AA50" s="3757">
        <v>0</v>
      </c>
      <c r="AB50" s="3758">
        <v>0</v>
      </c>
      <c r="AC50" s="3757">
        <v>0</v>
      </c>
      <c r="AD50" s="3758">
        <v>0</v>
      </c>
      <c r="AE50" s="3757">
        <v>0</v>
      </c>
      <c r="AF50" s="3758">
        <v>0</v>
      </c>
      <c r="AG50" s="3757">
        <v>0</v>
      </c>
      <c r="AH50" s="3758">
        <v>0</v>
      </c>
      <c r="AI50" s="3757">
        <v>0</v>
      </c>
      <c r="AJ50" s="3758">
        <v>0</v>
      </c>
      <c r="AK50" s="3757">
        <v>0</v>
      </c>
      <c r="AL50" s="3758">
        <v>0</v>
      </c>
      <c r="AM50" s="3757">
        <v>0</v>
      </c>
      <c r="AN50" s="89">
        <v>0</v>
      </c>
      <c r="AO50" s="3751">
        <v>0</v>
      </c>
      <c r="AP50" s="3752">
        <v>0</v>
      </c>
      <c r="AQ50" s="3750">
        <v>0</v>
      </c>
      <c r="AR50" s="5453">
        <v>0</v>
      </c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>
        <v>0</v>
      </c>
      <c r="F51" s="3749">
        <v>0</v>
      </c>
      <c r="G51" s="3748">
        <v>0</v>
      </c>
      <c r="H51" s="3749">
        <v>0</v>
      </c>
      <c r="I51" s="3748">
        <v>0</v>
      </c>
      <c r="J51" s="3749">
        <v>0</v>
      </c>
      <c r="K51" s="3748">
        <v>0</v>
      </c>
      <c r="L51" s="3749">
        <v>0</v>
      </c>
      <c r="M51" s="3748">
        <v>0</v>
      </c>
      <c r="N51" s="3749">
        <v>0</v>
      </c>
      <c r="O51" s="3748">
        <v>0</v>
      </c>
      <c r="P51" s="3749">
        <v>0</v>
      </c>
      <c r="Q51" s="3748">
        <v>0</v>
      </c>
      <c r="R51" s="3749">
        <v>0</v>
      </c>
      <c r="S51" s="3748">
        <v>0</v>
      </c>
      <c r="T51" s="3749">
        <v>0</v>
      </c>
      <c r="U51" s="3748">
        <v>0</v>
      </c>
      <c r="V51" s="3749">
        <v>0</v>
      </c>
      <c r="W51" s="3748">
        <v>0</v>
      </c>
      <c r="X51" s="3749">
        <v>0</v>
      </c>
      <c r="Y51" s="3748">
        <v>0</v>
      </c>
      <c r="Z51" s="3749">
        <v>0</v>
      </c>
      <c r="AA51" s="3748">
        <v>0</v>
      </c>
      <c r="AB51" s="3749">
        <v>0</v>
      </c>
      <c r="AC51" s="3748">
        <v>0</v>
      </c>
      <c r="AD51" s="3749">
        <v>0</v>
      </c>
      <c r="AE51" s="3748">
        <v>0</v>
      </c>
      <c r="AF51" s="3749">
        <v>0</v>
      </c>
      <c r="AG51" s="3748">
        <v>0</v>
      </c>
      <c r="AH51" s="3749">
        <v>0</v>
      </c>
      <c r="AI51" s="3748">
        <v>0</v>
      </c>
      <c r="AJ51" s="3749">
        <v>0</v>
      </c>
      <c r="AK51" s="3748">
        <v>0</v>
      </c>
      <c r="AL51" s="3749">
        <v>0</v>
      </c>
      <c r="AM51" s="3748">
        <v>0</v>
      </c>
      <c r="AN51" s="3750">
        <v>0</v>
      </c>
      <c r="AO51" s="1164">
        <v>0</v>
      </c>
      <c r="AP51" s="1165">
        <v>0</v>
      </c>
      <c r="AQ51" s="5451">
        <v>0</v>
      </c>
      <c r="AR51" s="5454">
        <v>0</v>
      </c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>
        <v>0</v>
      </c>
      <c r="F52" s="3749">
        <v>0</v>
      </c>
      <c r="G52" s="3748">
        <v>0</v>
      </c>
      <c r="H52" s="3749">
        <v>0</v>
      </c>
      <c r="I52" s="3748">
        <v>0</v>
      </c>
      <c r="J52" s="3749">
        <v>0</v>
      </c>
      <c r="K52" s="3748">
        <v>0</v>
      </c>
      <c r="L52" s="3749">
        <v>0</v>
      </c>
      <c r="M52" s="3748">
        <v>0</v>
      </c>
      <c r="N52" s="3749">
        <v>0</v>
      </c>
      <c r="O52" s="3748">
        <v>0</v>
      </c>
      <c r="P52" s="3749">
        <v>0</v>
      </c>
      <c r="Q52" s="3748">
        <v>0</v>
      </c>
      <c r="R52" s="3749">
        <v>0</v>
      </c>
      <c r="S52" s="3748">
        <v>0</v>
      </c>
      <c r="T52" s="3749">
        <v>0</v>
      </c>
      <c r="U52" s="3748">
        <v>0</v>
      </c>
      <c r="V52" s="3749">
        <v>0</v>
      </c>
      <c r="W52" s="3748">
        <v>0</v>
      </c>
      <c r="X52" s="3749">
        <v>0</v>
      </c>
      <c r="Y52" s="3748">
        <v>0</v>
      </c>
      <c r="Z52" s="3749">
        <v>0</v>
      </c>
      <c r="AA52" s="3748">
        <v>0</v>
      </c>
      <c r="AB52" s="3749">
        <v>0</v>
      </c>
      <c r="AC52" s="3748">
        <v>0</v>
      </c>
      <c r="AD52" s="3749">
        <v>0</v>
      </c>
      <c r="AE52" s="3748">
        <v>0</v>
      </c>
      <c r="AF52" s="3749">
        <v>0</v>
      </c>
      <c r="AG52" s="3748">
        <v>0</v>
      </c>
      <c r="AH52" s="3749">
        <v>0</v>
      </c>
      <c r="AI52" s="3748">
        <v>0</v>
      </c>
      <c r="AJ52" s="3749">
        <v>0</v>
      </c>
      <c r="AK52" s="3748">
        <v>0</v>
      </c>
      <c r="AL52" s="3749">
        <v>0</v>
      </c>
      <c r="AM52" s="3748">
        <v>0</v>
      </c>
      <c r="AN52" s="3750">
        <v>0</v>
      </c>
      <c r="AO52" s="1164">
        <v>0</v>
      </c>
      <c r="AP52" s="1165">
        <v>0</v>
      </c>
      <c r="AQ52" s="5451">
        <v>0</v>
      </c>
      <c r="AR52" s="5454">
        <v>0</v>
      </c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>
        <v>0</v>
      </c>
      <c r="F53" s="1167">
        <v>0</v>
      </c>
      <c r="G53" s="3767">
        <v>0</v>
      </c>
      <c r="H53" s="1167">
        <v>0</v>
      </c>
      <c r="I53" s="3767">
        <v>0</v>
      </c>
      <c r="J53" s="1167">
        <v>0</v>
      </c>
      <c r="K53" s="3767">
        <v>0</v>
      </c>
      <c r="L53" s="1167">
        <v>0</v>
      </c>
      <c r="M53" s="3767">
        <v>0</v>
      </c>
      <c r="N53" s="1167">
        <v>0</v>
      </c>
      <c r="O53" s="3767">
        <v>0</v>
      </c>
      <c r="P53" s="1167">
        <v>0</v>
      </c>
      <c r="Q53" s="3767">
        <v>0</v>
      </c>
      <c r="R53" s="1167">
        <v>0</v>
      </c>
      <c r="S53" s="3767">
        <v>0</v>
      </c>
      <c r="T53" s="1167">
        <v>0</v>
      </c>
      <c r="U53" s="3767">
        <v>0</v>
      </c>
      <c r="V53" s="1167">
        <v>0</v>
      </c>
      <c r="W53" s="3767">
        <v>0</v>
      </c>
      <c r="X53" s="1167">
        <v>0</v>
      </c>
      <c r="Y53" s="3767">
        <v>0</v>
      </c>
      <c r="Z53" s="1167">
        <v>0</v>
      </c>
      <c r="AA53" s="3767">
        <v>0</v>
      </c>
      <c r="AB53" s="1167">
        <v>0</v>
      </c>
      <c r="AC53" s="3767">
        <v>0</v>
      </c>
      <c r="AD53" s="1167">
        <v>0</v>
      </c>
      <c r="AE53" s="3767">
        <v>0</v>
      </c>
      <c r="AF53" s="1167">
        <v>0</v>
      </c>
      <c r="AG53" s="3767">
        <v>0</v>
      </c>
      <c r="AH53" s="1167">
        <v>0</v>
      </c>
      <c r="AI53" s="3767">
        <v>0</v>
      </c>
      <c r="AJ53" s="1167">
        <v>0</v>
      </c>
      <c r="AK53" s="3767">
        <v>0</v>
      </c>
      <c r="AL53" s="1167">
        <v>0</v>
      </c>
      <c r="AM53" s="3767">
        <v>0</v>
      </c>
      <c r="AN53" s="1168">
        <v>0</v>
      </c>
      <c r="AO53" s="3768">
        <v>0</v>
      </c>
      <c r="AP53" s="3769">
        <v>0</v>
      </c>
      <c r="AQ53" s="1168">
        <v>0</v>
      </c>
      <c r="AR53" s="5455">
        <v>0</v>
      </c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14" t="s">
        <v>27</v>
      </c>
      <c r="B55" s="8312" t="s">
        <v>77</v>
      </c>
      <c r="C55" s="8527"/>
      <c r="D55" s="8527"/>
      <c r="E55" s="8710" t="s">
        <v>101</v>
      </c>
      <c r="F55" s="8711"/>
      <c r="G55" s="8711"/>
      <c r="H55" s="8711"/>
      <c r="I55" s="8711"/>
      <c r="J55" s="8711"/>
      <c r="K55" s="8711"/>
      <c r="L55" s="8711"/>
      <c r="M55" s="8711"/>
      <c r="N55" s="8711"/>
      <c r="O55" s="8711"/>
      <c r="P55" s="8711"/>
      <c r="Q55" s="8711"/>
      <c r="R55" s="8711"/>
      <c r="S55" s="8711"/>
      <c r="T55" s="8711"/>
      <c r="U55" s="8711"/>
      <c r="V55" s="8711"/>
      <c r="W55" s="8711"/>
      <c r="X55" s="8711"/>
      <c r="Y55" s="8711"/>
      <c r="Z55" s="8711"/>
      <c r="AA55" s="8711"/>
      <c r="AB55" s="8711"/>
      <c r="AC55" s="8711"/>
      <c r="AD55" s="8711"/>
      <c r="AE55" s="8711"/>
      <c r="AF55" s="8711"/>
      <c r="AG55" s="8711"/>
      <c r="AH55" s="8711"/>
      <c r="AI55" s="8711"/>
      <c r="AJ55" s="8711"/>
      <c r="AK55" s="8711"/>
      <c r="AL55" s="8711"/>
      <c r="AM55" s="8711"/>
      <c r="AN55" s="8717"/>
      <c r="AO55" s="8757" t="s">
        <v>609</v>
      </c>
    </row>
    <row r="56" spans="1:86" s="17" customFormat="1" ht="15" customHeight="1" x14ac:dyDescent="0.15">
      <c r="A56" s="8087"/>
      <c r="B56" s="8086"/>
      <c r="C56" s="8287"/>
      <c r="D56" s="8087"/>
      <c r="E56" s="8336" t="s">
        <v>2523</v>
      </c>
      <c r="F56" s="8514"/>
      <c r="G56" s="8527" t="s">
        <v>2524</v>
      </c>
      <c r="H56" s="8527"/>
      <c r="I56" s="8312" t="s">
        <v>2525</v>
      </c>
      <c r="J56" s="8514"/>
      <c r="K56" s="8527" t="s">
        <v>94</v>
      </c>
      <c r="L56" s="8527"/>
      <c r="M56" s="8312" t="s">
        <v>44</v>
      </c>
      <c r="N56" s="8514"/>
      <c r="O56" s="8312" t="s">
        <v>45</v>
      </c>
      <c r="P56" s="8514"/>
      <c r="Q56" s="8312" t="s">
        <v>46</v>
      </c>
      <c r="R56" s="8514"/>
      <c r="S56" s="8312" t="s">
        <v>47</v>
      </c>
      <c r="T56" s="8514"/>
      <c r="U56" s="8527" t="s">
        <v>48</v>
      </c>
      <c r="V56" s="8514"/>
      <c r="W56" s="8312" t="s">
        <v>49</v>
      </c>
      <c r="X56" s="8514"/>
      <c r="Y56" s="8527" t="s">
        <v>50</v>
      </c>
      <c r="Z56" s="8527"/>
      <c r="AA56" s="8312" t="s">
        <v>51</v>
      </c>
      <c r="AB56" s="8514"/>
      <c r="AC56" s="8527" t="s">
        <v>52</v>
      </c>
      <c r="AD56" s="8527"/>
      <c r="AE56" s="8312" t="s">
        <v>53</v>
      </c>
      <c r="AF56" s="8514"/>
      <c r="AG56" s="8527" t="s">
        <v>54</v>
      </c>
      <c r="AH56" s="8527"/>
      <c r="AI56" s="8312" t="s">
        <v>55</v>
      </c>
      <c r="AJ56" s="8514"/>
      <c r="AK56" s="8527" t="s">
        <v>56</v>
      </c>
      <c r="AL56" s="8527"/>
      <c r="AM56" s="8312" t="s">
        <v>57</v>
      </c>
      <c r="AN56" s="8619"/>
      <c r="AO56" s="8757"/>
    </row>
    <row r="57" spans="1:86" s="17" customFormat="1" ht="15" customHeight="1" x14ac:dyDescent="0.15">
      <c r="A57" s="8088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57"/>
    </row>
    <row r="58" spans="1:86" s="17" customFormat="1" ht="15" customHeight="1" x14ac:dyDescent="0.15">
      <c r="A58" s="3772" t="s">
        <v>64</v>
      </c>
      <c r="B58" s="3685">
        <f>SUM(C58+D58)</f>
        <v>6</v>
      </c>
      <c r="C58" s="3688">
        <f>SUM(E58+G58+I58+K58+M58+O58+Q58+S58+U58+W58+Y58+AA58+AC58+AE58+AG58+AI58+AK58+AM58)</f>
        <v>1</v>
      </c>
      <c r="D58" s="3686">
        <f>SUM(F58+H58+J58+L58+N58+P58+R58+T58+V58+X58+Z58+AB58+AD58+AF58+AH58+AJ58+AL58+AN58)</f>
        <v>5</v>
      </c>
      <c r="E58" s="3773">
        <v>0</v>
      </c>
      <c r="F58" s="3774">
        <v>0</v>
      </c>
      <c r="G58" s="3775">
        <v>0</v>
      </c>
      <c r="H58" s="3776">
        <v>0</v>
      </c>
      <c r="I58" s="3773">
        <v>0</v>
      </c>
      <c r="J58" s="3777">
        <v>0</v>
      </c>
      <c r="K58" s="3775">
        <v>0</v>
      </c>
      <c r="L58" s="3776">
        <v>0</v>
      </c>
      <c r="M58" s="3773">
        <v>0</v>
      </c>
      <c r="N58" s="3777">
        <v>0</v>
      </c>
      <c r="O58" s="3773">
        <v>0</v>
      </c>
      <c r="P58" s="3777">
        <v>0</v>
      </c>
      <c r="Q58" s="3773">
        <v>0</v>
      </c>
      <c r="R58" s="3777">
        <v>0</v>
      </c>
      <c r="S58" s="3773">
        <v>0</v>
      </c>
      <c r="T58" s="3777">
        <v>0</v>
      </c>
      <c r="U58" s="3775">
        <v>0</v>
      </c>
      <c r="V58" s="3776">
        <v>0</v>
      </c>
      <c r="W58" s="3773">
        <v>0</v>
      </c>
      <c r="X58" s="3777">
        <v>0</v>
      </c>
      <c r="Y58" s="3775">
        <v>0</v>
      </c>
      <c r="Z58" s="3776">
        <v>0</v>
      </c>
      <c r="AA58" s="3773">
        <v>0</v>
      </c>
      <c r="AB58" s="3777">
        <v>0</v>
      </c>
      <c r="AC58" s="3775">
        <v>0</v>
      </c>
      <c r="AD58" s="3776">
        <v>4</v>
      </c>
      <c r="AE58" s="3773">
        <v>0</v>
      </c>
      <c r="AF58" s="3777">
        <v>0</v>
      </c>
      <c r="AG58" s="3775">
        <v>0</v>
      </c>
      <c r="AH58" s="3776">
        <v>1</v>
      </c>
      <c r="AI58" s="3773">
        <v>0</v>
      </c>
      <c r="AJ58" s="3777">
        <v>0</v>
      </c>
      <c r="AK58" s="3775">
        <v>1</v>
      </c>
      <c r="AL58" s="3776">
        <v>0</v>
      </c>
      <c r="AM58" s="3773">
        <v>0</v>
      </c>
      <c r="AN58" s="3778">
        <v>0</v>
      </c>
      <c r="AO58" s="3774">
        <v>6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14" t="s">
        <v>27</v>
      </c>
      <c r="B60" s="8312" t="s">
        <v>77</v>
      </c>
      <c r="C60" s="8527"/>
      <c r="D60" s="8514"/>
      <c r="E60" s="8710" t="s">
        <v>101</v>
      </c>
      <c r="F60" s="8711"/>
      <c r="G60" s="8711"/>
      <c r="H60" s="8711"/>
      <c r="I60" s="8711"/>
      <c r="J60" s="8711"/>
      <c r="K60" s="8711"/>
      <c r="L60" s="8711"/>
      <c r="M60" s="8711"/>
      <c r="N60" s="8711"/>
      <c r="O60" s="8711"/>
      <c r="P60" s="8711"/>
      <c r="Q60" s="8711"/>
      <c r="R60" s="8711"/>
      <c r="S60" s="8711"/>
      <c r="T60" s="8711"/>
      <c r="U60" s="8711"/>
      <c r="V60" s="8711"/>
      <c r="W60" s="8711"/>
      <c r="X60" s="8711"/>
      <c r="Y60" s="8711"/>
      <c r="Z60" s="8711"/>
      <c r="AA60" s="8711"/>
      <c r="AB60" s="8711"/>
      <c r="AC60" s="8711"/>
      <c r="AD60" s="8711"/>
      <c r="AE60" s="8711"/>
      <c r="AF60" s="8711"/>
      <c r="AG60" s="8711"/>
      <c r="AH60" s="8711"/>
      <c r="AI60" s="8711"/>
      <c r="AJ60" s="8711"/>
      <c r="AK60" s="8711"/>
      <c r="AL60" s="8711"/>
      <c r="AM60" s="8711"/>
      <c r="AN60" s="8717"/>
      <c r="AO60" s="8532" t="s">
        <v>609</v>
      </c>
    </row>
    <row r="61" spans="1:86" s="17" customFormat="1" ht="15" customHeight="1" x14ac:dyDescent="0.15">
      <c r="A61" s="8087"/>
      <c r="B61" s="8086"/>
      <c r="C61" s="8287"/>
      <c r="D61" s="8087"/>
      <c r="E61" s="8336" t="s">
        <v>2523</v>
      </c>
      <c r="F61" s="8514"/>
      <c r="G61" s="8716" t="s">
        <v>2524</v>
      </c>
      <c r="H61" s="8716"/>
      <c r="I61" s="8709" t="s">
        <v>2525</v>
      </c>
      <c r="J61" s="8658"/>
      <c r="K61" s="8716" t="s">
        <v>94</v>
      </c>
      <c r="L61" s="8716"/>
      <c r="M61" s="8709" t="s">
        <v>44</v>
      </c>
      <c r="N61" s="8658"/>
      <c r="O61" s="8671" t="s">
        <v>45</v>
      </c>
      <c r="P61" s="8716"/>
      <c r="Q61" s="8312" t="s">
        <v>46</v>
      </c>
      <c r="R61" s="8514"/>
      <c r="S61" s="8312" t="s">
        <v>47</v>
      </c>
      <c r="T61" s="8514"/>
      <c r="U61" s="8527" t="s">
        <v>48</v>
      </c>
      <c r="V61" s="8514"/>
      <c r="W61" s="8716" t="s">
        <v>49</v>
      </c>
      <c r="X61" s="8716"/>
      <c r="Y61" s="8709" t="s">
        <v>50</v>
      </c>
      <c r="Z61" s="8658"/>
      <c r="AA61" s="8716" t="s">
        <v>51</v>
      </c>
      <c r="AB61" s="8716"/>
      <c r="AC61" s="8709" t="s">
        <v>52</v>
      </c>
      <c r="AD61" s="8658"/>
      <c r="AE61" s="8716" t="s">
        <v>53</v>
      </c>
      <c r="AF61" s="8716"/>
      <c r="AG61" s="8709" t="s">
        <v>54</v>
      </c>
      <c r="AH61" s="8658"/>
      <c r="AI61" s="8716" t="s">
        <v>55</v>
      </c>
      <c r="AJ61" s="8716"/>
      <c r="AK61" s="8709" t="s">
        <v>56</v>
      </c>
      <c r="AL61" s="8658"/>
      <c r="AM61" s="8709" t="s">
        <v>57</v>
      </c>
      <c r="AN61" s="8750"/>
      <c r="AO61" s="7665"/>
    </row>
    <row r="62" spans="1:86" s="17" customFormat="1" ht="15" customHeight="1" x14ac:dyDescent="0.15">
      <c r="A62" s="8088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76"/>
    </row>
    <row r="63" spans="1:86" s="17" customFormat="1" ht="15" customHeight="1" x14ac:dyDescent="0.15">
      <c r="A63" s="3779" t="s">
        <v>64</v>
      </c>
      <c r="B63" s="3780">
        <f>SUM(C63+D63)</f>
        <v>64</v>
      </c>
      <c r="C63" s="3781">
        <f>SUM(E63+G63+I63+K63+M63+O63+Q63+S63+U63+W63+Y63+AA63+AC63+AE63+AG63+AI63+AK63+AM63)</f>
        <v>28</v>
      </c>
      <c r="D63" s="3782">
        <f>SUM(F63+H63+J63+L63+N63+P63+R63+T63+V63+X63+Z63+AB63+AD63+AF63+AH63+AJ63+AL63+AN63)</f>
        <v>36</v>
      </c>
      <c r="E63" s="3502">
        <v>2</v>
      </c>
      <c r="F63" s="3520">
        <v>0</v>
      </c>
      <c r="G63" s="3503">
        <v>3</v>
      </c>
      <c r="H63" s="2581">
        <v>6</v>
      </c>
      <c r="I63" s="3502">
        <v>8</v>
      </c>
      <c r="J63" s="2337">
        <v>3</v>
      </c>
      <c r="K63" s="3503">
        <v>4</v>
      </c>
      <c r="L63" s="2581">
        <v>4</v>
      </c>
      <c r="M63" s="3502">
        <v>5</v>
      </c>
      <c r="N63" s="2337">
        <v>3</v>
      </c>
      <c r="O63" s="3503">
        <v>1</v>
      </c>
      <c r="P63" s="2581">
        <v>0</v>
      </c>
      <c r="Q63" s="3502">
        <v>0</v>
      </c>
      <c r="R63" s="2337">
        <v>1</v>
      </c>
      <c r="S63" s="3502">
        <v>0</v>
      </c>
      <c r="T63" s="2337">
        <v>0</v>
      </c>
      <c r="U63" s="3502">
        <v>1</v>
      </c>
      <c r="V63" s="2337">
        <v>2</v>
      </c>
      <c r="W63" s="3503">
        <v>0</v>
      </c>
      <c r="X63" s="2581">
        <v>1</v>
      </c>
      <c r="Y63" s="3502">
        <v>0</v>
      </c>
      <c r="Z63" s="2337">
        <v>0</v>
      </c>
      <c r="AA63" s="3503">
        <v>0</v>
      </c>
      <c r="AB63" s="2581">
        <v>0</v>
      </c>
      <c r="AC63" s="3502">
        <v>0</v>
      </c>
      <c r="AD63" s="2337">
        <v>2</v>
      </c>
      <c r="AE63" s="3503">
        <v>0</v>
      </c>
      <c r="AF63" s="2581">
        <v>4</v>
      </c>
      <c r="AG63" s="3502">
        <v>0</v>
      </c>
      <c r="AH63" s="2337">
        <v>3</v>
      </c>
      <c r="AI63" s="3503">
        <v>1</v>
      </c>
      <c r="AJ63" s="2581">
        <v>5</v>
      </c>
      <c r="AK63" s="3502">
        <v>2</v>
      </c>
      <c r="AL63" s="2337">
        <v>0</v>
      </c>
      <c r="AM63" s="3783">
        <v>1</v>
      </c>
      <c r="AN63" s="1940">
        <v>2</v>
      </c>
      <c r="AO63" s="3784">
        <v>64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>
        <v>0</v>
      </c>
      <c r="F64" s="3788">
        <v>0</v>
      </c>
      <c r="G64" s="3789">
        <v>0</v>
      </c>
      <c r="H64" s="3790">
        <v>0</v>
      </c>
      <c r="I64" s="3787">
        <v>0</v>
      </c>
      <c r="J64" s="3791">
        <v>0</v>
      </c>
      <c r="K64" s="3789">
        <v>0</v>
      </c>
      <c r="L64" s="3790">
        <v>0</v>
      </c>
      <c r="M64" s="3787">
        <v>0</v>
      </c>
      <c r="N64" s="3791">
        <v>0</v>
      </c>
      <c r="O64" s="3789">
        <v>0</v>
      </c>
      <c r="P64" s="3790">
        <v>0</v>
      </c>
      <c r="Q64" s="3787">
        <v>0</v>
      </c>
      <c r="R64" s="3791">
        <v>0</v>
      </c>
      <c r="S64" s="3787">
        <v>0</v>
      </c>
      <c r="T64" s="3791">
        <v>0</v>
      </c>
      <c r="U64" s="3787">
        <v>0</v>
      </c>
      <c r="V64" s="3791">
        <v>0</v>
      </c>
      <c r="W64" s="3789">
        <v>0</v>
      </c>
      <c r="X64" s="3790">
        <v>0</v>
      </c>
      <c r="Y64" s="3787">
        <v>0</v>
      </c>
      <c r="Z64" s="3791">
        <v>0</v>
      </c>
      <c r="AA64" s="3789">
        <v>0</v>
      </c>
      <c r="AB64" s="3790">
        <v>0</v>
      </c>
      <c r="AC64" s="3787">
        <v>0</v>
      </c>
      <c r="AD64" s="3791">
        <v>0</v>
      </c>
      <c r="AE64" s="3789">
        <v>0</v>
      </c>
      <c r="AF64" s="3790">
        <v>0</v>
      </c>
      <c r="AG64" s="3787">
        <v>0</v>
      </c>
      <c r="AH64" s="3791">
        <v>0</v>
      </c>
      <c r="AI64" s="3789">
        <v>0</v>
      </c>
      <c r="AJ64" s="3790">
        <v>0</v>
      </c>
      <c r="AK64" s="3787">
        <v>0</v>
      </c>
      <c r="AL64" s="3791">
        <v>0</v>
      </c>
      <c r="AM64" s="3792">
        <v>0</v>
      </c>
      <c r="AN64" s="3793">
        <v>0</v>
      </c>
      <c r="AO64" s="3788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56</v>
      </c>
      <c r="C65" s="3795">
        <f>SUM(E65+G65+I65+K65+M65+O65+Q65+S65+U65+W65+Y65+AA65+AC65+AE65+AG65+AI65+AK65+AM65)</f>
        <v>25</v>
      </c>
      <c r="D65" s="1178">
        <f t="shared" si="41"/>
        <v>31</v>
      </c>
      <c r="E65" s="1179">
        <v>0</v>
      </c>
      <c r="F65" s="1180">
        <v>0</v>
      </c>
      <c r="G65" s="1181">
        <v>3</v>
      </c>
      <c r="H65" s="1182">
        <v>2</v>
      </c>
      <c r="I65" s="1179">
        <v>3</v>
      </c>
      <c r="J65" s="1183">
        <v>1</v>
      </c>
      <c r="K65" s="1181">
        <v>3</v>
      </c>
      <c r="L65" s="1182">
        <v>4</v>
      </c>
      <c r="M65" s="1179">
        <v>4</v>
      </c>
      <c r="N65" s="1183">
        <v>0</v>
      </c>
      <c r="O65" s="1181">
        <v>0</v>
      </c>
      <c r="P65" s="1182">
        <v>0</v>
      </c>
      <c r="Q65" s="1179">
        <v>0</v>
      </c>
      <c r="R65" s="1183">
        <v>2</v>
      </c>
      <c r="S65" s="1179">
        <v>0</v>
      </c>
      <c r="T65" s="1183">
        <v>1</v>
      </c>
      <c r="U65" s="1179">
        <v>1</v>
      </c>
      <c r="V65" s="1183">
        <v>1</v>
      </c>
      <c r="W65" s="1181">
        <v>0</v>
      </c>
      <c r="X65" s="1182">
        <v>0</v>
      </c>
      <c r="Y65" s="1179">
        <v>0</v>
      </c>
      <c r="Z65" s="1183">
        <v>0</v>
      </c>
      <c r="AA65" s="1181">
        <v>0</v>
      </c>
      <c r="AB65" s="1182">
        <v>0</v>
      </c>
      <c r="AC65" s="1179">
        <v>0</v>
      </c>
      <c r="AD65" s="1183">
        <v>3</v>
      </c>
      <c r="AE65" s="1181">
        <v>1</v>
      </c>
      <c r="AF65" s="1182">
        <v>2</v>
      </c>
      <c r="AG65" s="1179">
        <v>2</v>
      </c>
      <c r="AH65" s="1183">
        <v>7</v>
      </c>
      <c r="AI65" s="1181">
        <v>2</v>
      </c>
      <c r="AJ65" s="1182">
        <v>4</v>
      </c>
      <c r="AK65" s="1179">
        <v>3</v>
      </c>
      <c r="AL65" s="1183">
        <v>2</v>
      </c>
      <c r="AM65" s="1184">
        <v>3</v>
      </c>
      <c r="AN65" s="1185">
        <v>2</v>
      </c>
      <c r="AO65" s="2057">
        <v>56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120</v>
      </c>
      <c r="C66" s="3688">
        <f t="shared" si="44"/>
        <v>53</v>
      </c>
      <c r="D66" s="3686">
        <f t="shared" si="44"/>
        <v>67</v>
      </c>
      <c r="E66" s="3797">
        <f t="shared" si="44"/>
        <v>2</v>
      </c>
      <c r="F66" s="3532">
        <f t="shared" si="44"/>
        <v>0</v>
      </c>
      <c r="G66" s="3798">
        <f t="shared" si="44"/>
        <v>6</v>
      </c>
      <c r="H66" s="3799">
        <f t="shared" si="44"/>
        <v>8</v>
      </c>
      <c r="I66" s="3797">
        <f t="shared" si="44"/>
        <v>11</v>
      </c>
      <c r="J66" s="3800">
        <f t="shared" si="44"/>
        <v>4</v>
      </c>
      <c r="K66" s="3798">
        <f t="shared" si="44"/>
        <v>7</v>
      </c>
      <c r="L66" s="3799">
        <f t="shared" ref="L66:AO66" si="45">SUM(L63:L65)</f>
        <v>8</v>
      </c>
      <c r="M66" s="3797">
        <f t="shared" si="45"/>
        <v>9</v>
      </c>
      <c r="N66" s="3800">
        <f t="shared" si="45"/>
        <v>3</v>
      </c>
      <c r="O66" s="3798">
        <f t="shared" si="45"/>
        <v>1</v>
      </c>
      <c r="P66" s="3799">
        <f t="shared" si="45"/>
        <v>0</v>
      </c>
      <c r="Q66" s="3797">
        <f t="shared" si="45"/>
        <v>0</v>
      </c>
      <c r="R66" s="3800">
        <f t="shared" si="45"/>
        <v>3</v>
      </c>
      <c r="S66" s="3797">
        <f t="shared" ref="S66:T66" si="46">SUM(S63:S65)</f>
        <v>0</v>
      </c>
      <c r="T66" s="3800">
        <f t="shared" si="46"/>
        <v>1</v>
      </c>
      <c r="U66" s="3797">
        <f t="shared" ref="U66:V66" si="47">SUM(U63:U65)</f>
        <v>2</v>
      </c>
      <c r="V66" s="3800">
        <f t="shared" si="47"/>
        <v>3</v>
      </c>
      <c r="W66" s="3798">
        <f t="shared" si="45"/>
        <v>0</v>
      </c>
      <c r="X66" s="3799">
        <f t="shared" si="45"/>
        <v>1</v>
      </c>
      <c r="Y66" s="3797">
        <f t="shared" si="45"/>
        <v>0</v>
      </c>
      <c r="Z66" s="3800">
        <f t="shared" si="45"/>
        <v>0</v>
      </c>
      <c r="AA66" s="3798">
        <f t="shared" si="45"/>
        <v>0</v>
      </c>
      <c r="AB66" s="3799">
        <f t="shared" si="45"/>
        <v>0</v>
      </c>
      <c r="AC66" s="3797">
        <f t="shared" si="45"/>
        <v>0</v>
      </c>
      <c r="AD66" s="3800">
        <f t="shared" si="45"/>
        <v>5</v>
      </c>
      <c r="AE66" s="3798">
        <f t="shared" si="45"/>
        <v>1</v>
      </c>
      <c r="AF66" s="3799">
        <f t="shared" si="45"/>
        <v>6</v>
      </c>
      <c r="AG66" s="3797">
        <f t="shared" si="45"/>
        <v>2</v>
      </c>
      <c r="AH66" s="3800">
        <f t="shared" si="45"/>
        <v>10</v>
      </c>
      <c r="AI66" s="3798">
        <f t="shared" si="45"/>
        <v>3</v>
      </c>
      <c r="AJ66" s="3799">
        <f t="shared" si="45"/>
        <v>9</v>
      </c>
      <c r="AK66" s="3797">
        <f t="shared" si="45"/>
        <v>5</v>
      </c>
      <c r="AL66" s="3800">
        <f t="shared" si="45"/>
        <v>2</v>
      </c>
      <c r="AM66" s="3801">
        <f t="shared" si="45"/>
        <v>4</v>
      </c>
      <c r="AN66" s="3802">
        <f t="shared" si="45"/>
        <v>4</v>
      </c>
      <c r="AO66" s="3532">
        <f t="shared" si="45"/>
        <v>120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14" t="s">
        <v>27</v>
      </c>
      <c r="B68" s="8312" t="s">
        <v>77</v>
      </c>
      <c r="C68" s="8527"/>
      <c r="D68" s="8514"/>
      <c r="E68" s="8709" t="s">
        <v>101</v>
      </c>
      <c r="F68" s="8716"/>
      <c r="G68" s="8716"/>
      <c r="H68" s="8716"/>
      <c r="I68" s="8716"/>
      <c r="J68" s="8716"/>
      <c r="K68" s="8716"/>
      <c r="L68" s="8716"/>
      <c r="M68" s="8716"/>
      <c r="N68" s="8716"/>
      <c r="O68" s="8716"/>
      <c r="P68" s="8716"/>
      <c r="Q68" s="8716"/>
      <c r="R68" s="8716"/>
      <c r="S68" s="8716"/>
      <c r="T68" s="8716"/>
      <c r="U68" s="8716"/>
      <c r="V68" s="8716"/>
      <c r="W68" s="8716"/>
      <c r="X68" s="8716"/>
      <c r="Y68" s="8716"/>
      <c r="Z68" s="8716"/>
      <c r="AA68" s="8716"/>
      <c r="AB68" s="8716"/>
      <c r="AC68" s="8716"/>
      <c r="AD68" s="8716"/>
      <c r="AE68" s="8716"/>
      <c r="AF68" s="8716"/>
      <c r="AG68" s="8716"/>
      <c r="AH68" s="8716"/>
      <c r="AI68" s="8716"/>
      <c r="AJ68" s="8716"/>
      <c r="AK68" s="8716"/>
      <c r="AL68" s="8716"/>
      <c r="AM68" s="8716"/>
      <c r="AN68" s="8750"/>
      <c r="AO68" s="8621" t="s">
        <v>609</v>
      </c>
      <c r="AP68" s="8403" t="s">
        <v>478</v>
      </c>
    </row>
    <row r="69" spans="1:85" s="17" customFormat="1" ht="15" customHeight="1" x14ac:dyDescent="0.15">
      <c r="A69" s="8087"/>
      <c r="B69" s="8313"/>
      <c r="C69" s="7995"/>
      <c r="D69" s="8088"/>
      <c r="E69" s="8336" t="s">
        <v>2523</v>
      </c>
      <c r="F69" s="8514"/>
      <c r="G69" s="8709" t="s">
        <v>2524</v>
      </c>
      <c r="H69" s="8658"/>
      <c r="I69" s="8709" t="s">
        <v>2525</v>
      </c>
      <c r="J69" s="8658"/>
      <c r="K69" s="8670" t="s">
        <v>94</v>
      </c>
      <c r="L69" s="8658"/>
      <c r="M69" s="8709" t="s">
        <v>44</v>
      </c>
      <c r="N69" s="8658"/>
      <c r="O69" s="8709" t="s">
        <v>45</v>
      </c>
      <c r="P69" s="8658"/>
      <c r="Q69" s="8312" t="s">
        <v>46</v>
      </c>
      <c r="R69" s="8514"/>
      <c r="S69" s="8312" t="s">
        <v>47</v>
      </c>
      <c r="T69" s="8514"/>
      <c r="U69" s="8527" t="s">
        <v>48</v>
      </c>
      <c r="V69" s="8514"/>
      <c r="W69" s="8709" t="s">
        <v>49</v>
      </c>
      <c r="X69" s="8658"/>
      <c r="Y69" s="8709" t="s">
        <v>50</v>
      </c>
      <c r="Z69" s="8658"/>
      <c r="AA69" s="8709" t="s">
        <v>51</v>
      </c>
      <c r="AB69" s="8658"/>
      <c r="AC69" s="8709" t="s">
        <v>52</v>
      </c>
      <c r="AD69" s="8658"/>
      <c r="AE69" s="8709" t="s">
        <v>53</v>
      </c>
      <c r="AF69" s="8658"/>
      <c r="AG69" s="8709" t="s">
        <v>54</v>
      </c>
      <c r="AH69" s="8658"/>
      <c r="AI69" s="8709" t="s">
        <v>55</v>
      </c>
      <c r="AJ69" s="8658"/>
      <c r="AK69" s="8709" t="s">
        <v>56</v>
      </c>
      <c r="AL69" s="8658"/>
      <c r="AM69" s="8709" t="s">
        <v>57</v>
      </c>
      <c r="AN69" s="8750"/>
      <c r="AO69" s="8529"/>
      <c r="AP69" s="7675"/>
    </row>
    <row r="70" spans="1:85" s="17" customFormat="1" ht="15" customHeight="1" x14ac:dyDescent="0.15">
      <c r="A70" s="8088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30"/>
      <c r="AP70" s="7253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>
        <v>0</v>
      </c>
      <c r="F71" s="3805">
        <v>0</v>
      </c>
      <c r="G71" s="1432">
        <v>0</v>
      </c>
      <c r="H71" s="2261">
        <v>0</v>
      </c>
      <c r="I71" s="1935">
        <v>0</v>
      </c>
      <c r="J71" s="755">
        <v>0</v>
      </c>
      <c r="K71" s="1935">
        <v>0</v>
      </c>
      <c r="L71" s="755">
        <v>0</v>
      </c>
      <c r="M71" s="1432">
        <v>0</v>
      </c>
      <c r="N71" s="2261">
        <v>0</v>
      </c>
      <c r="O71" s="1935">
        <v>0</v>
      </c>
      <c r="P71" s="755">
        <v>0</v>
      </c>
      <c r="Q71" s="1935">
        <v>0</v>
      </c>
      <c r="R71" s="755">
        <v>0</v>
      </c>
      <c r="S71" s="1935">
        <v>0</v>
      </c>
      <c r="T71" s="755">
        <v>0</v>
      </c>
      <c r="U71" s="1432">
        <v>0</v>
      </c>
      <c r="V71" s="2261">
        <v>0</v>
      </c>
      <c r="W71" s="1935">
        <v>0</v>
      </c>
      <c r="X71" s="755">
        <v>0</v>
      </c>
      <c r="Y71" s="1432">
        <v>0</v>
      </c>
      <c r="Z71" s="2261">
        <v>0</v>
      </c>
      <c r="AA71" s="1935">
        <v>0</v>
      </c>
      <c r="AB71" s="755">
        <v>0</v>
      </c>
      <c r="AC71" s="1432">
        <v>0</v>
      </c>
      <c r="AD71" s="2261">
        <v>0</v>
      </c>
      <c r="AE71" s="1935">
        <v>0</v>
      </c>
      <c r="AF71" s="755">
        <v>0</v>
      </c>
      <c r="AG71" s="1432">
        <v>0</v>
      </c>
      <c r="AH71" s="2261">
        <v>0</v>
      </c>
      <c r="AI71" s="1935">
        <v>0</v>
      </c>
      <c r="AJ71" s="755">
        <v>0</v>
      </c>
      <c r="AK71" s="1432">
        <v>0</v>
      </c>
      <c r="AL71" s="2261">
        <v>0</v>
      </c>
      <c r="AM71" s="2164">
        <v>0</v>
      </c>
      <c r="AN71" s="792">
        <v>0</v>
      </c>
      <c r="AO71" s="3805">
        <v>0</v>
      </c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54</v>
      </c>
      <c r="C72" s="708">
        <f>SUM(E72+G72+I72+K72+M72+O72+Q72+S72+U72+W72+Y72+AA72+AC72+AE72+AG72+AI72+AK72+AM72)</f>
        <v>27</v>
      </c>
      <c r="D72" s="3807">
        <f>SUM(F72+H72+J72+L72+N72+P72+R72+T72+V72+X72+Z72+AB72+AD72+AF72+AH72+AJ72+AL72+AN72)</f>
        <v>27</v>
      </c>
      <c r="E72" s="1179">
        <v>9</v>
      </c>
      <c r="F72" s="1180">
        <v>7</v>
      </c>
      <c r="G72" s="1181">
        <v>4</v>
      </c>
      <c r="H72" s="1182">
        <v>3</v>
      </c>
      <c r="I72" s="1179">
        <v>8</v>
      </c>
      <c r="J72" s="1183">
        <v>3</v>
      </c>
      <c r="K72" s="1179">
        <v>2</v>
      </c>
      <c r="L72" s="1183">
        <v>3</v>
      </c>
      <c r="M72" s="1181">
        <v>1</v>
      </c>
      <c r="N72" s="1182">
        <v>0</v>
      </c>
      <c r="O72" s="1179">
        <v>0</v>
      </c>
      <c r="P72" s="1183">
        <v>0</v>
      </c>
      <c r="Q72" s="1179">
        <v>0</v>
      </c>
      <c r="R72" s="1183">
        <v>2</v>
      </c>
      <c r="S72" s="1179">
        <v>0</v>
      </c>
      <c r="T72" s="1183">
        <v>0</v>
      </c>
      <c r="U72" s="1181">
        <v>0</v>
      </c>
      <c r="V72" s="1182">
        <v>2</v>
      </c>
      <c r="W72" s="1179">
        <v>0</v>
      </c>
      <c r="X72" s="1183">
        <v>2</v>
      </c>
      <c r="Y72" s="1181">
        <v>0</v>
      </c>
      <c r="Z72" s="1182">
        <v>0</v>
      </c>
      <c r="AA72" s="1179">
        <v>0</v>
      </c>
      <c r="AB72" s="1183">
        <v>2</v>
      </c>
      <c r="AC72" s="1181">
        <v>0</v>
      </c>
      <c r="AD72" s="1182">
        <v>0</v>
      </c>
      <c r="AE72" s="1179">
        <v>0</v>
      </c>
      <c r="AF72" s="1183">
        <v>0</v>
      </c>
      <c r="AG72" s="1181">
        <v>0</v>
      </c>
      <c r="AH72" s="1182">
        <v>1</v>
      </c>
      <c r="AI72" s="3808">
        <v>0</v>
      </c>
      <c r="AJ72" s="3601">
        <v>0</v>
      </c>
      <c r="AK72" s="1181">
        <v>1</v>
      </c>
      <c r="AL72" s="1182">
        <v>0</v>
      </c>
      <c r="AM72" s="1184">
        <v>2</v>
      </c>
      <c r="AN72" s="1185">
        <v>2</v>
      </c>
      <c r="AO72" s="2057">
        <v>52</v>
      </c>
      <c r="AP72" s="670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54</v>
      </c>
      <c r="C73" s="3688">
        <f>SUM(C71:C72)</f>
        <v>27</v>
      </c>
      <c r="D73" s="3686">
        <f t="shared" si="48"/>
        <v>27</v>
      </c>
      <c r="E73" s="3797">
        <f>SUM(E71:E72)</f>
        <v>9</v>
      </c>
      <c r="F73" s="3532">
        <f t="shared" si="48"/>
        <v>7</v>
      </c>
      <c r="G73" s="3798">
        <f t="shared" si="48"/>
        <v>4</v>
      </c>
      <c r="H73" s="3799">
        <f t="shared" si="48"/>
        <v>3</v>
      </c>
      <c r="I73" s="3797">
        <f t="shared" si="48"/>
        <v>8</v>
      </c>
      <c r="J73" s="3800">
        <f t="shared" si="48"/>
        <v>3</v>
      </c>
      <c r="K73" s="3797">
        <f t="shared" si="48"/>
        <v>2</v>
      </c>
      <c r="L73" s="3800">
        <f t="shared" si="48"/>
        <v>3</v>
      </c>
      <c r="M73" s="3798">
        <f t="shared" si="48"/>
        <v>1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2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2</v>
      </c>
      <c r="W73" s="3797">
        <f t="shared" si="48"/>
        <v>0</v>
      </c>
      <c r="X73" s="3800">
        <f t="shared" si="48"/>
        <v>2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2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1</v>
      </c>
      <c r="AI73" s="3809">
        <f t="shared" si="48"/>
        <v>0</v>
      </c>
      <c r="AJ73" s="3809">
        <f t="shared" si="48"/>
        <v>0</v>
      </c>
      <c r="AK73" s="3809">
        <f t="shared" si="48"/>
        <v>1</v>
      </c>
      <c r="AL73" s="3799">
        <f t="shared" si="48"/>
        <v>0</v>
      </c>
      <c r="AM73" s="3801">
        <f t="shared" si="48"/>
        <v>2</v>
      </c>
      <c r="AN73" s="3802">
        <f t="shared" si="48"/>
        <v>2</v>
      </c>
      <c r="AO73" s="3532">
        <f t="shared" si="48"/>
        <v>52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14" t="s">
        <v>2522</v>
      </c>
      <c r="B75" s="8312" t="s">
        <v>77</v>
      </c>
      <c r="C75" s="8527"/>
      <c r="D75" s="8514"/>
      <c r="E75" s="8710" t="s">
        <v>101</v>
      </c>
      <c r="F75" s="8711"/>
      <c r="G75" s="8711"/>
      <c r="H75" s="8711"/>
      <c r="I75" s="8711"/>
      <c r="J75" s="8711"/>
      <c r="K75" s="8711"/>
      <c r="L75" s="8711"/>
      <c r="M75" s="8711"/>
      <c r="N75" s="8711"/>
      <c r="O75" s="8711"/>
      <c r="P75" s="8711"/>
      <c r="Q75" s="8711"/>
      <c r="R75" s="8711"/>
      <c r="S75" s="8711"/>
      <c r="T75" s="8711"/>
      <c r="U75" s="8711"/>
      <c r="V75" s="8711"/>
      <c r="W75" s="8711"/>
      <c r="X75" s="8711"/>
      <c r="Y75" s="8711"/>
      <c r="Z75" s="8711"/>
      <c r="AA75" s="8711"/>
      <c r="AB75" s="8711"/>
      <c r="AC75" s="8711"/>
      <c r="AD75" s="8711"/>
      <c r="AE75" s="8711"/>
      <c r="AF75" s="8711"/>
      <c r="AG75" s="8711"/>
      <c r="AH75" s="8711"/>
      <c r="AI75" s="8711"/>
      <c r="AJ75" s="8711"/>
      <c r="AK75" s="8711"/>
      <c r="AL75" s="8711"/>
      <c r="AM75" s="8711"/>
      <c r="AN75" s="8712"/>
    </row>
    <row r="76" spans="1:85" s="17" customFormat="1" ht="15" customHeight="1" x14ac:dyDescent="0.15">
      <c r="A76" s="8087"/>
      <c r="B76" s="8313"/>
      <c r="C76" s="7995"/>
      <c r="D76" s="8088"/>
      <c r="E76" s="8336" t="s">
        <v>2523</v>
      </c>
      <c r="F76" s="8514"/>
      <c r="G76" s="8716" t="s">
        <v>2524</v>
      </c>
      <c r="H76" s="8716"/>
      <c r="I76" s="8709" t="s">
        <v>2525</v>
      </c>
      <c r="J76" s="8658"/>
      <c r="K76" s="8716" t="s">
        <v>94</v>
      </c>
      <c r="L76" s="8716"/>
      <c r="M76" s="8709" t="s">
        <v>44</v>
      </c>
      <c r="N76" s="8658"/>
      <c r="O76" s="8527" t="s">
        <v>45</v>
      </c>
      <c r="P76" s="8527"/>
      <c r="Q76" s="8312" t="s">
        <v>46</v>
      </c>
      <c r="R76" s="8514"/>
      <c r="S76" s="8312" t="s">
        <v>47</v>
      </c>
      <c r="T76" s="8514"/>
      <c r="U76" s="8527" t="s">
        <v>48</v>
      </c>
      <c r="V76" s="8514"/>
      <c r="W76" s="8312" t="s">
        <v>49</v>
      </c>
      <c r="X76" s="8514"/>
      <c r="Y76" s="8527" t="s">
        <v>50</v>
      </c>
      <c r="Z76" s="8527"/>
      <c r="AA76" s="8312" t="s">
        <v>51</v>
      </c>
      <c r="AB76" s="8514"/>
      <c r="AC76" s="8527" t="s">
        <v>52</v>
      </c>
      <c r="AD76" s="8527"/>
      <c r="AE76" s="8312" t="s">
        <v>53</v>
      </c>
      <c r="AF76" s="8514"/>
      <c r="AG76" s="8527" t="s">
        <v>54</v>
      </c>
      <c r="AH76" s="8527"/>
      <c r="AI76" s="8312" t="s">
        <v>55</v>
      </c>
      <c r="AJ76" s="8514"/>
      <c r="AK76" s="8527" t="s">
        <v>56</v>
      </c>
      <c r="AL76" s="8527"/>
      <c r="AM76" s="8709" t="s">
        <v>57</v>
      </c>
      <c r="AN76" s="8658"/>
    </row>
    <row r="77" spans="1:85" s="17" customFormat="1" ht="15" customHeight="1" x14ac:dyDescent="0.15">
      <c r="A77" s="8088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 x14ac:dyDescent="0.15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 x14ac:dyDescent="0.15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51" t="s">
        <v>27</v>
      </c>
      <c r="B86" s="8751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55" t="s">
        <v>64</v>
      </c>
      <c r="B87" s="8756"/>
      <c r="C87" s="3652">
        <f>SUM(D87+E87)</f>
        <v>8</v>
      </c>
      <c r="D87" s="1452">
        <v>8</v>
      </c>
      <c r="E87" s="750">
        <v>0</v>
      </c>
    </row>
    <row r="88" spans="1:40" s="17" customFormat="1" ht="15" customHeight="1" x14ac:dyDescent="0.15">
      <c r="A88" s="8752" t="s">
        <v>1455</v>
      </c>
      <c r="B88" s="8753"/>
      <c r="C88" s="3652">
        <f>SUM(D88+E88)</f>
        <v>34</v>
      </c>
      <c r="D88" s="3658">
        <v>15</v>
      </c>
      <c r="E88" s="3657">
        <v>19</v>
      </c>
    </row>
    <row r="89" spans="1:40" s="17" customFormat="1" ht="15" customHeight="1" x14ac:dyDescent="0.15">
      <c r="A89" s="8754" t="s">
        <v>98</v>
      </c>
      <c r="B89" s="8136"/>
      <c r="C89" s="3652">
        <f>SUM(D89+E89)</f>
        <v>0</v>
      </c>
      <c r="D89" s="3658">
        <v>0</v>
      </c>
      <c r="E89" s="3657">
        <v>0</v>
      </c>
    </row>
    <row r="90" spans="1:40" s="17" customFormat="1" ht="15" customHeight="1" x14ac:dyDescent="0.15">
      <c r="A90" s="8710" t="s">
        <v>77</v>
      </c>
      <c r="B90" s="8712"/>
      <c r="C90" s="3821">
        <f>SUM(C87:C89)</f>
        <v>42</v>
      </c>
      <c r="D90" s="3688">
        <f>SUM(D87:D89)</f>
        <v>23</v>
      </c>
      <c r="E90" s="3687">
        <f>SUM(E87:E89)</f>
        <v>19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514" t="s">
        <v>2563</v>
      </c>
      <c r="B92" s="8314" t="s">
        <v>77</v>
      </c>
      <c r="C92" s="8734"/>
      <c r="D92" s="8735"/>
      <c r="E92" s="8713" t="s">
        <v>101</v>
      </c>
      <c r="F92" s="8714"/>
      <c r="G92" s="8714"/>
      <c r="H92" s="8714"/>
      <c r="I92" s="8714"/>
      <c r="J92" s="8714"/>
      <c r="K92" s="8714"/>
      <c r="L92" s="8714"/>
      <c r="M92" s="8714"/>
      <c r="N92" s="8714"/>
      <c r="O92" s="8714"/>
      <c r="P92" s="8714"/>
      <c r="Q92" s="8714"/>
      <c r="R92" s="8714"/>
      <c r="S92" s="8714"/>
      <c r="T92" s="8714"/>
      <c r="U92" s="8714"/>
      <c r="V92" s="8714"/>
      <c r="W92" s="8714"/>
      <c r="X92" s="8714"/>
      <c r="Y92" s="8714"/>
      <c r="Z92" s="8714"/>
      <c r="AA92" s="8714"/>
      <c r="AB92" s="8714"/>
      <c r="AC92" s="8714"/>
      <c r="AD92" s="8714"/>
      <c r="AE92" s="8714"/>
      <c r="AF92" s="8714"/>
      <c r="AG92" s="8714"/>
      <c r="AH92" s="8714"/>
      <c r="AI92" s="8714"/>
      <c r="AJ92" s="8714"/>
      <c r="AK92" s="8714"/>
      <c r="AL92" s="8714"/>
      <c r="AM92" s="8714"/>
      <c r="AN92" s="8715"/>
    </row>
    <row r="93" spans="1:40" s="17" customFormat="1" ht="15" customHeight="1" x14ac:dyDescent="0.15">
      <c r="A93" s="8087"/>
      <c r="B93" s="8741"/>
      <c r="C93" s="8016"/>
      <c r="D93" s="8017"/>
      <c r="E93" s="8336" t="s">
        <v>2523</v>
      </c>
      <c r="F93" s="8514"/>
      <c r="G93" s="8709" t="s">
        <v>2524</v>
      </c>
      <c r="H93" s="8658"/>
      <c r="I93" s="8709" t="s">
        <v>2525</v>
      </c>
      <c r="J93" s="8658"/>
      <c r="K93" s="8716" t="s">
        <v>94</v>
      </c>
      <c r="L93" s="8716"/>
      <c r="M93" s="8709" t="s">
        <v>44</v>
      </c>
      <c r="N93" s="8658"/>
      <c r="O93" s="8716" t="s">
        <v>45</v>
      </c>
      <c r="P93" s="8716"/>
      <c r="Q93" s="8312" t="s">
        <v>46</v>
      </c>
      <c r="R93" s="8514"/>
      <c r="S93" s="8312" t="s">
        <v>47</v>
      </c>
      <c r="T93" s="8514"/>
      <c r="U93" s="8527" t="s">
        <v>48</v>
      </c>
      <c r="V93" s="8514"/>
      <c r="W93" s="8716" t="s">
        <v>49</v>
      </c>
      <c r="X93" s="8716"/>
      <c r="Y93" s="8709" t="s">
        <v>50</v>
      </c>
      <c r="Z93" s="8658"/>
      <c r="AA93" s="8716" t="s">
        <v>51</v>
      </c>
      <c r="AB93" s="8716"/>
      <c r="AC93" s="8709" t="s">
        <v>52</v>
      </c>
      <c r="AD93" s="8658"/>
      <c r="AE93" s="8716" t="s">
        <v>53</v>
      </c>
      <c r="AF93" s="8716"/>
      <c r="AG93" s="8709" t="s">
        <v>54</v>
      </c>
      <c r="AH93" s="8658"/>
      <c r="AI93" s="8716" t="s">
        <v>55</v>
      </c>
      <c r="AJ93" s="8716"/>
      <c r="AK93" s="8709" t="s">
        <v>56</v>
      </c>
      <c r="AL93" s="8658"/>
      <c r="AM93" s="8709" t="s">
        <v>57</v>
      </c>
      <c r="AN93" s="8658"/>
    </row>
    <row r="94" spans="1:40" s="17" customFormat="1" ht="15" customHeight="1" x14ac:dyDescent="0.15">
      <c r="A94" s="8088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24</v>
      </c>
      <c r="C95" s="3781">
        <f>SUM(I95+K95+M95+O95+Q95+S95+U95+W95+Y95+AA95+AC95+AE95+AG95+AI95+AK95+AM95)</f>
        <v>13</v>
      </c>
      <c r="D95" s="3782">
        <f>SUM(J95+L95+N95+P95+R95+T95+V95+X95+Z95+AB95+AD95+AF95+AH95+AJ95+AL95+AN95)</f>
        <v>11</v>
      </c>
      <c r="E95" s="3713"/>
      <c r="F95" s="3823"/>
      <c r="G95" s="3713"/>
      <c r="H95" s="3823"/>
      <c r="I95" s="3704">
        <v>4</v>
      </c>
      <c r="J95" s="2455">
        <v>0</v>
      </c>
      <c r="K95" s="3824">
        <v>0</v>
      </c>
      <c r="L95" s="3309">
        <v>2</v>
      </c>
      <c r="M95" s="3704">
        <v>4</v>
      </c>
      <c r="N95" s="2455">
        <v>1</v>
      </c>
      <c r="O95" s="3824">
        <v>1</v>
      </c>
      <c r="P95" s="3309">
        <v>0</v>
      </c>
      <c r="Q95" s="3704">
        <v>0</v>
      </c>
      <c r="R95" s="2455">
        <v>1</v>
      </c>
      <c r="S95" s="3704">
        <v>0</v>
      </c>
      <c r="T95" s="2455">
        <v>0</v>
      </c>
      <c r="U95" s="3704">
        <v>0</v>
      </c>
      <c r="V95" s="2455">
        <v>0</v>
      </c>
      <c r="W95" s="3824">
        <v>0</v>
      </c>
      <c r="X95" s="3309">
        <v>0</v>
      </c>
      <c r="Y95" s="3704">
        <v>0</v>
      </c>
      <c r="Z95" s="2455">
        <v>0</v>
      </c>
      <c r="AA95" s="3824">
        <v>0</v>
      </c>
      <c r="AB95" s="3309">
        <v>0</v>
      </c>
      <c r="AC95" s="3704">
        <v>0</v>
      </c>
      <c r="AD95" s="2455">
        <v>1</v>
      </c>
      <c r="AE95" s="3824">
        <v>0</v>
      </c>
      <c r="AF95" s="3309">
        <v>1</v>
      </c>
      <c r="AG95" s="3704">
        <v>2</v>
      </c>
      <c r="AH95" s="2455">
        <v>1</v>
      </c>
      <c r="AI95" s="3824">
        <v>0</v>
      </c>
      <c r="AJ95" s="3309">
        <v>4</v>
      </c>
      <c r="AK95" s="3704">
        <v>2</v>
      </c>
      <c r="AL95" s="2455">
        <v>0</v>
      </c>
      <c r="AM95" s="3825">
        <v>0</v>
      </c>
      <c r="AN95" s="2455">
        <v>0</v>
      </c>
    </row>
    <row r="96" spans="1:40" s="17" customFormat="1" ht="15" customHeight="1" x14ac:dyDescent="0.15">
      <c r="A96" s="3651" t="s">
        <v>2565</v>
      </c>
      <c r="B96" s="1926">
        <f t="shared" si="54"/>
        <v>13</v>
      </c>
      <c r="C96" s="1970">
        <f>SUM(I96+K96+M96+O96+Q96+S96+U96+W96+Y96+AA96+AC96+AE96+AG96+AI96+AK96+AM96)</f>
        <v>8</v>
      </c>
      <c r="D96" s="3760">
        <f t="shared" ref="D96:D100" si="55">SUM(J96+L96+N96+P96+R96+T96+V96+X96+Z96+AB96+AD96+AF96+AH96+AJ96+AL96+AN96)</f>
        <v>5</v>
      </c>
      <c r="E96" s="3096"/>
      <c r="F96" s="3826"/>
      <c r="G96" s="3096"/>
      <c r="H96" s="3826"/>
      <c r="I96" s="1971">
        <v>2</v>
      </c>
      <c r="J96" s="750">
        <v>0</v>
      </c>
      <c r="K96" s="1452">
        <v>0</v>
      </c>
      <c r="L96" s="2660">
        <v>2</v>
      </c>
      <c r="M96" s="1971">
        <v>2</v>
      </c>
      <c r="N96" s="750">
        <v>0</v>
      </c>
      <c r="O96" s="1452">
        <v>1</v>
      </c>
      <c r="P96" s="2660">
        <v>0</v>
      </c>
      <c r="Q96" s="1971">
        <v>0</v>
      </c>
      <c r="R96" s="750">
        <v>1</v>
      </c>
      <c r="S96" s="1971">
        <v>0</v>
      </c>
      <c r="T96" s="750">
        <v>0</v>
      </c>
      <c r="U96" s="1971">
        <v>0</v>
      </c>
      <c r="V96" s="750">
        <v>0</v>
      </c>
      <c r="W96" s="1452">
        <v>0</v>
      </c>
      <c r="X96" s="2660">
        <v>0</v>
      </c>
      <c r="Y96" s="1971">
        <v>0</v>
      </c>
      <c r="Z96" s="750">
        <v>0</v>
      </c>
      <c r="AA96" s="1452">
        <v>0</v>
      </c>
      <c r="AB96" s="2660">
        <v>0</v>
      </c>
      <c r="AC96" s="1971">
        <v>0</v>
      </c>
      <c r="AD96" s="750">
        <v>0</v>
      </c>
      <c r="AE96" s="1452">
        <v>0</v>
      </c>
      <c r="AF96" s="2660">
        <v>0</v>
      </c>
      <c r="AG96" s="1971">
        <v>2</v>
      </c>
      <c r="AH96" s="750">
        <v>1</v>
      </c>
      <c r="AI96" s="1452">
        <v>0</v>
      </c>
      <c r="AJ96" s="2660">
        <v>1</v>
      </c>
      <c r="AK96" s="1971">
        <v>1</v>
      </c>
      <c r="AL96" s="750">
        <v>0</v>
      </c>
      <c r="AM96" s="22">
        <v>0</v>
      </c>
      <c r="AN96" s="750">
        <v>0</v>
      </c>
    </row>
    <row r="97" spans="1:40" s="17" customFormat="1" ht="15" customHeight="1" x14ac:dyDescent="0.15">
      <c r="A97" s="3651" t="s">
        <v>2566</v>
      </c>
      <c r="B97" s="3762">
        <f t="shared" si="54"/>
        <v>0</v>
      </c>
      <c r="C97" s="3763">
        <f t="shared" ref="C97:C101" si="56">SUM(I97+K97+M97+O97+Q97+S97+U97+W97+Y97+AA97+AC97+AE97+AG97+AI97+AK97+AM97)</f>
        <v>0</v>
      </c>
      <c r="D97" s="3786">
        <f t="shared" si="55"/>
        <v>0</v>
      </c>
      <c r="E97" s="3096"/>
      <c r="F97" s="3826"/>
      <c r="G97" s="3096"/>
      <c r="H97" s="3826"/>
      <c r="I97" s="1971">
        <v>0</v>
      </c>
      <c r="J97" s="750">
        <v>0</v>
      </c>
      <c r="K97" s="1452">
        <v>0</v>
      </c>
      <c r="L97" s="2660">
        <v>0</v>
      </c>
      <c r="M97" s="1971">
        <v>0</v>
      </c>
      <c r="N97" s="750">
        <v>0</v>
      </c>
      <c r="O97" s="1452">
        <v>0</v>
      </c>
      <c r="P97" s="2660">
        <v>0</v>
      </c>
      <c r="Q97" s="1971">
        <v>0</v>
      </c>
      <c r="R97" s="750">
        <v>0</v>
      </c>
      <c r="S97" s="1971">
        <v>0</v>
      </c>
      <c r="T97" s="750">
        <v>0</v>
      </c>
      <c r="U97" s="1971">
        <v>0</v>
      </c>
      <c r="V97" s="750">
        <v>0</v>
      </c>
      <c r="W97" s="1452">
        <v>0</v>
      </c>
      <c r="X97" s="2660">
        <v>0</v>
      </c>
      <c r="Y97" s="1971">
        <v>0</v>
      </c>
      <c r="Z97" s="750">
        <v>0</v>
      </c>
      <c r="AA97" s="1452">
        <v>0</v>
      </c>
      <c r="AB97" s="2660">
        <v>0</v>
      </c>
      <c r="AC97" s="1971">
        <v>0</v>
      </c>
      <c r="AD97" s="750">
        <v>0</v>
      </c>
      <c r="AE97" s="1452">
        <v>0</v>
      </c>
      <c r="AF97" s="2660">
        <v>0</v>
      </c>
      <c r="AG97" s="1971">
        <v>0</v>
      </c>
      <c r="AH97" s="750">
        <v>0</v>
      </c>
      <c r="AI97" s="1452">
        <v>0</v>
      </c>
      <c r="AJ97" s="2660">
        <v>0</v>
      </c>
      <c r="AK97" s="1971">
        <v>0</v>
      </c>
      <c r="AL97" s="750">
        <v>0</v>
      </c>
      <c r="AM97" s="22">
        <v>0</v>
      </c>
      <c r="AN97" s="750">
        <v>0</v>
      </c>
    </row>
    <row r="98" spans="1:40" s="17" customFormat="1" ht="15" customHeight="1" x14ac:dyDescent="0.15">
      <c r="A98" s="3651" t="s">
        <v>2567</v>
      </c>
      <c r="B98" s="3762">
        <f t="shared" si="54"/>
        <v>0</v>
      </c>
      <c r="C98" s="3763">
        <f t="shared" si="56"/>
        <v>0</v>
      </c>
      <c r="D98" s="3786">
        <f t="shared" si="55"/>
        <v>0</v>
      </c>
      <c r="E98" s="3096"/>
      <c r="F98" s="3826"/>
      <c r="G98" s="3096"/>
      <c r="H98" s="3826"/>
      <c r="I98" s="1971">
        <v>0</v>
      </c>
      <c r="J98" s="750">
        <v>0</v>
      </c>
      <c r="K98" s="1452">
        <v>0</v>
      </c>
      <c r="L98" s="2660">
        <v>0</v>
      </c>
      <c r="M98" s="1971">
        <v>0</v>
      </c>
      <c r="N98" s="750">
        <v>0</v>
      </c>
      <c r="O98" s="1452">
        <v>0</v>
      </c>
      <c r="P98" s="2660">
        <v>0</v>
      </c>
      <c r="Q98" s="1971">
        <v>0</v>
      </c>
      <c r="R98" s="750">
        <v>0</v>
      </c>
      <c r="S98" s="1971">
        <v>0</v>
      </c>
      <c r="T98" s="750">
        <v>0</v>
      </c>
      <c r="U98" s="1971">
        <v>0</v>
      </c>
      <c r="V98" s="750">
        <v>0</v>
      </c>
      <c r="W98" s="1452">
        <v>0</v>
      </c>
      <c r="X98" s="2660">
        <v>0</v>
      </c>
      <c r="Y98" s="1971">
        <v>0</v>
      </c>
      <c r="Z98" s="750">
        <v>0</v>
      </c>
      <c r="AA98" s="1452">
        <v>0</v>
      </c>
      <c r="AB98" s="2660">
        <v>0</v>
      </c>
      <c r="AC98" s="1971">
        <v>0</v>
      </c>
      <c r="AD98" s="750">
        <v>0</v>
      </c>
      <c r="AE98" s="1452">
        <v>0</v>
      </c>
      <c r="AF98" s="2660">
        <v>0</v>
      </c>
      <c r="AG98" s="1971">
        <v>0</v>
      </c>
      <c r="AH98" s="750">
        <v>0</v>
      </c>
      <c r="AI98" s="1452">
        <v>0</v>
      </c>
      <c r="AJ98" s="2660">
        <v>0</v>
      </c>
      <c r="AK98" s="1971">
        <v>0</v>
      </c>
      <c r="AL98" s="750">
        <v>0</v>
      </c>
      <c r="AM98" s="22">
        <v>0</v>
      </c>
      <c r="AN98" s="750">
        <v>0</v>
      </c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6"/>
        <v>0</v>
      </c>
      <c r="D99" s="3786">
        <f t="shared" si="55"/>
        <v>0</v>
      </c>
      <c r="E99" s="3668"/>
      <c r="F99" s="3674"/>
      <c r="G99" s="3668"/>
      <c r="H99" s="3674"/>
      <c r="I99" s="3655">
        <v>0</v>
      </c>
      <c r="J99" s="3657">
        <v>0</v>
      </c>
      <c r="K99" s="3658">
        <v>0</v>
      </c>
      <c r="L99" s="3659">
        <v>0</v>
      </c>
      <c r="M99" s="3655">
        <v>0</v>
      </c>
      <c r="N99" s="3657">
        <v>0</v>
      </c>
      <c r="O99" s="3658">
        <v>0</v>
      </c>
      <c r="P99" s="3659">
        <v>0</v>
      </c>
      <c r="Q99" s="3655">
        <v>0</v>
      </c>
      <c r="R99" s="3657">
        <v>0</v>
      </c>
      <c r="S99" s="3655">
        <v>0</v>
      </c>
      <c r="T99" s="3657">
        <v>0</v>
      </c>
      <c r="U99" s="3655">
        <v>0</v>
      </c>
      <c r="V99" s="3657">
        <v>0</v>
      </c>
      <c r="W99" s="3658">
        <v>0</v>
      </c>
      <c r="X99" s="3659">
        <v>0</v>
      </c>
      <c r="Y99" s="3655">
        <v>0</v>
      </c>
      <c r="Z99" s="3657">
        <v>0</v>
      </c>
      <c r="AA99" s="3658">
        <v>0</v>
      </c>
      <c r="AB99" s="3659">
        <v>0</v>
      </c>
      <c r="AC99" s="3655">
        <v>0</v>
      </c>
      <c r="AD99" s="3657">
        <v>0</v>
      </c>
      <c r="AE99" s="3658">
        <v>0</v>
      </c>
      <c r="AF99" s="3659">
        <v>0</v>
      </c>
      <c r="AG99" s="3655">
        <v>0</v>
      </c>
      <c r="AH99" s="3657">
        <v>0</v>
      </c>
      <c r="AI99" s="3658">
        <v>0</v>
      </c>
      <c r="AJ99" s="3659">
        <v>0</v>
      </c>
      <c r="AK99" s="3655">
        <v>0</v>
      </c>
      <c r="AL99" s="3657">
        <v>0</v>
      </c>
      <c r="AM99" s="3660">
        <v>0</v>
      </c>
      <c r="AN99" s="3657">
        <v>0</v>
      </c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5"/>
        <v>0</v>
      </c>
      <c r="E100" s="3668"/>
      <c r="F100" s="3674"/>
      <c r="G100" s="3668"/>
      <c r="H100" s="3674"/>
      <c r="I100" s="3655">
        <v>0</v>
      </c>
      <c r="J100" s="3657">
        <v>0</v>
      </c>
      <c r="K100" s="3658">
        <v>0</v>
      </c>
      <c r="L100" s="3659">
        <v>0</v>
      </c>
      <c r="M100" s="3655">
        <v>0</v>
      </c>
      <c r="N100" s="3657">
        <v>0</v>
      </c>
      <c r="O100" s="3658">
        <v>0</v>
      </c>
      <c r="P100" s="3659">
        <v>0</v>
      </c>
      <c r="Q100" s="3655">
        <v>0</v>
      </c>
      <c r="R100" s="3657">
        <v>0</v>
      </c>
      <c r="S100" s="3655">
        <v>0</v>
      </c>
      <c r="T100" s="3657">
        <v>0</v>
      </c>
      <c r="U100" s="3655">
        <v>0</v>
      </c>
      <c r="V100" s="3657">
        <v>0</v>
      </c>
      <c r="W100" s="3658">
        <v>0</v>
      </c>
      <c r="X100" s="3659">
        <v>0</v>
      </c>
      <c r="Y100" s="3655">
        <v>0</v>
      </c>
      <c r="Z100" s="3657">
        <v>0</v>
      </c>
      <c r="AA100" s="3658">
        <v>0</v>
      </c>
      <c r="AB100" s="3659">
        <v>0</v>
      </c>
      <c r="AC100" s="3655">
        <v>0</v>
      </c>
      <c r="AD100" s="3657">
        <v>0</v>
      </c>
      <c r="AE100" s="3658">
        <v>0</v>
      </c>
      <c r="AF100" s="3659">
        <v>0</v>
      </c>
      <c r="AG100" s="3655">
        <v>0</v>
      </c>
      <c r="AH100" s="3657">
        <v>0</v>
      </c>
      <c r="AI100" s="3658">
        <v>0</v>
      </c>
      <c r="AJ100" s="3659">
        <v>0</v>
      </c>
      <c r="AK100" s="3655">
        <v>0</v>
      </c>
      <c r="AL100" s="3657">
        <v>0</v>
      </c>
      <c r="AM100" s="3660">
        <v>0</v>
      </c>
      <c r="AN100" s="3657">
        <v>0</v>
      </c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6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>
        <v>0</v>
      </c>
      <c r="J101" s="3657">
        <v>0</v>
      </c>
      <c r="K101" s="3658">
        <v>0</v>
      </c>
      <c r="L101" s="3659">
        <v>0</v>
      </c>
      <c r="M101" s="3655">
        <v>0</v>
      </c>
      <c r="N101" s="3657">
        <v>0</v>
      </c>
      <c r="O101" s="3658">
        <v>0</v>
      </c>
      <c r="P101" s="3659">
        <v>0</v>
      </c>
      <c r="Q101" s="3655">
        <v>0</v>
      </c>
      <c r="R101" s="3657">
        <v>0</v>
      </c>
      <c r="S101" s="3655">
        <v>0</v>
      </c>
      <c r="T101" s="3657">
        <v>0</v>
      </c>
      <c r="U101" s="3655">
        <v>0</v>
      </c>
      <c r="V101" s="3657">
        <v>0</v>
      </c>
      <c r="W101" s="3658">
        <v>0</v>
      </c>
      <c r="X101" s="3659">
        <v>0</v>
      </c>
      <c r="Y101" s="3655">
        <v>0</v>
      </c>
      <c r="Z101" s="3657">
        <v>0</v>
      </c>
      <c r="AA101" s="3658">
        <v>0</v>
      </c>
      <c r="AB101" s="3659">
        <v>0</v>
      </c>
      <c r="AC101" s="3655">
        <v>0</v>
      </c>
      <c r="AD101" s="3657">
        <v>0</v>
      </c>
      <c r="AE101" s="3658">
        <v>0</v>
      </c>
      <c r="AF101" s="3659">
        <v>0</v>
      </c>
      <c r="AG101" s="3655">
        <v>0</v>
      </c>
      <c r="AH101" s="3657">
        <v>0</v>
      </c>
      <c r="AI101" s="3658">
        <v>0</v>
      </c>
      <c r="AJ101" s="3659">
        <v>0</v>
      </c>
      <c r="AK101" s="3655">
        <v>0</v>
      </c>
      <c r="AL101" s="3657">
        <v>0</v>
      </c>
      <c r="AM101" s="3660">
        <v>0</v>
      </c>
      <c r="AN101" s="3657">
        <v>0</v>
      </c>
    </row>
    <row r="102" spans="1:40" s="17" customFormat="1" ht="15" customHeight="1" x14ac:dyDescent="0.15">
      <c r="A102" s="3827" t="s">
        <v>2571</v>
      </c>
      <c r="B102" s="3762">
        <f t="shared" si="54"/>
        <v>73</v>
      </c>
      <c r="C102" s="3828">
        <f>SUM(E102+G102+I102+K102+M102+O102+Q102+S102+U102+W102+Y102+AA102+AC102+AE102+AG102+AI102+AK102+AM102)</f>
        <v>39</v>
      </c>
      <c r="D102" s="3786">
        <f>SUM(F102+H102+J102+L102+N102+P102+R102+T102+V102+X102+Z102+AB102+AD102+AF102+AH102+AJ102+AL102+AN102)</f>
        <v>34</v>
      </c>
      <c r="E102" s="1198">
        <v>0</v>
      </c>
      <c r="F102" s="1199">
        <v>4</v>
      </c>
      <c r="G102" s="1198">
        <v>0</v>
      </c>
      <c r="H102" s="1199">
        <v>0</v>
      </c>
      <c r="I102" s="1198">
        <v>6</v>
      </c>
      <c r="J102" s="1199">
        <v>1</v>
      </c>
      <c r="K102" s="1200">
        <v>6</v>
      </c>
      <c r="L102" s="1201">
        <v>0</v>
      </c>
      <c r="M102" s="1198">
        <v>0</v>
      </c>
      <c r="N102" s="1199">
        <v>0</v>
      </c>
      <c r="O102" s="1200">
        <v>2</v>
      </c>
      <c r="P102" s="1201">
        <v>0</v>
      </c>
      <c r="Q102" s="1198">
        <v>0</v>
      </c>
      <c r="R102" s="1199">
        <v>0</v>
      </c>
      <c r="S102" s="1198">
        <v>0</v>
      </c>
      <c r="T102" s="1199">
        <v>0</v>
      </c>
      <c r="U102" s="1198">
        <v>4</v>
      </c>
      <c r="V102" s="1199">
        <v>7</v>
      </c>
      <c r="W102" s="1200">
        <v>0</v>
      </c>
      <c r="X102" s="1201">
        <v>0</v>
      </c>
      <c r="Y102" s="1198">
        <v>1</v>
      </c>
      <c r="Z102" s="1199">
        <v>0</v>
      </c>
      <c r="AA102" s="1200">
        <v>0</v>
      </c>
      <c r="AB102" s="1201">
        <v>0</v>
      </c>
      <c r="AC102" s="1198">
        <v>4</v>
      </c>
      <c r="AD102" s="1199">
        <v>0</v>
      </c>
      <c r="AE102" s="1200">
        <v>4</v>
      </c>
      <c r="AF102" s="1201">
        <v>0</v>
      </c>
      <c r="AG102" s="1198">
        <v>3</v>
      </c>
      <c r="AH102" s="1199">
        <v>0</v>
      </c>
      <c r="AI102" s="1200">
        <v>0</v>
      </c>
      <c r="AJ102" s="1201">
        <v>0</v>
      </c>
      <c r="AK102" s="1198">
        <v>4</v>
      </c>
      <c r="AL102" s="1199">
        <v>3</v>
      </c>
      <c r="AM102" s="23">
        <v>5</v>
      </c>
      <c r="AN102" s="1199">
        <v>19</v>
      </c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>
        <v>0</v>
      </c>
      <c r="F103" s="3679">
        <v>0</v>
      </c>
      <c r="G103" s="3678">
        <v>0</v>
      </c>
      <c r="H103" s="3679">
        <v>0</v>
      </c>
      <c r="I103" s="3678">
        <v>0</v>
      </c>
      <c r="J103" s="3679">
        <v>0</v>
      </c>
      <c r="K103" s="3680">
        <v>0</v>
      </c>
      <c r="L103" s="3681">
        <v>0</v>
      </c>
      <c r="M103" s="3678">
        <v>0</v>
      </c>
      <c r="N103" s="3679">
        <v>0</v>
      </c>
      <c r="O103" s="3680">
        <v>0</v>
      </c>
      <c r="P103" s="3681">
        <v>0</v>
      </c>
      <c r="Q103" s="3678">
        <v>0</v>
      </c>
      <c r="R103" s="3679">
        <v>0</v>
      </c>
      <c r="S103" s="3678">
        <v>0</v>
      </c>
      <c r="T103" s="3679">
        <v>0</v>
      </c>
      <c r="U103" s="3678">
        <v>0</v>
      </c>
      <c r="V103" s="3679">
        <v>0</v>
      </c>
      <c r="W103" s="3680">
        <v>0</v>
      </c>
      <c r="X103" s="3681">
        <v>0</v>
      </c>
      <c r="Y103" s="3678">
        <v>0</v>
      </c>
      <c r="Z103" s="3679">
        <v>0</v>
      </c>
      <c r="AA103" s="3680">
        <v>0</v>
      </c>
      <c r="AB103" s="3681">
        <v>0</v>
      </c>
      <c r="AC103" s="3678">
        <v>0</v>
      </c>
      <c r="AD103" s="3679">
        <v>0</v>
      </c>
      <c r="AE103" s="3680">
        <v>0</v>
      </c>
      <c r="AF103" s="3681">
        <v>0</v>
      </c>
      <c r="AG103" s="3678">
        <v>0</v>
      </c>
      <c r="AH103" s="3679">
        <v>0</v>
      </c>
      <c r="AI103" s="3680">
        <v>0</v>
      </c>
      <c r="AJ103" s="3681">
        <v>0</v>
      </c>
      <c r="AK103" s="3678">
        <v>0</v>
      </c>
      <c r="AL103" s="3679">
        <v>0</v>
      </c>
      <c r="AM103" s="1142">
        <v>0</v>
      </c>
      <c r="AN103" s="3679">
        <v>0</v>
      </c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14" t="s">
        <v>2574</v>
      </c>
      <c r="B105" s="8314" t="s">
        <v>77</v>
      </c>
      <c r="C105" s="8734"/>
      <c r="D105" s="8735"/>
      <c r="E105" s="8713" t="s">
        <v>101</v>
      </c>
      <c r="F105" s="8714"/>
      <c r="G105" s="8714"/>
      <c r="H105" s="8714"/>
      <c r="I105" s="8714"/>
      <c r="J105" s="8714"/>
      <c r="K105" s="8714"/>
      <c r="L105" s="8714"/>
      <c r="M105" s="8714"/>
      <c r="N105" s="8714"/>
      <c r="O105" s="8714"/>
      <c r="P105" s="8714"/>
      <c r="Q105" s="8714"/>
      <c r="R105" s="8714"/>
      <c r="S105" s="8714"/>
      <c r="T105" s="8714"/>
      <c r="U105" s="8714"/>
      <c r="V105" s="8714"/>
      <c r="W105" s="8714"/>
      <c r="X105" s="8714"/>
      <c r="Y105" s="8714"/>
      <c r="Z105" s="8714"/>
      <c r="AA105" s="8714"/>
      <c r="AB105" s="8714"/>
      <c r="AC105" s="8714"/>
      <c r="AD105" s="8714"/>
      <c r="AE105" s="8714"/>
      <c r="AF105" s="8714"/>
      <c r="AG105" s="8714"/>
      <c r="AH105" s="8714"/>
      <c r="AI105" s="8714"/>
      <c r="AJ105" s="8714"/>
      <c r="AK105" s="8714"/>
      <c r="AL105" s="8714"/>
      <c r="AM105" s="8714"/>
      <c r="AN105" s="8715"/>
    </row>
    <row r="106" spans="1:40" s="17" customFormat="1" ht="15" customHeight="1" x14ac:dyDescent="0.15">
      <c r="A106" s="8087"/>
      <c r="B106" s="8741"/>
      <c r="C106" s="8016"/>
      <c r="D106" s="8017"/>
      <c r="E106" s="8336" t="s">
        <v>2523</v>
      </c>
      <c r="F106" s="8514"/>
      <c r="G106" s="8709" t="s">
        <v>2524</v>
      </c>
      <c r="H106" s="8658"/>
      <c r="I106" s="8709" t="s">
        <v>2525</v>
      </c>
      <c r="J106" s="8658"/>
      <c r="K106" s="8716" t="s">
        <v>94</v>
      </c>
      <c r="L106" s="8716"/>
      <c r="M106" s="8709" t="s">
        <v>44</v>
      </c>
      <c r="N106" s="8658"/>
      <c r="O106" s="8716" t="s">
        <v>45</v>
      </c>
      <c r="P106" s="8716"/>
      <c r="Q106" s="8312" t="s">
        <v>46</v>
      </c>
      <c r="R106" s="8514"/>
      <c r="S106" s="8312" t="s">
        <v>47</v>
      </c>
      <c r="T106" s="8514"/>
      <c r="U106" s="8527" t="s">
        <v>48</v>
      </c>
      <c r="V106" s="8514"/>
      <c r="W106" s="8716" t="s">
        <v>49</v>
      </c>
      <c r="X106" s="8716"/>
      <c r="Y106" s="8709" t="s">
        <v>50</v>
      </c>
      <c r="Z106" s="8658"/>
      <c r="AA106" s="8716" t="s">
        <v>51</v>
      </c>
      <c r="AB106" s="8716"/>
      <c r="AC106" s="8709" t="s">
        <v>52</v>
      </c>
      <c r="AD106" s="8658"/>
      <c r="AE106" s="8716" t="s">
        <v>53</v>
      </c>
      <c r="AF106" s="8716"/>
      <c r="AG106" s="8709" t="s">
        <v>54</v>
      </c>
      <c r="AH106" s="8658"/>
      <c r="AI106" s="8716" t="s">
        <v>55</v>
      </c>
      <c r="AJ106" s="8716"/>
      <c r="AK106" s="8709" t="s">
        <v>56</v>
      </c>
      <c r="AL106" s="8658"/>
      <c r="AM106" s="8709" t="s">
        <v>57</v>
      </c>
      <c r="AN106" s="8658"/>
    </row>
    <row r="107" spans="1:40" s="17" customFormat="1" ht="15" customHeight="1" x14ac:dyDescent="0.15">
      <c r="A107" s="8088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14" t="s">
        <v>2574</v>
      </c>
      <c r="B112" s="8314" t="s">
        <v>77</v>
      </c>
      <c r="C112" s="8734"/>
      <c r="D112" s="8735"/>
      <c r="E112" s="8713" t="s">
        <v>101</v>
      </c>
      <c r="F112" s="8714"/>
      <c r="G112" s="8714"/>
      <c r="H112" s="8714"/>
      <c r="I112" s="8714"/>
      <c r="J112" s="8714"/>
      <c r="K112" s="8714"/>
      <c r="L112" s="8714"/>
      <c r="M112" s="8714"/>
      <c r="N112" s="8714"/>
      <c r="O112" s="8714"/>
      <c r="P112" s="8714"/>
      <c r="Q112" s="8714"/>
      <c r="R112" s="8714"/>
      <c r="S112" s="8714"/>
      <c r="T112" s="8714"/>
      <c r="U112" s="8714"/>
      <c r="V112" s="8714"/>
      <c r="W112" s="8714"/>
      <c r="X112" s="8714"/>
      <c r="Y112" s="8714"/>
      <c r="Z112" s="8714"/>
      <c r="AA112" s="8714"/>
      <c r="AB112" s="8714"/>
      <c r="AC112" s="8714"/>
      <c r="AD112" s="8714"/>
      <c r="AE112" s="8714"/>
      <c r="AF112" s="8714"/>
      <c r="AG112" s="8714"/>
      <c r="AH112" s="8714"/>
      <c r="AI112" s="8714"/>
      <c r="AJ112" s="8714"/>
      <c r="AK112" s="8714"/>
      <c r="AL112" s="8714"/>
      <c r="AM112" s="8714"/>
      <c r="AN112" s="8715"/>
    </row>
    <row r="113" spans="1:84" s="17" customFormat="1" ht="15" customHeight="1" x14ac:dyDescent="0.15">
      <c r="A113" s="8087"/>
      <c r="B113" s="8741"/>
      <c r="C113" s="8016"/>
      <c r="D113" s="8017"/>
      <c r="E113" s="8336" t="s">
        <v>2523</v>
      </c>
      <c r="F113" s="8514"/>
      <c r="G113" s="8709" t="s">
        <v>2524</v>
      </c>
      <c r="H113" s="8658"/>
      <c r="I113" s="8709" t="s">
        <v>2525</v>
      </c>
      <c r="J113" s="8658"/>
      <c r="K113" s="8709" t="s">
        <v>94</v>
      </c>
      <c r="L113" s="8658"/>
      <c r="M113" s="8709" t="s">
        <v>44</v>
      </c>
      <c r="N113" s="8658"/>
      <c r="O113" s="8671" t="s">
        <v>45</v>
      </c>
      <c r="P113" s="8716"/>
      <c r="Q113" s="8312" t="s">
        <v>46</v>
      </c>
      <c r="R113" s="8514"/>
      <c r="S113" s="8312" t="s">
        <v>47</v>
      </c>
      <c r="T113" s="8514"/>
      <c r="U113" s="8527" t="s">
        <v>48</v>
      </c>
      <c r="V113" s="8514"/>
      <c r="W113" s="8716" t="s">
        <v>49</v>
      </c>
      <c r="X113" s="8716"/>
      <c r="Y113" s="8709" t="s">
        <v>50</v>
      </c>
      <c r="Z113" s="8658"/>
      <c r="AA113" s="8716" t="s">
        <v>51</v>
      </c>
      <c r="AB113" s="8716"/>
      <c r="AC113" s="8709" t="s">
        <v>52</v>
      </c>
      <c r="AD113" s="8658"/>
      <c r="AE113" s="8709" t="s">
        <v>53</v>
      </c>
      <c r="AF113" s="8658"/>
      <c r="AG113" s="8709" t="s">
        <v>54</v>
      </c>
      <c r="AH113" s="8658"/>
      <c r="AI113" s="8716" t="s">
        <v>55</v>
      </c>
      <c r="AJ113" s="8716"/>
      <c r="AK113" s="8709" t="s">
        <v>56</v>
      </c>
      <c r="AL113" s="8658"/>
      <c r="AM113" s="8709" t="s">
        <v>57</v>
      </c>
      <c r="AN113" s="8658"/>
    </row>
    <row r="114" spans="1:84" s="17" customFormat="1" ht="15" customHeight="1" x14ac:dyDescent="0.15">
      <c r="A114" s="8088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2</v>
      </c>
      <c r="C115" s="3653">
        <f>+E115+G115+I115+K115+M115+O115+Q115+S115+U115+W115+Y115+AA115+AC115+AE115+AG115+AI115+AK115+AM115</f>
        <v>2</v>
      </c>
      <c r="D115" s="3654">
        <f>+F115+H115+J115+L115+N115+P115+R115+T115+V115+X115+Z115+AB115+AD115+AF115+AH115+AJ115+AL115+AN115</f>
        <v>0</v>
      </c>
      <c r="E115" s="3704">
        <v>1</v>
      </c>
      <c r="F115" s="3650">
        <v>0</v>
      </c>
      <c r="G115" s="3704">
        <v>0</v>
      </c>
      <c r="H115" s="3650">
        <v>0</v>
      </c>
      <c r="I115" s="3704">
        <v>1</v>
      </c>
      <c r="J115" s="3650">
        <v>0</v>
      </c>
      <c r="K115" s="3704">
        <v>0</v>
      </c>
      <c r="L115" s="3650">
        <v>0</v>
      </c>
      <c r="M115" s="3704">
        <v>0</v>
      </c>
      <c r="N115" s="3650">
        <v>0</v>
      </c>
      <c r="O115" s="3704">
        <v>0</v>
      </c>
      <c r="P115" s="3650">
        <v>0</v>
      </c>
      <c r="Q115" s="3704">
        <v>0</v>
      </c>
      <c r="R115" s="3650">
        <v>0</v>
      </c>
      <c r="S115" s="3704">
        <v>0</v>
      </c>
      <c r="T115" s="3650">
        <v>0</v>
      </c>
      <c r="U115" s="3704">
        <v>0</v>
      </c>
      <c r="V115" s="3650">
        <v>0</v>
      </c>
      <c r="W115" s="3704">
        <v>0</v>
      </c>
      <c r="X115" s="3650">
        <v>0</v>
      </c>
      <c r="Y115" s="3704">
        <v>0</v>
      </c>
      <c r="Z115" s="3650">
        <v>0</v>
      </c>
      <c r="AA115" s="3704">
        <v>0</v>
      </c>
      <c r="AB115" s="3650">
        <v>0</v>
      </c>
      <c r="AC115" s="3704">
        <v>0</v>
      </c>
      <c r="AD115" s="3650">
        <v>0</v>
      </c>
      <c r="AE115" s="3704">
        <v>0</v>
      </c>
      <c r="AF115" s="3650">
        <v>0</v>
      </c>
      <c r="AG115" s="3704">
        <v>0</v>
      </c>
      <c r="AH115" s="3650">
        <v>0</v>
      </c>
      <c r="AI115" s="3704">
        <v>0</v>
      </c>
      <c r="AJ115" s="3650">
        <v>0</v>
      </c>
      <c r="AK115" s="3704">
        <v>0</v>
      </c>
      <c r="AL115" s="3650">
        <v>0</v>
      </c>
      <c r="AM115" s="3704">
        <v>0</v>
      </c>
      <c r="AN115" s="3650">
        <v>0</v>
      </c>
    </row>
    <row r="116" spans="1:84" s="17" customFormat="1" ht="15" customHeight="1" x14ac:dyDescent="0.15">
      <c r="A116" s="3663" t="s">
        <v>2579</v>
      </c>
      <c r="B116" s="3652">
        <f>SUM(C116+D116)</f>
        <v>1</v>
      </c>
      <c r="C116" s="3653">
        <f t="shared" ref="C116:C119" si="59">+E116+G116+I116+K116+M116+O116+Q116+S116+U116+W116+Y116+AA116+AC116+AE116+AG116+AI116+AK116+AM116</f>
        <v>0</v>
      </c>
      <c r="D116" s="3654">
        <f t="shared" ref="D116:D119" si="60">+F116+H116+J116+L116+N116+P116+R116+T116+V116+X116+Z116+AB116+AD116+AF116+AH116+AJ116+AL116+AN116</f>
        <v>1</v>
      </c>
      <c r="E116" s="3655">
        <v>0</v>
      </c>
      <c r="F116" s="3656">
        <v>1</v>
      </c>
      <c r="G116" s="3655">
        <v>0</v>
      </c>
      <c r="H116" s="3656">
        <v>0</v>
      </c>
      <c r="I116" s="3655">
        <v>0</v>
      </c>
      <c r="J116" s="3656">
        <v>0</v>
      </c>
      <c r="K116" s="3655">
        <v>0</v>
      </c>
      <c r="L116" s="3656">
        <v>0</v>
      </c>
      <c r="M116" s="3655">
        <v>0</v>
      </c>
      <c r="N116" s="3656">
        <v>0</v>
      </c>
      <c r="O116" s="3655">
        <v>0</v>
      </c>
      <c r="P116" s="3656">
        <v>0</v>
      </c>
      <c r="Q116" s="3655">
        <v>0</v>
      </c>
      <c r="R116" s="3656">
        <v>0</v>
      </c>
      <c r="S116" s="3655">
        <v>0</v>
      </c>
      <c r="T116" s="3656">
        <v>0</v>
      </c>
      <c r="U116" s="3655">
        <v>0</v>
      </c>
      <c r="V116" s="3656">
        <v>0</v>
      </c>
      <c r="W116" s="3655">
        <v>0</v>
      </c>
      <c r="X116" s="3656">
        <v>0</v>
      </c>
      <c r="Y116" s="3655">
        <v>0</v>
      </c>
      <c r="Z116" s="3656">
        <v>0</v>
      </c>
      <c r="AA116" s="3655">
        <v>0</v>
      </c>
      <c r="AB116" s="3656">
        <v>0</v>
      </c>
      <c r="AC116" s="3655">
        <v>0</v>
      </c>
      <c r="AD116" s="3656">
        <v>0</v>
      </c>
      <c r="AE116" s="3655">
        <v>0</v>
      </c>
      <c r="AF116" s="3656">
        <v>0</v>
      </c>
      <c r="AG116" s="3655">
        <v>0</v>
      </c>
      <c r="AH116" s="3656">
        <v>0</v>
      </c>
      <c r="AI116" s="3655">
        <v>0</v>
      </c>
      <c r="AJ116" s="3656">
        <v>0</v>
      </c>
      <c r="AK116" s="3655">
        <v>0</v>
      </c>
      <c r="AL116" s="3656">
        <v>0</v>
      </c>
      <c r="AM116" s="3655">
        <v>0</v>
      </c>
      <c r="AN116" s="3656">
        <v>0</v>
      </c>
    </row>
    <row r="117" spans="1:84" s="17" customFormat="1" ht="15" customHeight="1" x14ac:dyDescent="0.15">
      <c r="A117" s="3663" t="s">
        <v>2580</v>
      </c>
      <c r="B117" s="3652">
        <f>SUM(C117+D117)</f>
        <v>9</v>
      </c>
      <c r="C117" s="3653">
        <f t="shared" si="59"/>
        <v>6</v>
      </c>
      <c r="D117" s="3654">
        <f t="shared" si="60"/>
        <v>3</v>
      </c>
      <c r="E117" s="1198">
        <v>1</v>
      </c>
      <c r="F117" s="1148">
        <v>2</v>
      </c>
      <c r="G117" s="1198">
        <v>3</v>
      </c>
      <c r="H117" s="1148">
        <v>0</v>
      </c>
      <c r="I117" s="1198">
        <v>2</v>
      </c>
      <c r="J117" s="1148">
        <v>1</v>
      </c>
      <c r="K117" s="1198">
        <v>0</v>
      </c>
      <c r="L117" s="1148">
        <v>0</v>
      </c>
      <c r="M117" s="1198">
        <v>0</v>
      </c>
      <c r="N117" s="1148">
        <v>0</v>
      </c>
      <c r="O117" s="1198">
        <v>0</v>
      </c>
      <c r="P117" s="1148">
        <v>0</v>
      </c>
      <c r="Q117" s="1198">
        <v>0</v>
      </c>
      <c r="R117" s="1148">
        <v>0</v>
      </c>
      <c r="S117" s="1198">
        <v>0</v>
      </c>
      <c r="T117" s="1148">
        <v>0</v>
      </c>
      <c r="U117" s="1198">
        <v>0</v>
      </c>
      <c r="V117" s="1148">
        <v>0</v>
      </c>
      <c r="W117" s="1198">
        <v>0</v>
      </c>
      <c r="X117" s="1148">
        <v>0</v>
      </c>
      <c r="Y117" s="1198">
        <v>0</v>
      </c>
      <c r="Z117" s="1148">
        <v>0</v>
      </c>
      <c r="AA117" s="1198">
        <v>0</v>
      </c>
      <c r="AB117" s="1148">
        <v>0</v>
      </c>
      <c r="AC117" s="1198">
        <v>0</v>
      </c>
      <c r="AD117" s="1148">
        <v>0</v>
      </c>
      <c r="AE117" s="1198">
        <v>0</v>
      </c>
      <c r="AF117" s="1148">
        <v>0</v>
      </c>
      <c r="AG117" s="1198">
        <v>0</v>
      </c>
      <c r="AH117" s="1148">
        <v>0</v>
      </c>
      <c r="AI117" s="1198">
        <v>0</v>
      </c>
      <c r="AJ117" s="1148">
        <v>0</v>
      </c>
      <c r="AK117" s="1198">
        <v>0</v>
      </c>
      <c r="AL117" s="1148">
        <v>0</v>
      </c>
      <c r="AM117" s="1198">
        <v>0</v>
      </c>
      <c r="AN117" s="1148">
        <v>0</v>
      </c>
    </row>
    <row r="118" spans="1:84" s="17" customFormat="1" ht="15" customHeight="1" x14ac:dyDescent="0.15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>
        <v>0</v>
      </c>
      <c r="F118" s="1148">
        <v>0</v>
      </c>
      <c r="G118" s="1198">
        <v>0</v>
      </c>
      <c r="H118" s="1148">
        <v>0</v>
      </c>
      <c r="I118" s="1198">
        <v>0</v>
      </c>
      <c r="J118" s="1148">
        <v>0</v>
      </c>
      <c r="K118" s="1198">
        <v>0</v>
      </c>
      <c r="L118" s="1148">
        <v>0</v>
      </c>
      <c r="M118" s="1198">
        <v>0</v>
      </c>
      <c r="N118" s="1148">
        <v>0</v>
      </c>
      <c r="O118" s="1198">
        <v>0</v>
      </c>
      <c r="P118" s="1148">
        <v>0</v>
      </c>
      <c r="Q118" s="1198">
        <v>0</v>
      </c>
      <c r="R118" s="1148">
        <v>0</v>
      </c>
      <c r="S118" s="1198">
        <v>0</v>
      </c>
      <c r="T118" s="1148">
        <v>0</v>
      </c>
      <c r="U118" s="1198">
        <v>0</v>
      </c>
      <c r="V118" s="1148">
        <v>0</v>
      </c>
      <c r="W118" s="1198">
        <v>0</v>
      </c>
      <c r="X118" s="1148">
        <v>0</v>
      </c>
      <c r="Y118" s="1198">
        <v>0</v>
      </c>
      <c r="Z118" s="1148">
        <v>0</v>
      </c>
      <c r="AA118" s="1198">
        <v>0</v>
      </c>
      <c r="AB118" s="1148">
        <v>0</v>
      </c>
      <c r="AC118" s="1198">
        <v>0</v>
      </c>
      <c r="AD118" s="1148">
        <v>0</v>
      </c>
      <c r="AE118" s="1198">
        <v>0</v>
      </c>
      <c r="AF118" s="1148">
        <v>0</v>
      </c>
      <c r="AG118" s="1198">
        <v>0</v>
      </c>
      <c r="AH118" s="1148">
        <v>0</v>
      </c>
      <c r="AI118" s="1198">
        <v>0</v>
      </c>
      <c r="AJ118" s="1148">
        <v>0</v>
      </c>
      <c r="AK118" s="1198">
        <v>0</v>
      </c>
      <c r="AL118" s="1148">
        <v>0</v>
      </c>
      <c r="AM118" s="1198">
        <v>0</v>
      </c>
      <c r="AN118" s="1148">
        <v>0</v>
      </c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>
        <v>0</v>
      </c>
      <c r="F119" s="1138">
        <v>0</v>
      </c>
      <c r="G119" s="3678">
        <v>0</v>
      </c>
      <c r="H119" s="1138">
        <v>0</v>
      </c>
      <c r="I119" s="3678">
        <v>0</v>
      </c>
      <c r="J119" s="1138">
        <v>0</v>
      </c>
      <c r="K119" s="3678">
        <v>0</v>
      </c>
      <c r="L119" s="1138">
        <v>0</v>
      </c>
      <c r="M119" s="3678">
        <v>0</v>
      </c>
      <c r="N119" s="1138">
        <v>0</v>
      </c>
      <c r="O119" s="3678">
        <v>0</v>
      </c>
      <c r="P119" s="1138">
        <v>0</v>
      </c>
      <c r="Q119" s="3678">
        <v>0</v>
      </c>
      <c r="R119" s="1138">
        <v>0</v>
      </c>
      <c r="S119" s="3678">
        <v>0</v>
      </c>
      <c r="T119" s="1138">
        <v>0</v>
      </c>
      <c r="U119" s="3678">
        <v>0</v>
      </c>
      <c r="V119" s="1138">
        <v>0</v>
      </c>
      <c r="W119" s="3678">
        <v>0</v>
      </c>
      <c r="X119" s="1138">
        <v>0</v>
      </c>
      <c r="Y119" s="3678">
        <v>0</v>
      </c>
      <c r="Z119" s="1138">
        <v>0</v>
      </c>
      <c r="AA119" s="3678">
        <v>0</v>
      </c>
      <c r="AB119" s="1138">
        <v>0</v>
      </c>
      <c r="AC119" s="3678">
        <v>0</v>
      </c>
      <c r="AD119" s="1138">
        <v>0</v>
      </c>
      <c r="AE119" s="3678">
        <v>0</v>
      </c>
      <c r="AF119" s="1138">
        <v>0</v>
      </c>
      <c r="AG119" s="3678">
        <v>0</v>
      </c>
      <c r="AH119" s="1138">
        <v>0</v>
      </c>
      <c r="AI119" s="3678">
        <v>0</v>
      </c>
      <c r="AJ119" s="1138">
        <v>0</v>
      </c>
      <c r="AK119" s="3678">
        <v>0</v>
      </c>
      <c r="AL119" s="1138">
        <v>0</v>
      </c>
      <c r="AM119" s="3678">
        <v>0</v>
      </c>
      <c r="AN119" s="1138">
        <v>0</v>
      </c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460" t="s">
        <v>2522</v>
      </c>
      <c r="B121" s="8527" t="s">
        <v>77</v>
      </c>
      <c r="C121" s="8527"/>
      <c r="D121" s="8514"/>
      <c r="E121" s="8709" t="s">
        <v>101</v>
      </c>
      <c r="F121" s="8716"/>
      <c r="G121" s="8716"/>
      <c r="H121" s="8716"/>
      <c r="I121" s="8716"/>
      <c r="J121" s="8716"/>
      <c r="K121" s="8716"/>
      <c r="L121" s="8716"/>
      <c r="M121" s="8716"/>
      <c r="N121" s="8716"/>
      <c r="O121" s="8716"/>
      <c r="P121" s="8716"/>
      <c r="Q121" s="8716"/>
      <c r="R121" s="8716"/>
      <c r="S121" s="8716"/>
      <c r="T121" s="8716"/>
      <c r="U121" s="8716"/>
      <c r="V121" s="8716"/>
      <c r="W121" s="8716"/>
      <c r="X121" s="8716"/>
      <c r="Y121" s="8716"/>
      <c r="Z121" s="8716"/>
      <c r="AA121" s="8716"/>
      <c r="AB121" s="8716"/>
      <c r="AC121" s="8716"/>
      <c r="AD121" s="8716"/>
      <c r="AE121" s="8716"/>
      <c r="AF121" s="8716"/>
      <c r="AG121" s="8716"/>
      <c r="AH121" s="8716"/>
      <c r="AI121" s="8716"/>
      <c r="AJ121" s="8716"/>
      <c r="AK121" s="8716"/>
      <c r="AL121" s="8716"/>
      <c r="AM121" s="8716"/>
      <c r="AN121" s="8750"/>
      <c r="AO121" s="8621" t="s">
        <v>478</v>
      </c>
    </row>
    <row r="122" spans="1:84" s="17" customFormat="1" ht="15" customHeight="1" x14ac:dyDescent="0.15">
      <c r="A122" s="8461"/>
      <c r="B122" s="7995"/>
      <c r="C122" s="7995"/>
      <c r="D122" s="8088"/>
      <c r="E122" s="8336" t="s">
        <v>2523</v>
      </c>
      <c r="F122" s="8514"/>
      <c r="G122" s="8709" t="s">
        <v>2524</v>
      </c>
      <c r="H122" s="8658"/>
      <c r="I122" s="8716" t="s">
        <v>2525</v>
      </c>
      <c r="J122" s="8716"/>
      <c r="K122" s="8709" t="s">
        <v>94</v>
      </c>
      <c r="L122" s="8658"/>
      <c r="M122" s="8709" t="s">
        <v>44</v>
      </c>
      <c r="N122" s="8658"/>
      <c r="O122" s="8312" t="s">
        <v>45</v>
      </c>
      <c r="P122" s="8514"/>
      <c r="Q122" s="8312" t="s">
        <v>46</v>
      </c>
      <c r="R122" s="8514"/>
      <c r="S122" s="8312" t="s">
        <v>47</v>
      </c>
      <c r="T122" s="8514"/>
      <c r="U122" s="8527" t="s">
        <v>48</v>
      </c>
      <c r="V122" s="8514"/>
      <c r="W122" s="8312" t="s">
        <v>49</v>
      </c>
      <c r="X122" s="8514"/>
      <c r="Y122" s="8527" t="s">
        <v>50</v>
      </c>
      <c r="Z122" s="8527"/>
      <c r="AA122" s="8312" t="s">
        <v>51</v>
      </c>
      <c r="AB122" s="8514"/>
      <c r="AC122" s="8527" t="s">
        <v>52</v>
      </c>
      <c r="AD122" s="8527"/>
      <c r="AE122" s="8312" t="s">
        <v>53</v>
      </c>
      <c r="AF122" s="8514"/>
      <c r="AG122" s="8527" t="s">
        <v>54</v>
      </c>
      <c r="AH122" s="8527"/>
      <c r="AI122" s="8312" t="s">
        <v>55</v>
      </c>
      <c r="AJ122" s="8514"/>
      <c r="AK122" s="8527" t="s">
        <v>56</v>
      </c>
      <c r="AL122" s="8527"/>
      <c r="AM122" s="8709" t="s">
        <v>57</v>
      </c>
      <c r="AN122" s="8750"/>
      <c r="AO122" s="8529"/>
    </row>
    <row r="123" spans="1:84" s="17" customFormat="1" ht="15" customHeight="1" x14ac:dyDescent="0.15">
      <c r="A123" s="8462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30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44" t="s">
        <v>2590</v>
      </c>
      <c r="B132" s="8744"/>
      <c r="C132" s="8744"/>
      <c r="D132" s="8744"/>
      <c r="E132" s="8744"/>
    </row>
    <row r="133" spans="1:84" s="17" customFormat="1" ht="15" customHeight="1" x14ac:dyDescent="0.15">
      <c r="A133" s="8514" t="s">
        <v>2574</v>
      </c>
      <c r="B133" s="8734" t="s">
        <v>77</v>
      </c>
      <c r="C133" s="8734"/>
      <c r="D133" s="8735"/>
      <c r="E133" s="8709" t="s">
        <v>101</v>
      </c>
      <c r="F133" s="8716"/>
      <c r="G133" s="8716"/>
      <c r="H133" s="8716"/>
      <c r="I133" s="8716"/>
      <c r="J133" s="8716"/>
      <c r="K133" s="8716"/>
      <c r="L133" s="8716"/>
      <c r="M133" s="8716"/>
      <c r="N133" s="8716"/>
      <c r="O133" s="8716"/>
      <c r="P133" s="8716"/>
      <c r="Q133" s="8716"/>
      <c r="R133" s="8716"/>
      <c r="S133" s="8716"/>
      <c r="T133" s="8716"/>
      <c r="U133" s="8716"/>
      <c r="V133" s="8716"/>
      <c r="W133" s="8716"/>
      <c r="X133" s="8716"/>
      <c r="Y133" s="8716"/>
      <c r="Z133" s="8716"/>
      <c r="AA133" s="8716"/>
      <c r="AB133" s="8716"/>
      <c r="AC133" s="8716"/>
      <c r="AD133" s="8716"/>
      <c r="AE133" s="8716"/>
      <c r="AF133" s="8716"/>
      <c r="AG133" s="8716"/>
      <c r="AH133" s="8716"/>
      <c r="AI133" s="8716"/>
      <c r="AJ133" s="8716"/>
      <c r="AK133" s="8716"/>
      <c r="AL133" s="8716"/>
      <c r="AM133" s="8716"/>
      <c r="AN133" s="8658"/>
    </row>
    <row r="134" spans="1:84" s="17" customFormat="1" ht="15" customHeight="1" x14ac:dyDescent="0.15">
      <c r="A134" s="8087"/>
      <c r="B134" s="8016"/>
      <c r="C134" s="8016"/>
      <c r="D134" s="8017"/>
      <c r="E134" s="8336" t="s">
        <v>2523</v>
      </c>
      <c r="F134" s="8514"/>
      <c r="G134" s="8709" t="s">
        <v>2524</v>
      </c>
      <c r="H134" s="8658"/>
      <c r="I134" s="8716" t="s">
        <v>2525</v>
      </c>
      <c r="J134" s="8716"/>
      <c r="K134" s="8709" t="s">
        <v>94</v>
      </c>
      <c r="L134" s="8658"/>
      <c r="M134" s="8709" t="s">
        <v>44</v>
      </c>
      <c r="N134" s="8658"/>
      <c r="O134" s="8312" t="s">
        <v>45</v>
      </c>
      <c r="P134" s="8514"/>
      <c r="Q134" s="8312" t="s">
        <v>46</v>
      </c>
      <c r="R134" s="8514"/>
      <c r="S134" s="8312" t="s">
        <v>47</v>
      </c>
      <c r="T134" s="8514"/>
      <c r="U134" s="8527" t="s">
        <v>48</v>
      </c>
      <c r="V134" s="8514"/>
      <c r="W134" s="8312" t="s">
        <v>49</v>
      </c>
      <c r="X134" s="8514"/>
      <c r="Y134" s="8527" t="s">
        <v>50</v>
      </c>
      <c r="Z134" s="8527"/>
      <c r="AA134" s="8312" t="s">
        <v>51</v>
      </c>
      <c r="AB134" s="8514"/>
      <c r="AC134" s="8527" t="s">
        <v>52</v>
      </c>
      <c r="AD134" s="8527"/>
      <c r="AE134" s="8312" t="s">
        <v>53</v>
      </c>
      <c r="AF134" s="8514"/>
      <c r="AG134" s="8527" t="s">
        <v>54</v>
      </c>
      <c r="AH134" s="8527"/>
      <c r="AI134" s="8312" t="s">
        <v>55</v>
      </c>
      <c r="AJ134" s="8514"/>
      <c r="AK134" s="8527" t="s">
        <v>56</v>
      </c>
      <c r="AL134" s="8527"/>
      <c r="AM134" s="8709" t="s">
        <v>57</v>
      </c>
      <c r="AN134" s="8658"/>
    </row>
    <row r="135" spans="1:84" s="17" customFormat="1" ht="15" customHeight="1" x14ac:dyDescent="0.15">
      <c r="A135" s="8088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0</v>
      </c>
      <c r="C136" s="3843">
        <f>SUM(E136+G136+I136+K136+M136+O136+Q136+S136+U136+W136+Y136+AA136+AC136+AE136+AG136+AI136+AK136+AM136)</f>
        <v>0</v>
      </c>
      <c r="D136" s="3839">
        <f>SUM(F136+H136+J136+L136+N136+P136+R136+T136+V136+X136+Z136+AB136+AD136+AF136+AH136+AJ136+AL136+AN136)</f>
        <v>0</v>
      </c>
      <c r="E136" s="645">
        <v>0</v>
      </c>
      <c r="F136" s="2057">
        <v>0</v>
      </c>
      <c r="G136" s="645">
        <v>0</v>
      </c>
      <c r="H136" s="2057">
        <v>0</v>
      </c>
      <c r="I136" s="645">
        <v>0</v>
      </c>
      <c r="J136" s="2057">
        <v>0</v>
      </c>
      <c r="K136" s="645">
        <v>0</v>
      </c>
      <c r="L136" s="2057">
        <v>0</v>
      </c>
      <c r="M136" s="645">
        <v>0</v>
      </c>
      <c r="N136" s="2057">
        <v>0</v>
      </c>
      <c r="O136" s="645">
        <v>0</v>
      </c>
      <c r="P136" s="2057">
        <v>0</v>
      </c>
      <c r="Q136" s="645">
        <v>0</v>
      </c>
      <c r="R136" s="2057">
        <v>0</v>
      </c>
      <c r="S136" s="645">
        <v>0</v>
      </c>
      <c r="T136" s="2057">
        <v>0</v>
      </c>
      <c r="U136" s="645">
        <v>0</v>
      </c>
      <c r="V136" s="2057">
        <v>0</v>
      </c>
      <c r="W136" s="645">
        <v>0</v>
      </c>
      <c r="X136" s="2057">
        <v>0</v>
      </c>
      <c r="Y136" s="645">
        <v>0</v>
      </c>
      <c r="Z136" s="2057">
        <v>0</v>
      </c>
      <c r="AA136" s="645">
        <v>0</v>
      </c>
      <c r="AB136" s="2057">
        <v>0</v>
      </c>
      <c r="AC136" s="645">
        <v>0</v>
      </c>
      <c r="AD136" s="2057">
        <v>0</v>
      </c>
      <c r="AE136" s="645">
        <v>0</v>
      </c>
      <c r="AF136" s="2057">
        <v>0</v>
      </c>
      <c r="AG136" s="645">
        <v>0</v>
      </c>
      <c r="AH136" s="2057">
        <v>0</v>
      </c>
      <c r="AI136" s="645">
        <v>0</v>
      </c>
      <c r="AJ136" s="2057">
        <v>0</v>
      </c>
      <c r="AK136" s="645">
        <v>0</v>
      </c>
      <c r="AL136" s="2057">
        <v>0</v>
      </c>
      <c r="AM136" s="645">
        <v>0</v>
      </c>
      <c r="AN136" s="2057">
        <v>0</v>
      </c>
    </row>
    <row r="137" spans="1:84" s="17" customFormat="1" ht="15" customHeight="1" x14ac:dyDescent="0.15">
      <c r="A137" s="3849" t="s">
        <v>2592</v>
      </c>
      <c r="B137" s="3666">
        <f t="shared" si="68"/>
        <v>111</v>
      </c>
      <c r="C137" s="3843">
        <f t="shared" ref="C137:C141" si="69">SUM(E137+G137+I137+K137+M137+O137+Q137+S137+U137+W137+Y137+AA137+AC137+AE137+AG137+AI137+AK137+AM137)</f>
        <v>50</v>
      </c>
      <c r="D137" s="3839">
        <f t="shared" ref="D137:D141" si="70">SUM(F137+H137+J137+L137+N137+P137+R137+T137+V137+X137+Z137+AB137+AD137+AF137+AH137+AJ137+AL137+AN137)</f>
        <v>61</v>
      </c>
      <c r="E137" s="1179">
        <v>4</v>
      </c>
      <c r="F137" s="1180">
        <v>5</v>
      </c>
      <c r="G137" s="1179">
        <v>7</v>
      </c>
      <c r="H137" s="1180">
        <v>4</v>
      </c>
      <c r="I137" s="1179">
        <v>6</v>
      </c>
      <c r="J137" s="1180">
        <v>3</v>
      </c>
      <c r="K137" s="1179">
        <v>3</v>
      </c>
      <c r="L137" s="1180">
        <v>5</v>
      </c>
      <c r="M137" s="1179">
        <v>4</v>
      </c>
      <c r="N137" s="1180">
        <v>2</v>
      </c>
      <c r="O137" s="1179">
        <v>2</v>
      </c>
      <c r="P137" s="1180">
        <v>0</v>
      </c>
      <c r="Q137" s="1179">
        <v>1</v>
      </c>
      <c r="R137" s="1180">
        <v>3</v>
      </c>
      <c r="S137" s="1179">
        <v>0</v>
      </c>
      <c r="T137" s="1180">
        <v>1</v>
      </c>
      <c r="U137" s="1179">
        <v>1</v>
      </c>
      <c r="V137" s="1180">
        <v>2</v>
      </c>
      <c r="W137" s="1179">
        <v>0</v>
      </c>
      <c r="X137" s="1180">
        <v>3</v>
      </c>
      <c r="Y137" s="1179">
        <v>1</v>
      </c>
      <c r="Z137" s="1180">
        <v>0</v>
      </c>
      <c r="AA137" s="1179">
        <v>0</v>
      </c>
      <c r="AB137" s="1180">
        <v>3</v>
      </c>
      <c r="AC137" s="1179">
        <v>0</v>
      </c>
      <c r="AD137" s="1180">
        <v>4</v>
      </c>
      <c r="AE137" s="1179">
        <v>1</v>
      </c>
      <c r="AF137" s="1180">
        <v>4</v>
      </c>
      <c r="AG137" s="1179">
        <v>4</v>
      </c>
      <c r="AH137" s="1180">
        <v>9</v>
      </c>
      <c r="AI137" s="1179">
        <v>4</v>
      </c>
      <c r="AJ137" s="1180">
        <v>7</v>
      </c>
      <c r="AK137" s="1179">
        <v>5</v>
      </c>
      <c r="AL137" s="1180">
        <v>2</v>
      </c>
      <c r="AM137" s="1179">
        <v>7</v>
      </c>
      <c r="AN137" s="1180">
        <v>4</v>
      </c>
    </row>
    <row r="138" spans="1:84" s="17" customFormat="1" ht="15" customHeight="1" x14ac:dyDescent="0.15">
      <c r="A138" s="3632" t="s">
        <v>2593</v>
      </c>
      <c r="B138" s="3666">
        <f t="shared" si="68"/>
        <v>29</v>
      </c>
      <c r="C138" s="3843">
        <f t="shared" si="69"/>
        <v>15</v>
      </c>
      <c r="D138" s="3839">
        <f t="shared" si="70"/>
        <v>14</v>
      </c>
      <c r="E138" s="1179">
        <v>2</v>
      </c>
      <c r="F138" s="1180">
        <v>3</v>
      </c>
      <c r="G138" s="1179">
        <v>2</v>
      </c>
      <c r="H138" s="1180">
        <v>3</v>
      </c>
      <c r="I138" s="1179">
        <v>6</v>
      </c>
      <c r="J138" s="1180">
        <v>2</v>
      </c>
      <c r="K138" s="1179">
        <v>1</v>
      </c>
      <c r="L138" s="1180">
        <v>4</v>
      </c>
      <c r="M138" s="1179">
        <v>4</v>
      </c>
      <c r="N138" s="1180">
        <v>0</v>
      </c>
      <c r="O138" s="1179">
        <v>0</v>
      </c>
      <c r="P138" s="1180">
        <v>0</v>
      </c>
      <c r="Q138" s="1179">
        <v>0</v>
      </c>
      <c r="R138" s="1180">
        <v>0</v>
      </c>
      <c r="S138" s="1179">
        <v>0</v>
      </c>
      <c r="T138" s="1180">
        <v>0</v>
      </c>
      <c r="U138" s="1179">
        <v>0</v>
      </c>
      <c r="V138" s="1180">
        <v>0</v>
      </c>
      <c r="W138" s="1179">
        <v>0</v>
      </c>
      <c r="X138" s="1180">
        <v>0</v>
      </c>
      <c r="Y138" s="1179">
        <v>0</v>
      </c>
      <c r="Z138" s="1180">
        <v>0</v>
      </c>
      <c r="AA138" s="1179">
        <v>0</v>
      </c>
      <c r="AB138" s="1180">
        <v>0</v>
      </c>
      <c r="AC138" s="1179">
        <v>0</v>
      </c>
      <c r="AD138" s="1180">
        <v>0</v>
      </c>
      <c r="AE138" s="1179">
        <v>0</v>
      </c>
      <c r="AF138" s="1180">
        <v>0</v>
      </c>
      <c r="AG138" s="1179">
        <v>0</v>
      </c>
      <c r="AH138" s="1180">
        <v>1</v>
      </c>
      <c r="AI138" s="1179">
        <v>0</v>
      </c>
      <c r="AJ138" s="1180">
        <v>1</v>
      </c>
      <c r="AK138" s="1179">
        <v>0</v>
      </c>
      <c r="AL138" s="3791">
        <v>0</v>
      </c>
      <c r="AM138" s="1179">
        <v>0</v>
      </c>
      <c r="AN138" s="1180">
        <v>0</v>
      </c>
    </row>
    <row r="139" spans="1:84" s="17" customFormat="1" ht="15" customHeight="1" x14ac:dyDescent="0.15">
      <c r="A139" s="3849" t="s">
        <v>2594</v>
      </c>
      <c r="B139" s="3666">
        <f t="shared" si="68"/>
        <v>61</v>
      </c>
      <c r="C139" s="3843">
        <f t="shared" si="69"/>
        <v>41</v>
      </c>
      <c r="D139" s="3839">
        <f t="shared" si="70"/>
        <v>20</v>
      </c>
      <c r="E139" s="1179">
        <v>9</v>
      </c>
      <c r="F139" s="1180">
        <v>6</v>
      </c>
      <c r="G139" s="1179">
        <v>7</v>
      </c>
      <c r="H139" s="1180">
        <v>4</v>
      </c>
      <c r="I139" s="1179">
        <v>15</v>
      </c>
      <c r="J139" s="1180">
        <v>3</v>
      </c>
      <c r="K139" s="1179">
        <v>4</v>
      </c>
      <c r="L139" s="1180">
        <v>6</v>
      </c>
      <c r="M139" s="1179">
        <v>6</v>
      </c>
      <c r="N139" s="1180">
        <v>0</v>
      </c>
      <c r="O139" s="1179">
        <v>0</v>
      </c>
      <c r="P139" s="1180">
        <v>0</v>
      </c>
      <c r="Q139" s="1179">
        <v>0</v>
      </c>
      <c r="R139" s="1180">
        <v>0</v>
      </c>
      <c r="S139" s="1179">
        <v>0</v>
      </c>
      <c r="T139" s="1180">
        <v>0</v>
      </c>
      <c r="U139" s="1179">
        <v>0</v>
      </c>
      <c r="V139" s="1180">
        <v>0</v>
      </c>
      <c r="W139" s="1179">
        <v>0</v>
      </c>
      <c r="X139" s="1180">
        <v>0</v>
      </c>
      <c r="Y139" s="1179">
        <v>0</v>
      </c>
      <c r="Z139" s="1180">
        <v>0</v>
      </c>
      <c r="AA139" s="1179">
        <v>0</v>
      </c>
      <c r="AB139" s="1180">
        <v>0</v>
      </c>
      <c r="AC139" s="1179">
        <v>0</v>
      </c>
      <c r="AD139" s="1180">
        <v>0</v>
      </c>
      <c r="AE139" s="1179">
        <v>0</v>
      </c>
      <c r="AF139" s="1180">
        <v>0</v>
      </c>
      <c r="AG139" s="1179">
        <v>0</v>
      </c>
      <c r="AH139" s="1180">
        <v>1</v>
      </c>
      <c r="AI139" s="1179">
        <v>0</v>
      </c>
      <c r="AJ139" s="1180">
        <v>0</v>
      </c>
      <c r="AK139" s="1179">
        <v>0</v>
      </c>
      <c r="AL139" s="1180">
        <v>0</v>
      </c>
      <c r="AM139" s="1179">
        <v>0</v>
      </c>
      <c r="AN139" s="1180">
        <v>0</v>
      </c>
    </row>
    <row r="140" spans="1:84" s="17" customFormat="1" ht="15" customHeight="1" x14ac:dyDescent="0.15">
      <c r="A140" s="3849" t="s">
        <v>2595</v>
      </c>
      <c r="B140" s="3666">
        <f t="shared" si="68"/>
        <v>9</v>
      </c>
      <c r="C140" s="3843">
        <f t="shared" si="69"/>
        <v>6</v>
      </c>
      <c r="D140" s="3839">
        <f>SUM(F140+H140+J140+L140+N140+P140+R140+T140+V140+X140+Z140+AB140+AD140+AF140+AH140+AJ140+AL140+AN140)</f>
        <v>3</v>
      </c>
      <c r="E140" s="1179">
        <v>0</v>
      </c>
      <c r="F140" s="1180">
        <v>0</v>
      </c>
      <c r="G140" s="1179">
        <v>3</v>
      </c>
      <c r="H140" s="1180">
        <v>0</v>
      </c>
      <c r="I140" s="1179">
        <v>1</v>
      </c>
      <c r="J140" s="1180">
        <v>1</v>
      </c>
      <c r="K140" s="1179">
        <v>1</v>
      </c>
      <c r="L140" s="1180">
        <v>2</v>
      </c>
      <c r="M140" s="1179">
        <v>1</v>
      </c>
      <c r="N140" s="1180">
        <v>0</v>
      </c>
      <c r="O140" s="1179">
        <v>0</v>
      </c>
      <c r="P140" s="1180">
        <v>0</v>
      </c>
      <c r="Q140" s="1179">
        <v>0</v>
      </c>
      <c r="R140" s="1180">
        <v>0</v>
      </c>
      <c r="S140" s="1179">
        <v>0</v>
      </c>
      <c r="T140" s="1180">
        <v>0</v>
      </c>
      <c r="U140" s="1179">
        <v>0</v>
      </c>
      <c r="V140" s="1180">
        <v>0</v>
      </c>
      <c r="W140" s="1179">
        <v>0</v>
      </c>
      <c r="X140" s="1180">
        <v>0</v>
      </c>
      <c r="Y140" s="1179">
        <v>0</v>
      </c>
      <c r="Z140" s="1180">
        <v>0</v>
      </c>
      <c r="AA140" s="1179">
        <v>0</v>
      </c>
      <c r="AB140" s="1180">
        <v>0</v>
      </c>
      <c r="AC140" s="1179">
        <v>0</v>
      </c>
      <c r="AD140" s="1180">
        <v>0</v>
      </c>
      <c r="AE140" s="1179">
        <v>0</v>
      </c>
      <c r="AF140" s="1180">
        <v>0</v>
      </c>
      <c r="AG140" s="1179">
        <v>0</v>
      </c>
      <c r="AH140" s="1180">
        <v>0</v>
      </c>
      <c r="AI140" s="1179">
        <v>0</v>
      </c>
      <c r="AJ140" s="1180">
        <v>0</v>
      </c>
      <c r="AK140" s="1179">
        <v>0</v>
      </c>
      <c r="AL140" s="1180">
        <v>0</v>
      </c>
      <c r="AM140" s="1179">
        <v>0</v>
      </c>
      <c r="AN140" s="1180">
        <v>0</v>
      </c>
    </row>
    <row r="141" spans="1:84" s="17" customFormat="1" ht="15" customHeight="1" x14ac:dyDescent="0.15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>
        <v>0</v>
      </c>
      <c r="F141" s="1180">
        <v>0</v>
      </c>
      <c r="G141" s="1179">
        <v>0</v>
      </c>
      <c r="H141" s="1180">
        <v>0</v>
      </c>
      <c r="I141" s="1179">
        <v>0</v>
      </c>
      <c r="J141" s="1180">
        <v>0</v>
      </c>
      <c r="K141" s="1179">
        <v>0</v>
      </c>
      <c r="L141" s="1180">
        <v>0</v>
      </c>
      <c r="M141" s="1179">
        <v>0</v>
      </c>
      <c r="N141" s="1180">
        <v>0</v>
      </c>
      <c r="O141" s="1179">
        <v>0</v>
      </c>
      <c r="P141" s="1180">
        <v>0</v>
      </c>
      <c r="Q141" s="1179">
        <v>0</v>
      </c>
      <c r="R141" s="1180">
        <v>0</v>
      </c>
      <c r="S141" s="1179">
        <v>0</v>
      </c>
      <c r="T141" s="1180">
        <v>0</v>
      </c>
      <c r="U141" s="1179">
        <v>0</v>
      </c>
      <c r="V141" s="1180">
        <v>0</v>
      </c>
      <c r="W141" s="1179">
        <v>0</v>
      </c>
      <c r="X141" s="1180">
        <v>0</v>
      </c>
      <c r="Y141" s="1179">
        <v>0</v>
      </c>
      <c r="Z141" s="1180">
        <v>0</v>
      </c>
      <c r="AA141" s="1179">
        <v>0</v>
      </c>
      <c r="AB141" s="1180">
        <v>0</v>
      </c>
      <c r="AC141" s="1179">
        <v>0</v>
      </c>
      <c r="AD141" s="1180">
        <v>0</v>
      </c>
      <c r="AE141" s="1179">
        <v>0</v>
      </c>
      <c r="AF141" s="1180">
        <v>0</v>
      </c>
      <c r="AG141" s="1179">
        <v>0</v>
      </c>
      <c r="AH141" s="1180">
        <v>0</v>
      </c>
      <c r="AI141" s="1179">
        <v>0</v>
      </c>
      <c r="AJ141" s="1180">
        <v>0</v>
      </c>
      <c r="AK141" s="1179">
        <v>0</v>
      </c>
      <c r="AL141" s="1180">
        <v>0</v>
      </c>
      <c r="AM141" s="1179">
        <v>0</v>
      </c>
      <c r="AN141" s="1180">
        <v>0</v>
      </c>
    </row>
    <row r="142" spans="1:84" s="17" customFormat="1" ht="15" customHeight="1" x14ac:dyDescent="0.15">
      <c r="A142" s="3796" t="s">
        <v>77</v>
      </c>
      <c r="B142" s="3797">
        <f>SUM(B136:B141)</f>
        <v>210</v>
      </c>
      <c r="C142" s="3798">
        <f>SUM(C136:C141)</f>
        <v>112</v>
      </c>
      <c r="D142" s="3532">
        <f>SUM(D136:D141)</f>
        <v>98</v>
      </c>
      <c r="E142" s="3797">
        <f>SUM(E136:E141)</f>
        <v>15</v>
      </c>
      <c r="F142" s="3800">
        <f t="shared" ref="F142:AN142" si="71">SUM(F136:F141)</f>
        <v>14</v>
      </c>
      <c r="G142" s="3797">
        <f t="shared" si="71"/>
        <v>19</v>
      </c>
      <c r="H142" s="3800">
        <f t="shared" si="71"/>
        <v>11</v>
      </c>
      <c r="I142" s="3797">
        <f t="shared" si="71"/>
        <v>28</v>
      </c>
      <c r="J142" s="3800">
        <f t="shared" si="71"/>
        <v>9</v>
      </c>
      <c r="K142" s="3797">
        <f t="shared" si="71"/>
        <v>9</v>
      </c>
      <c r="L142" s="3800">
        <f t="shared" si="71"/>
        <v>17</v>
      </c>
      <c r="M142" s="3797">
        <f t="shared" si="71"/>
        <v>15</v>
      </c>
      <c r="N142" s="3800">
        <f t="shared" si="71"/>
        <v>2</v>
      </c>
      <c r="O142" s="3797">
        <f t="shared" si="71"/>
        <v>2</v>
      </c>
      <c r="P142" s="3800">
        <f t="shared" si="71"/>
        <v>0</v>
      </c>
      <c r="Q142" s="3797">
        <f t="shared" si="71"/>
        <v>1</v>
      </c>
      <c r="R142" s="3800">
        <f t="shared" si="71"/>
        <v>3</v>
      </c>
      <c r="S142" s="3797">
        <f t="shared" ref="S142:T142" si="72">SUM(S136:S141)</f>
        <v>0</v>
      </c>
      <c r="T142" s="3800">
        <f t="shared" si="72"/>
        <v>1</v>
      </c>
      <c r="U142" s="3797">
        <f t="shared" ref="U142:V142" si="73">SUM(U136:U141)</f>
        <v>1</v>
      </c>
      <c r="V142" s="3800">
        <f t="shared" si="73"/>
        <v>2</v>
      </c>
      <c r="W142" s="3797">
        <f t="shared" si="71"/>
        <v>0</v>
      </c>
      <c r="X142" s="3800">
        <f t="shared" si="71"/>
        <v>3</v>
      </c>
      <c r="Y142" s="3797">
        <f t="shared" si="71"/>
        <v>1</v>
      </c>
      <c r="Z142" s="3800">
        <f t="shared" si="71"/>
        <v>0</v>
      </c>
      <c r="AA142" s="3797">
        <f t="shared" si="71"/>
        <v>0</v>
      </c>
      <c r="AB142" s="3800">
        <f t="shared" si="71"/>
        <v>3</v>
      </c>
      <c r="AC142" s="3797">
        <f t="shared" si="71"/>
        <v>0</v>
      </c>
      <c r="AD142" s="3800">
        <f t="shared" si="71"/>
        <v>4</v>
      </c>
      <c r="AE142" s="3797">
        <f t="shared" si="71"/>
        <v>1</v>
      </c>
      <c r="AF142" s="3800">
        <f t="shared" si="71"/>
        <v>4</v>
      </c>
      <c r="AG142" s="3797">
        <f t="shared" si="71"/>
        <v>4</v>
      </c>
      <c r="AH142" s="3800">
        <f t="shared" si="71"/>
        <v>11</v>
      </c>
      <c r="AI142" s="3797">
        <f t="shared" si="71"/>
        <v>4</v>
      </c>
      <c r="AJ142" s="3800">
        <f t="shared" si="71"/>
        <v>8</v>
      </c>
      <c r="AK142" s="3797">
        <f t="shared" si="71"/>
        <v>5</v>
      </c>
      <c r="AL142" s="3800">
        <f t="shared" si="71"/>
        <v>2</v>
      </c>
      <c r="AM142" s="3797">
        <f t="shared" si="71"/>
        <v>7</v>
      </c>
      <c r="AN142" s="3800">
        <f t="shared" si="71"/>
        <v>4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45" t="s">
        <v>2597</v>
      </c>
      <c r="B144" s="8746"/>
      <c r="C144" s="3851" t="s">
        <v>2598</v>
      </c>
      <c r="D144" s="3852" t="s">
        <v>2599</v>
      </c>
    </row>
    <row r="145" spans="1:40" s="17" customFormat="1" ht="15" customHeight="1" x14ac:dyDescent="0.15">
      <c r="A145" s="8747" t="s">
        <v>2600</v>
      </c>
      <c r="B145" s="3854" t="s">
        <v>2601</v>
      </c>
      <c r="C145" s="3704"/>
      <c r="D145" s="2455"/>
    </row>
    <row r="146" spans="1:40" s="17" customFormat="1" ht="15" customHeight="1" x14ac:dyDescent="0.15">
      <c r="A146" s="8748"/>
      <c r="B146" s="3856" t="s">
        <v>2602</v>
      </c>
      <c r="C146" s="3655"/>
      <c r="D146" s="3657"/>
    </row>
    <row r="147" spans="1:40" s="17" customFormat="1" ht="15" customHeight="1" x14ac:dyDescent="0.15">
      <c r="A147" s="8748"/>
      <c r="B147" s="3856" t="s">
        <v>2199</v>
      </c>
      <c r="C147" s="3655"/>
      <c r="D147" s="3657"/>
    </row>
    <row r="148" spans="1:40" s="17" customFormat="1" ht="15" customHeight="1" x14ac:dyDescent="0.15">
      <c r="A148" s="8749"/>
      <c r="B148" s="3858" t="s">
        <v>1023</v>
      </c>
      <c r="C148" s="3678"/>
      <c r="D148" s="3679"/>
    </row>
    <row r="149" spans="1:40" s="17" customFormat="1" ht="15" customHeight="1" x14ac:dyDescent="0.15">
      <c r="A149" s="8747" t="s">
        <v>2603</v>
      </c>
      <c r="B149" s="3854" t="s">
        <v>2601</v>
      </c>
      <c r="C149" s="1971"/>
      <c r="D149" s="750"/>
    </row>
    <row r="150" spans="1:40" s="17" customFormat="1" ht="15" customHeight="1" x14ac:dyDescent="0.15">
      <c r="A150" s="8748"/>
      <c r="B150" s="3856" t="s">
        <v>2602</v>
      </c>
      <c r="C150" s="3655"/>
      <c r="D150" s="3657"/>
    </row>
    <row r="151" spans="1:40" s="17" customFormat="1" ht="15" customHeight="1" x14ac:dyDescent="0.15">
      <c r="A151" s="8748"/>
      <c r="B151" s="3856" t="s">
        <v>2199</v>
      </c>
      <c r="C151" s="3655"/>
      <c r="D151" s="3657"/>
    </row>
    <row r="152" spans="1:40" s="17" customFormat="1" ht="15" customHeight="1" x14ac:dyDescent="0.15">
      <c r="A152" s="8749"/>
      <c r="B152" s="3858" t="s">
        <v>1023</v>
      </c>
      <c r="C152" s="3678"/>
      <c r="D152" s="3679"/>
    </row>
    <row r="153" spans="1:40" s="17" customFormat="1" ht="15" customHeight="1" x14ac:dyDescent="0.15">
      <c r="A153" s="8742" t="s">
        <v>77</v>
      </c>
      <c r="B153" s="8743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88" t="s">
        <v>662</v>
      </c>
      <c r="B155" s="8734" t="s">
        <v>77</v>
      </c>
      <c r="C155" s="8734"/>
      <c r="D155" s="8735"/>
      <c r="E155" s="8713" t="s">
        <v>101</v>
      </c>
      <c r="F155" s="8714"/>
      <c r="G155" s="8714"/>
      <c r="H155" s="8714"/>
      <c r="I155" s="8714"/>
      <c r="J155" s="8714"/>
      <c r="K155" s="8714"/>
      <c r="L155" s="8714"/>
      <c r="M155" s="8714"/>
      <c r="N155" s="8714"/>
      <c r="O155" s="8714"/>
      <c r="P155" s="8714"/>
      <c r="Q155" s="8714"/>
      <c r="R155" s="8714"/>
      <c r="S155" s="8714"/>
      <c r="T155" s="8714"/>
      <c r="U155" s="8714"/>
      <c r="V155" s="8714"/>
      <c r="W155" s="8714"/>
      <c r="X155" s="8714"/>
      <c r="Y155" s="8714"/>
      <c r="Z155" s="8714"/>
      <c r="AA155" s="8714"/>
      <c r="AB155" s="8714"/>
      <c r="AC155" s="8714"/>
      <c r="AD155" s="8714"/>
      <c r="AE155" s="8714"/>
      <c r="AF155" s="8714"/>
      <c r="AG155" s="8714"/>
      <c r="AH155" s="8714"/>
      <c r="AI155" s="8714"/>
      <c r="AJ155" s="8714"/>
      <c r="AK155" s="8714"/>
      <c r="AL155" s="8714"/>
      <c r="AM155" s="8714"/>
      <c r="AN155" s="8715"/>
    </row>
    <row r="156" spans="1:40" s="17" customFormat="1" ht="15" customHeight="1" x14ac:dyDescent="0.15">
      <c r="A156" s="8393"/>
      <c r="B156" s="8016"/>
      <c r="C156" s="8016"/>
      <c r="D156" s="8017"/>
      <c r="E156" s="8336" t="s">
        <v>2523</v>
      </c>
      <c r="F156" s="8514"/>
      <c r="G156" s="8716" t="s">
        <v>2524</v>
      </c>
      <c r="H156" s="8716"/>
      <c r="I156" s="8709" t="s">
        <v>2525</v>
      </c>
      <c r="J156" s="8658"/>
      <c r="K156" s="8709" t="s">
        <v>94</v>
      </c>
      <c r="L156" s="8658"/>
      <c r="M156" s="8709" t="s">
        <v>44</v>
      </c>
      <c r="N156" s="8658"/>
      <c r="O156" s="8527" t="s">
        <v>45</v>
      </c>
      <c r="P156" s="8527"/>
      <c r="Q156" s="8312" t="s">
        <v>46</v>
      </c>
      <c r="R156" s="8514"/>
      <c r="S156" s="8312" t="s">
        <v>47</v>
      </c>
      <c r="T156" s="8514"/>
      <c r="U156" s="8527" t="s">
        <v>48</v>
      </c>
      <c r="V156" s="8514"/>
      <c r="W156" s="8312" t="s">
        <v>49</v>
      </c>
      <c r="X156" s="8514"/>
      <c r="Y156" s="8527" t="s">
        <v>50</v>
      </c>
      <c r="Z156" s="8527"/>
      <c r="AA156" s="8312" t="s">
        <v>51</v>
      </c>
      <c r="AB156" s="8514"/>
      <c r="AC156" s="8527" t="s">
        <v>52</v>
      </c>
      <c r="AD156" s="8527"/>
      <c r="AE156" s="8312" t="s">
        <v>53</v>
      </c>
      <c r="AF156" s="8514"/>
      <c r="AG156" s="8527" t="s">
        <v>54</v>
      </c>
      <c r="AH156" s="8527"/>
      <c r="AI156" s="8312" t="s">
        <v>55</v>
      </c>
      <c r="AJ156" s="8514"/>
      <c r="AK156" s="8527" t="s">
        <v>56</v>
      </c>
      <c r="AL156" s="8527"/>
      <c r="AM156" s="8709" t="s">
        <v>57</v>
      </c>
      <c r="AN156" s="8658"/>
    </row>
    <row r="157" spans="1:40" s="17" customFormat="1" ht="15" customHeight="1" x14ac:dyDescent="0.15">
      <c r="A157" s="8305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>
        <v>0</v>
      </c>
      <c r="F158" s="750">
        <v>0</v>
      </c>
      <c r="G158" s="3824">
        <v>0</v>
      </c>
      <c r="H158" s="750">
        <v>0</v>
      </c>
      <c r="I158" s="3824">
        <v>0</v>
      </c>
      <c r="J158" s="750">
        <v>0</v>
      </c>
      <c r="K158" s="3824">
        <v>0</v>
      </c>
      <c r="L158" s="750">
        <v>0</v>
      </c>
      <c r="M158" s="3824">
        <v>0</v>
      </c>
      <c r="N158" s="750">
        <v>0</v>
      </c>
      <c r="O158" s="3824">
        <v>0</v>
      </c>
      <c r="P158" s="750">
        <v>0</v>
      </c>
      <c r="Q158" s="3824">
        <v>0</v>
      </c>
      <c r="R158" s="750">
        <v>0</v>
      </c>
      <c r="S158" s="3824">
        <v>0</v>
      </c>
      <c r="T158" s="750">
        <v>0</v>
      </c>
      <c r="U158" s="3824">
        <v>0</v>
      </c>
      <c r="V158" s="750">
        <v>0</v>
      </c>
      <c r="W158" s="3824">
        <v>0</v>
      </c>
      <c r="X158" s="750">
        <v>0</v>
      </c>
      <c r="Y158" s="3824">
        <v>0</v>
      </c>
      <c r="Z158" s="750">
        <v>0</v>
      </c>
      <c r="AA158" s="3824">
        <v>0</v>
      </c>
      <c r="AB158" s="750">
        <v>0</v>
      </c>
      <c r="AC158" s="3824">
        <v>0</v>
      </c>
      <c r="AD158" s="750">
        <v>0</v>
      </c>
      <c r="AE158" s="3824">
        <v>0</v>
      </c>
      <c r="AF158" s="750">
        <v>0</v>
      </c>
      <c r="AG158" s="3824">
        <v>0</v>
      </c>
      <c r="AH158" s="750">
        <v>0</v>
      </c>
      <c r="AI158" s="3824">
        <v>0</v>
      </c>
      <c r="AJ158" s="750">
        <v>0</v>
      </c>
      <c r="AK158" s="3824">
        <v>0</v>
      </c>
      <c r="AL158" s="750">
        <v>0</v>
      </c>
      <c r="AM158" s="1452">
        <v>0</v>
      </c>
      <c r="AN158" s="750">
        <v>0</v>
      </c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>
        <v>0</v>
      </c>
      <c r="F159" s="3657">
        <v>0</v>
      </c>
      <c r="G159" s="3658">
        <v>0</v>
      </c>
      <c r="H159" s="3657">
        <v>0</v>
      </c>
      <c r="I159" s="3658">
        <v>0</v>
      </c>
      <c r="J159" s="3657">
        <v>0</v>
      </c>
      <c r="K159" s="3658">
        <v>0</v>
      </c>
      <c r="L159" s="3657">
        <v>0</v>
      </c>
      <c r="M159" s="3658">
        <v>0</v>
      </c>
      <c r="N159" s="3657">
        <v>0</v>
      </c>
      <c r="O159" s="3658">
        <v>0</v>
      </c>
      <c r="P159" s="3657">
        <v>0</v>
      </c>
      <c r="Q159" s="3658">
        <v>0</v>
      </c>
      <c r="R159" s="3657">
        <v>0</v>
      </c>
      <c r="S159" s="3658">
        <v>0</v>
      </c>
      <c r="T159" s="3657">
        <v>0</v>
      </c>
      <c r="U159" s="3658">
        <v>0</v>
      </c>
      <c r="V159" s="3657">
        <v>0</v>
      </c>
      <c r="W159" s="3658">
        <v>0</v>
      </c>
      <c r="X159" s="3657">
        <v>0</v>
      </c>
      <c r="Y159" s="3658">
        <v>0</v>
      </c>
      <c r="Z159" s="3657">
        <v>0</v>
      </c>
      <c r="AA159" s="3658">
        <v>0</v>
      </c>
      <c r="AB159" s="3657">
        <v>0</v>
      </c>
      <c r="AC159" s="3658">
        <v>0</v>
      </c>
      <c r="AD159" s="3657">
        <v>0</v>
      </c>
      <c r="AE159" s="3658">
        <v>0</v>
      </c>
      <c r="AF159" s="3657">
        <v>0</v>
      </c>
      <c r="AG159" s="3658">
        <v>0</v>
      </c>
      <c r="AH159" s="3657">
        <v>0</v>
      </c>
      <c r="AI159" s="3658">
        <v>0</v>
      </c>
      <c r="AJ159" s="3657">
        <v>0</v>
      </c>
      <c r="AK159" s="3658">
        <v>0</v>
      </c>
      <c r="AL159" s="3657">
        <v>0</v>
      </c>
      <c r="AM159" s="3658">
        <v>0</v>
      </c>
      <c r="AN159" s="3657">
        <v>0</v>
      </c>
    </row>
    <row r="160" spans="1:40" s="17" customFormat="1" ht="15" customHeight="1" x14ac:dyDescent="0.15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>
        <v>0</v>
      </c>
      <c r="F160" s="1199">
        <v>0</v>
      </c>
      <c r="G160" s="1200">
        <v>0</v>
      </c>
      <c r="H160" s="1199">
        <v>0</v>
      </c>
      <c r="I160" s="1200">
        <v>0</v>
      </c>
      <c r="J160" s="1199">
        <v>0</v>
      </c>
      <c r="K160" s="1200">
        <v>0</v>
      </c>
      <c r="L160" s="1199">
        <v>0</v>
      </c>
      <c r="M160" s="1200">
        <v>0</v>
      </c>
      <c r="N160" s="1199">
        <v>0</v>
      </c>
      <c r="O160" s="1200">
        <v>0</v>
      </c>
      <c r="P160" s="1199">
        <v>0</v>
      </c>
      <c r="Q160" s="1200">
        <v>0</v>
      </c>
      <c r="R160" s="1199">
        <v>0</v>
      </c>
      <c r="S160" s="1200">
        <v>0</v>
      </c>
      <c r="T160" s="1199">
        <v>0</v>
      </c>
      <c r="U160" s="1200">
        <v>0</v>
      </c>
      <c r="V160" s="1199">
        <v>0</v>
      </c>
      <c r="W160" s="1200">
        <v>0</v>
      </c>
      <c r="X160" s="1199">
        <v>0</v>
      </c>
      <c r="Y160" s="1200">
        <v>0</v>
      </c>
      <c r="Z160" s="1199">
        <v>0</v>
      </c>
      <c r="AA160" s="1200">
        <v>0</v>
      </c>
      <c r="AB160" s="1199">
        <v>0</v>
      </c>
      <c r="AC160" s="1200">
        <v>0</v>
      </c>
      <c r="AD160" s="1199">
        <v>0</v>
      </c>
      <c r="AE160" s="1200">
        <v>0</v>
      </c>
      <c r="AF160" s="1199">
        <v>0</v>
      </c>
      <c r="AG160" s="1200">
        <v>0</v>
      </c>
      <c r="AH160" s="1199">
        <v>0</v>
      </c>
      <c r="AI160" s="1200">
        <v>0</v>
      </c>
      <c r="AJ160" s="1199">
        <v>0</v>
      </c>
      <c r="AK160" s="1200">
        <v>0</v>
      </c>
      <c r="AL160" s="1199">
        <v>0</v>
      </c>
      <c r="AM160" s="1200">
        <v>0</v>
      </c>
      <c r="AN160" s="1199">
        <v>0</v>
      </c>
    </row>
    <row r="161" spans="1:40" s="17" customFormat="1" ht="15" customHeight="1" x14ac:dyDescent="0.15">
      <c r="A161" s="3827" t="s">
        <v>2608</v>
      </c>
      <c r="B161" s="3022">
        <f>SUM(C161:D161)</f>
        <v>52</v>
      </c>
      <c r="C161" s="1212">
        <f t="shared" si="74"/>
        <v>28</v>
      </c>
      <c r="D161" s="1213">
        <f t="shared" si="75"/>
        <v>24</v>
      </c>
      <c r="E161" s="1200">
        <v>0</v>
      </c>
      <c r="F161" s="1199">
        <v>0</v>
      </c>
      <c r="G161" s="1200">
        <v>0</v>
      </c>
      <c r="H161" s="1199">
        <v>0</v>
      </c>
      <c r="I161" s="1200">
        <v>13</v>
      </c>
      <c r="J161" s="1199">
        <v>8</v>
      </c>
      <c r="K161" s="1200">
        <v>7</v>
      </c>
      <c r="L161" s="1199">
        <v>10</v>
      </c>
      <c r="M161" s="1200">
        <v>8</v>
      </c>
      <c r="N161" s="1199">
        <v>6</v>
      </c>
      <c r="O161" s="1200">
        <v>0</v>
      </c>
      <c r="P161" s="1199">
        <v>0</v>
      </c>
      <c r="Q161" s="1200">
        <v>0</v>
      </c>
      <c r="R161" s="1199">
        <v>0</v>
      </c>
      <c r="S161" s="1200">
        <v>0</v>
      </c>
      <c r="T161" s="1199">
        <v>0</v>
      </c>
      <c r="U161" s="1200">
        <v>0</v>
      </c>
      <c r="V161" s="1199">
        <v>0</v>
      </c>
      <c r="W161" s="1200">
        <v>0</v>
      </c>
      <c r="X161" s="1199">
        <v>0</v>
      </c>
      <c r="Y161" s="1200">
        <v>0</v>
      </c>
      <c r="Z161" s="1199">
        <v>0</v>
      </c>
      <c r="AA161" s="1200">
        <v>0</v>
      </c>
      <c r="AB161" s="1199">
        <v>0</v>
      </c>
      <c r="AC161" s="1200">
        <v>0</v>
      </c>
      <c r="AD161" s="1199">
        <v>0</v>
      </c>
      <c r="AE161" s="1200">
        <v>0</v>
      </c>
      <c r="AF161" s="1199">
        <v>0</v>
      </c>
      <c r="AG161" s="1200">
        <v>0</v>
      </c>
      <c r="AH161" s="1199">
        <v>0</v>
      </c>
      <c r="AI161" s="1200">
        <v>0</v>
      </c>
      <c r="AJ161" s="1199">
        <v>0</v>
      </c>
      <c r="AK161" s="1200">
        <v>0</v>
      </c>
      <c r="AL161" s="1199">
        <v>0</v>
      </c>
      <c r="AM161" s="1200">
        <v>0</v>
      </c>
      <c r="AN161" s="1199">
        <v>0</v>
      </c>
    </row>
    <row r="162" spans="1:40" s="17" customFormat="1" ht="15" customHeight="1" x14ac:dyDescent="0.15">
      <c r="A162" s="3835" t="s">
        <v>2609</v>
      </c>
      <c r="B162" s="3830">
        <f>SUM(C162:D162)</f>
        <v>0</v>
      </c>
      <c r="C162" s="3869">
        <f t="shared" si="74"/>
        <v>0</v>
      </c>
      <c r="D162" s="3870">
        <f t="shared" si="75"/>
        <v>0</v>
      </c>
      <c r="E162" s="3680">
        <v>0</v>
      </c>
      <c r="F162" s="3679">
        <v>0</v>
      </c>
      <c r="G162" s="3680">
        <v>0</v>
      </c>
      <c r="H162" s="3679">
        <v>0</v>
      </c>
      <c r="I162" s="3680">
        <v>0</v>
      </c>
      <c r="J162" s="3679">
        <v>0</v>
      </c>
      <c r="K162" s="3680">
        <v>0</v>
      </c>
      <c r="L162" s="3679">
        <v>0</v>
      </c>
      <c r="M162" s="3680">
        <v>0</v>
      </c>
      <c r="N162" s="3679">
        <v>0</v>
      </c>
      <c r="O162" s="3680">
        <v>0</v>
      </c>
      <c r="P162" s="3679">
        <v>0</v>
      </c>
      <c r="Q162" s="3680">
        <v>0</v>
      </c>
      <c r="R162" s="3679">
        <v>0</v>
      </c>
      <c r="S162" s="3680">
        <v>0</v>
      </c>
      <c r="T162" s="3679">
        <v>0</v>
      </c>
      <c r="U162" s="3680">
        <v>0</v>
      </c>
      <c r="V162" s="3679">
        <v>0</v>
      </c>
      <c r="W162" s="3680">
        <v>0</v>
      </c>
      <c r="X162" s="3679">
        <v>0</v>
      </c>
      <c r="Y162" s="3680">
        <v>0</v>
      </c>
      <c r="Z162" s="3679">
        <v>0</v>
      </c>
      <c r="AA162" s="3680">
        <v>0</v>
      </c>
      <c r="AB162" s="3679">
        <v>0</v>
      </c>
      <c r="AC162" s="3680">
        <v>0</v>
      </c>
      <c r="AD162" s="3679">
        <v>0</v>
      </c>
      <c r="AE162" s="3680">
        <v>0</v>
      </c>
      <c r="AF162" s="3679">
        <v>0</v>
      </c>
      <c r="AG162" s="3680">
        <v>0</v>
      </c>
      <c r="AH162" s="3679">
        <v>0</v>
      </c>
      <c r="AI162" s="3680">
        <v>0</v>
      </c>
      <c r="AJ162" s="3679">
        <v>0</v>
      </c>
      <c r="AK162" s="3680">
        <v>0</v>
      </c>
      <c r="AL162" s="3679">
        <v>0</v>
      </c>
      <c r="AM162" s="3680">
        <v>0</v>
      </c>
      <c r="AN162" s="3679">
        <v>0</v>
      </c>
    </row>
    <row r="163" spans="1:40" s="20" customFormat="1" ht="18" customHeight="1" x14ac:dyDescent="0.15">
      <c r="A163" s="8736" t="s">
        <v>2610</v>
      </c>
      <c r="B163" s="8736"/>
      <c r="C163" s="8736"/>
    </row>
    <row r="164" spans="1:40" s="17" customFormat="1" ht="21" x14ac:dyDescent="0.15">
      <c r="A164" s="8737" t="s">
        <v>1108</v>
      </c>
      <c r="B164" s="8737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38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 x14ac:dyDescent="0.15">
      <c r="A166" s="8512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 x14ac:dyDescent="0.15">
      <c r="A167" s="8513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 x14ac:dyDescent="0.15">
      <c r="A168" s="8738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 x14ac:dyDescent="0.15">
      <c r="A169" s="8512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 x14ac:dyDescent="0.15">
      <c r="A170" s="8513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 x14ac:dyDescent="0.15">
      <c r="A171" s="8736" t="s">
        <v>2622</v>
      </c>
      <c r="B171" s="8736"/>
      <c r="C171" s="8739"/>
    </row>
    <row r="172" spans="1:40" s="17" customFormat="1" ht="15" customHeight="1" x14ac:dyDescent="0.15">
      <c r="A172" s="8734" t="s">
        <v>1108</v>
      </c>
      <c r="B172" s="8735"/>
      <c r="C172" s="8314" t="s">
        <v>77</v>
      </c>
      <c r="D172" s="8734"/>
      <c r="E172" s="8735"/>
      <c r="F172" s="8709" t="s">
        <v>101</v>
      </c>
      <c r="G172" s="8716"/>
      <c r="H172" s="8716"/>
      <c r="I172" s="8716"/>
      <c r="J172" s="8716"/>
      <c r="K172" s="8658"/>
    </row>
    <row r="173" spans="1:40" s="17" customFormat="1" ht="15" customHeight="1" x14ac:dyDescent="0.15">
      <c r="A173" s="8740"/>
      <c r="B173" s="8681"/>
      <c r="C173" s="8741"/>
      <c r="D173" s="8016"/>
      <c r="E173" s="8017"/>
      <c r="F173" s="8716" t="s">
        <v>2398</v>
      </c>
      <c r="G173" s="8658"/>
      <c r="H173" s="8709" t="s">
        <v>2623</v>
      </c>
      <c r="I173" s="8658"/>
      <c r="J173" s="8714" t="s">
        <v>675</v>
      </c>
      <c r="K173" s="8715"/>
    </row>
    <row r="174" spans="1:40" s="17" customFormat="1" ht="15" customHeight="1" x14ac:dyDescent="0.15">
      <c r="A174" s="8016"/>
      <c r="B174" s="8017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8368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770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770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8369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30" t="s">
        <v>2627</v>
      </c>
      <c r="B180" s="8730"/>
      <c r="C180" s="8733" t="s">
        <v>2628</v>
      </c>
      <c r="D180" s="8734" t="s">
        <v>77</v>
      </c>
      <c r="E180" s="8734"/>
      <c r="F180" s="8735"/>
      <c r="G180" s="8713" t="s">
        <v>101</v>
      </c>
      <c r="H180" s="8714"/>
      <c r="I180" s="8714"/>
      <c r="J180" s="8714"/>
      <c r="K180" s="8714"/>
      <c r="L180" s="8714"/>
      <c r="M180" s="8714"/>
      <c r="N180" s="8714"/>
      <c r="O180" s="8714"/>
      <c r="P180" s="8714"/>
      <c r="Q180" s="8714"/>
      <c r="R180" s="8714"/>
      <c r="S180" s="8714"/>
      <c r="T180" s="8714"/>
      <c r="U180" s="8714"/>
      <c r="V180" s="8714"/>
      <c r="W180" s="8714"/>
      <c r="X180" s="8714"/>
      <c r="Y180" s="8714"/>
      <c r="Z180" s="8714"/>
      <c r="AA180" s="8714"/>
      <c r="AB180" s="8714"/>
      <c r="AC180" s="8714"/>
      <c r="AD180" s="8714"/>
      <c r="AE180" s="8714"/>
      <c r="AF180" s="8714"/>
      <c r="AG180" s="8714"/>
      <c r="AH180" s="8714"/>
      <c r="AI180" s="8714"/>
      <c r="AJ180" s="8714"/>
      <c r="AK180" s="8714"/>
      <c r="AL180" s="8714"/>
      <c r="AM180" s="8714"/>
      <c r="AN180" s="8714"/>
      <c r="AO180" s="8714"/>
      <c r="AP180" s="8715"/>
    </row>
    <row r="181" spans="1:42" s="17" customFormat="1" ht="15" customHeight="1" x14ac:dyDescent="0.15">
      <c r="A181" s="8731"/>
      <c r="B181" s="8731"/>
      <c r="C181" s="8733"/>
      <c r="D181" s="8016"/>
      <c r="E181" s="8016"/>
      <c r="F181" s="8017"/>
      <c r="G181" s="8336" t="s">
        <v>2523</v>
      </c>
      <c r="H181" s="8514"/>
      <c r="I181" s="8716" t="s">
        <v>2524</v>
      </c>
      <c r="J181" s="8716"/>
      <c r="K181" s="8709" t="s">
        <v>2525</v>
      </c>
      <c r="L181" s="8658"/>
      <c r="M181" s="8709" t="s">
        <v>94</v>
      </c>
      <c r="N181" s="8658"/>
      <c r="O181" s="8709" t="s">
        <v>44</v>
      </c>
      <c r="P181" s="8658"/>
      <c r="Q181" s="8527" t="s">
        <v>45</v>
      </c>
      <c r="R181" s="8527"/>
      <c r="S181" s="8312" t="s">
        <v>46</v>
      </c>
      <c r="T181" s="8514"/>
      <c r="U181" s="8312" t="s">
        <v>47</v>
      </c>
      <c r="V181" s="8514"/>
      <c r="W181" s="8527" t="s">
        <v>48</v>
      </c>
      <c r="X181" s="8514"/>
      <c r="Y181" s="8312" t="s">
        <v>49</v>
      </c>
      <c r="Z181" s="8514"/>
      <c r="AA181" s="8527" t="s">
        <v>50</v>
      </c>
      <c r="AB181" s="8527"/>
      <c r="AC181" s="8312" t="s">
        <v>51</v>
      </c>
      <c r="AD181" s="8514"/>
      <c r="AE181" s="8527" t="s">
        <v>52</v>
      </c>
      <c r="AF181" s="8527"/>
      <c r="AG181" s="8312" t="s">
        <v>53</v>
      </c>
      <c r="AH181" s="8514"/>
      <c r="AI181" s="8527" t="s">
        <v>54</v>
      </c>
      <c r="AJ181" s="8527"/>
      <c r="AK181" s="8312" t="s">
        <v>55</v>
      </c>
      <c r="AL181" s="8514"/>
      <c r="AM181" s="8527" t="s">
        <v>56</v>
      </c>
      <c r="AN181" s="8527"/>
      <c r="AO181" s="8709" t="s">
        <v>57</v>
      </c>
      <c r="AP181" s="8658"/>
    </row>
    <row r="182" spans="1:42" s="17" customFormat="1" ht="15" customHeight="1" x14ac:dyDescent="0.15">
      <c r="A182" s="8732"/>
      <c r="B182" s="8732"/>
      <c r="C182" s="8733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28" t="s">
        <v>2629</v>
      </c>
      <c r="B183" s="8728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 x14ac:dyDescent="0.15">
      <c r="A184" s="8729"/>
      <c r="B184" s="8729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 x14ac:dyDescent="0.15">
      <c r="A185" s="8722" t="s">
        <v>2558</v>
      </c>
      <c r="B185" s="8722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 x14ac:dyDescent="0.15">
      <c r="A186" s="8723"/>
      <c r="B186" s="8723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/>
      <c r="H186" s="3679"/>
      <c r="I186" s="3678"/>
      <c r="J186" s="3679"/>
      <c r="K186" s="3678"/>
      <c r="L186" s="3679"/>
      <c r="M186" s="3678"/>
      <c r="N186" s="3679"/>
      <c r="O186" s="3678"/>
      <c r="P186" s="3679"/>
      <c r="Q186" s="3678"/>
      <c r="R186" s="3679"/>
      <c r="S186" s="3678"/>
      <c r="T186" s="3679"/>
      <c r="U186" s="3678"/>
      <c r="V186" s="3679"/>
      <c r="W186" s="3678"/>
      <c r="X186" s="3679"/>
      <c r="Y186" s="3678"/>
      <c r="Z186" s="3679"/>
      <c r="AA186" s="3678"/>
      <c r="AB186" s="3679"/>
      <c r="AC186" s="3678"/>
      <c r="AD186" s="3679"/>
      <c r="AE186" s="3678"/>
      <c r="AF186" s="3679"/>
      <c r="AG186" s="3678"/>
      <c r="AH186" s="3679"/>
      <c r="AI186" s="3678"/>
      <c r="AJ186" s="3679"/>
      <c r="AK186" s="3678"/>
      <c r="AL186" s="3679"/>
      <c r="AM186" s="3678"/>
      <c r="AN186" s="3679"/>
      <c r="AO186" s="3678"/>
      <c r="AP186" s="3679"/>
    </row>
    <row r="187" spans="1:42" s="17" customFormat="1" ht="15" customHeight="1" x14ac:dyDescent="0.15">
      <c r="A187" s="8724" t="s">
        <v>2631</v>
      </c>
      <c r="B187" s="8725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 x14ac:dyDescent="0.15">
      <c r="A188" s="8726"/>
      <c r="B188" s="8727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706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Temuco (09101)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5551" t="str">
        <f>CONCATENATE("MES: ",NOMBRE!B6, " (",NOMBRE!C6,NOMBRE!D6,")")</f>
        <v>MES: ENERO (01)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230" t="s">
        <v>2632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844" t="s">
        <v>2634</v>
      </c>
      <c r="B9" s="8814"/>
      <c r="C9" s="8845" t="s">
        <v>77</v>
      </c>
      <c r="D9" s="8818" t="s">
        <v>2635</v>
      </c>
      <c r="E9" s="8847"/>
      <c r="F9" s="8847"/>
      <c r="G9" s="8781"/>
      <c r="H9" s="8803" t="s">
        <v>2636</v>
      </c>
      <c r="I9" s="8804"/>
      <c r="J9" s="8804"/>
      <c r="K9" s="8805"/>
      <c r="L9" s="8848" t="s">
        <v>2637</v>
      </c>
      <c r="M9" s="8803" t="s">
        <v>2638</v>
      </c>
      <c r="N9" s="8804"/>
      <c r="O9" s="8804"/>
      <c r="P9" s="8804"/>
      <c r="Q9" s="8804"/>
      <c r="R9" s="8813"/>
      <c r="S9" s="8844" t="s">
        <v>4436</v>
      </c>
      <c r="T9" s="8828" t="s">
        <v>2639</v>
      </c>
      <c r="U9" s="8809"/>
      <c r="V9" s="8809"/>
      <c r="W9" s="8829"/>
      <c r="X9" s="8837" t="s">
        <v>2640</v>
      </c>
      <c r="Y9" s="8838" t="s">
        <v>2641</v>
      </c>
      <c r="Z9" s="8839" t="s">
        <v>2642</v>
      </c>
      <c r="AA9" s="8840" t="s">
        <v>36</v>
      </c>
      <c r="AB9" s="7608" t="s">
        <v>37</v>
      </c>
      <c r="AC9" s="8182" t="s">
        <v>1765</v>
      </c>
      <c r="AD9" s="8821" t="s">
        <v>2643</v>
      </c>
      <c r="AE9" s="8824" t="s">
        <v>746</v>
      </c>
      <c r="AF9" s="8825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193"/>
      <c r="B10" s="7369"/>
      <c r="C10" s="7556"/>
      <c r="D10" s="8850" t="s">
        <v>2644</v>
      </c>
      <c r="E10" s="8851" t="s">
        <v>44</v>
      </c>
      <c r="F10" s="8851" t="s">
        <v>2486</v>
      </c>
      <c r="G10" s="8853" t="s">
        <v>2645</v>
      </c>
      <c r="H10" s="8854" t="s">
        <v>2646</v>
      </c>
      <c r="I10" s="8851" t="s">
        <v>2647</v>
      </c>
      <c r="J10" s="8851" t="s">
        <v>2648</v>
      </c>
      <c r="K10" s="8856" t="s">
        <v>2649</v>
      </c>
      <c r="L10" s="8848"/>
      <c r="M10" s="8850" t="s">
        <v>2650</v>
      </c>
      <c r="N10" s="8838" t="s">
        <v>2651</v>
      </c>
      <c r="O10" s="8838" t="s">
        <v>2652</v>
      </c>
      <c r="P10" s="8838" t="s">
        <v>2653</v>
      </c>
      <c r="Q10" s="8838" t="s">
        <v>2654</v>
      </c>
      <c r="R10" s="8849" t="s">
        <v>2655</v>
      </c>
      <c r="S10" s="7193"/>
      <c r="T10" s="8828" t="s">
        <v>2656</v>
      </c>
      <c r="U10" s="8810"/>
      <c r="V10" s="8809" t="s">
        <v>2657</v>
      </c>
      <c r="W10" s="8829"/>
      <c r="X10" s="7260"/>
      <c r="Y10" s="7278"/>
      <c r="Z10" s="7194"/>
      <c r="AA10" s="7183"/>
      <c r="AB10" s="7188"/>
      <c r="AC10" s="7165"/>
      <c r="AD10" s="8822"/>
      <c r="AE10" s="8826"/>
      <c r="AF10" s="8827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789"/>
      <c r="B11" s="8156"/>
      <c r="C11" s="8846"/>
      <c r="D11" s="8179"/>
      <c r="E11" s="8852"/>
      <c r="F11" s="8852"/>
      <c r="G11" s="7380"/>
      <c r="H11" s="8855"/>
      <c r="I11" s="8852"/>
      <c r="J11" s="8852"/>
      <c r="K11" s="8200"/>
      <c r="L11" s="8848"/>
      <c r="M11" s="8179"/>
      <c r="N11" s="7223"/>
      <c r="O11" s="7223"/>
      <c r="P11" s="7223"/>
      <c r="Q11" s="7223"/>
      <c r="R11" s="7381"/>
      <c r="S11" s="878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241"/>
      <c r="Y11" s="7223"/>
      <c r="Z11" s="8161"/>
      <c r="AA11" s="8841"/>
      <c r="AB11" s="8820"/>
      <c r="AC11" s="8174"/>
      <c r="AD11" s="8823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842" t="s">
        <v>2660</v>
      </c>
      <c r="B12" s="8843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833" t="s">
        <v>2661</v>
      </c>
      <c r="B13" s="8834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35" t="s">
        <v>2662</v>
      </c>
      <c r="B14" s="8836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35" t="s">
        <v>2663</v>
      </c>
      <c r="B15" s="8836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30" t="s">
        <v>2664</v>
      </c>
      <c r="B16" s="8219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7" t="s">
        <v>2665</v>
      </c>
      <c r="B17" s="8858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9" t="s">
        <v>2666</v>
      </c>
      <c r="B18" s="8860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798" t="s">
        <v>2667</v>
      </c>
      <c r="B19" s="8799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833" t="s">
        <v>2668</v>
      </c>
      <c r="B20" s="8834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30" t="s">
        <v>2669</v>
      </c>
      <c r="B21" s="8219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209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252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842" t="s">
        <v>2674</v>
      </c>
      <c r="B25" s="8843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31" t="s">
        <v>2678</v>
      </c>
      <c r="B26" s="883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61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62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833" t="s">
        <v>2682</v>
      </c>
      <c r="B29" s="8834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35" t="s">
        <v>2683</v>
      </c>
      <c r="B30" s="8836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30" t="s">
        <v>2684</v>
      </c>
      <c r="B31" s="8219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65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252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65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252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6" t="s">
        <v>2691</v>
      </c>
      <c r="B36" s="8867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65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252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68" t="s">
        <v>2697</v>
      </c>
      <c r="B41" s="8869"/>
      <c r="C41" s="6774" t="s">
        <v>2698</v>
      </c>
      <c r="D41" s="6657" t="s">
        <v>560</v>
      </c>
    </row>
    <row r="42" spans="1:100" ht="15" customHeight="1" x14ac:dyDescent="0.25">
      <c r="A42" s="8863" t="s">
        <v>2699</v>
      </c>
      <c r="B42" s="8864"/>
      <c r="C42" s="6708"/>
      <c r="D42" s="6710"/>
    </row>
    <row r="43" spans="1:100" ht="21.95" customHeight="1" x14ac:dyDescent="0.25">
      <c r="A43" s="8784" t="s">
        <v>2700</v>
      </c>
      <c r="B43" s="6775" t="s">
        <v>2701</v>
      </c>
      <c r="C43" s="5901"/>
      <c r="D43" s="6776"/>
    </row>
    <row r="44" spans="1:100" ht="15" customHeight="1" x14ac:dyDescent="0.25">
      <c r="A44" s="8785"/>
      <c r="B44" s="6778" t="s">
        <v>2702</v>
      </c>
      <c r="C44" s="6695"/>
      <c r="D44" s="6360"/>
    </row>
    <row r="45" spans="1:100" ht="24.95" customHeight="1" x14ac:dyDescent="0.25">
      <c r="A45" s="8863" t="s">
        <v>2703</v>
      </c>
      <c r="B45" s="8864"/>
      <c r="C45" s="6708"/>
      <c r="D45" s="6710"/>
    </row>
    <row r="46" spans="1:100" ht="21.95" customHeight="1" x14ac:dyDescent="0.25">
      <c r="A46" s="8870" t="s">
        <v>2704</v>
      </c>
      <c r="B46" s="6775" t="s">
        <v>2701</v>
      </c>
      <c r="C46" s="6779"/>
      <c r="D46" s="6679"/>
    </row>
    <row r="47" spans="1:100" ht="15" customHeight="1" x14ac:dyDescent="0.25">
      <c r="A47" s="8871"/>
      <c r="B47" s="6778" t="s">
        <v>2702</v>
      </c>
      <c r="C47" s="6350"/>
      <c r="D47" s="6780"/>
    </row>
    <row r="48" spans="1:100" ht="15" customHeight="1" x14ac:dyDescent="0.25">
      <c r="A48" s="8784" t="s">
        <v>2705</v>
      </c>
      <c r="B48" s="6781" t="s">
        <v>2706</v>
      </c>
      <c r="C48" s="5843"/>
      <c r="D48" s="6776"/>
    </row>
    <row r="49" spans="1:102" ht="21" x14ac:dyDescent="0.25">
      <c r="A49" s="8785"/>
      <c r="B49" s="6777" t="s">
        <v>2707</v>
      </c>
      <c r="C49" s="6695"/>
      <c r="D49" s="5867"/>
    </row>
    <row r="50" spans="1:102" ht="24.95" customHeight="1" x14ac:dyDescent="0.25">
      <c r="A50" s="8863" t="s">
        <v>2708</v>
      </c>
      <c r="B50" s="8864"/>
      <c r="C50" s="6708"/>
      <c r="D50" s="6710"/>
    </row>
    <row r="51" spans="1:102" ht="15" customHeight="1" x14ac:dyDescent="0.25">
      <c r="A51" s="8863" t="s">
        <v>2709</v>
      </c>
      <c r="B51" s="8864"/>
      <c r="C51" s="6708"/>
      <c r="D51" s="6710"/>
    </row>
    <row r="52" spans="1:102" ht="24.95" customHeight="1" x14ac:dyDescent="0.25">
      <c r="A52" s="8863" t="s">
        <v>2710</v>
      </c>
      <c r="B52" s="8864"/>
      <c r="C52" s="6708"/>
      <c r="D52" s="6710"/>
    </row>
    <row r="53" spans="1:102" ht="24.95" customHeight="1" x14ac:dyDescent="0.25">
      <c r="A53" s="8863" t="s">
        <v>2711</v>
      </c>
      <c r="B53" s="8864"/>
      <c r="C53" s="6708"/>
      <c r="D53" s="6710"/>
    </row>
    <row r="54" spans="1:102" ht="24.75" customHeight="1" x14ac:dyDescent="0.25">
      <c r="A54" s="8863" t="s">
        <v>2712</v>
      </c>
      <c r="B54" s="8864"/>
      <c r="C54" s="6708"/>
      <c r="D54" s="6710"/>
    </row>
    <row r="55" spans="1:102" ht="15" customHeight="1" x14ac:dyDescent="0.25">
      <c r="A55" s="8784" t="s">
        <v>2713</v>
      </c>
      <c r="B55" s="6781" t="s">
        <v>2714</v>
      </c>
      <c r="C55" s="5843"/>
      <c r="D55" s="6782"/>
    </row>
    <row r="56" spans="1:102" ht="15" customHeight="1" x14ac:dyDescent="0.25">
      <c r="A56" s="8785"/>
      <c r="B56" s="6777" t="s">
        <v>2715</v>
      </c>
      <c r="C56" s="6695"/>
      <c r="D56" s="6360"/>
    </row>
    <row r="57" spans="1:102" ht="15" customHeight="1" x14ac:dyDescent="0.25">
      <c r="A57" s="8872" t="s">
        <v>2716</v>
      </c>
      <c r="B57" s="8872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73" t="s">
        <v>2718</v>
      </c>
      <c r="B59" s="8874"/>
      <c r="C59" s="8790" t="s">
        <v>2719</v>
      </c>
      <c r="D59" s="8791"/>
      <c r="E59" s="8890"/>
      <c r="F59" s="8891" t="s">
        <v>2670</v>
      </c>
      <c r="CA59" s="622"/>
      <c r="CB59" s="622"/>
      <c r="CW59" s="6210"/>
      <c r="CX59" s="6210"/>
    </row>
    <row r="60" spans="1:102" ht="24.95" customHeight="1" x14ac:dyDescent="0.25">
      <c r="A60" s="8875"/>
      <c r="B60" s="8876"/>
      <c r="C60" s="6774" t="s">
        <v>2720</v>
      </c>
      <c r="D60" s="6785" t="s">
        <v>2721</v>
      </c>
      <c r="E60" s="6657" t="s">
        <v>2722</v>
      </c>
      <c r="F60" s="7515"/>
      <c r="CA60" s="622"/>
      <c r="CB60" s="622"/>
      <c r="CW60" s="6210"/>
      <c r="CX60" s="6210"/>
    </row>
    <row r="61" spans="1:102" ht="15" customHeight="1" x14ac:dyDescent="0.25">
      <c r="A61" s="7231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231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231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231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62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833" t="s">
        <v>2729</v>
      </c>
      <c r="B66" s="8834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35" t="s">
        <v>1535</v>
      </c>
      <c r="B67" s="8836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35" t="s">
        <v>2730</v>
      </c>
      <c r="B68" s="8836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222" t="s">
        <v>2731</v>
      </c>
      <c r="B69" s="8892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35" t="s">
        <v>2732</v>
      </c>
      <c r="B70" s="8836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30" t="s">
        <v>2733</v>
      </c>
      <c r="B71" s="8219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77" t="s">
        <v>2735</v>
      </c>
      <c r="B73" s="8879" t="s">
        <v>2736</v>
      </c>
      <c r="C73" s="8880"/>
      <c r="D73" s="8880"/>
      <c r="E73" s="8881" t="s">
        <v>2737</v>
      </c>
      <c r="F73" s="8882"/>
      <c r="G73" s="8883"/>
      <c r="H73" s="8884" t="s">
        <v>2738</v>
      </c>
      <c r="I73" s="7233" t="s">
        <v>36</v>
      </c>
      <c r="J73" s="8887" t="s">
        <v>37</v>
      </c>
      <c r="K73" s="8896" t="s">
        <v>60</v>
      </c>
      <c r="L73" s="7228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77"/>
      <c r="B74" s="8842" t="s">
        <v>2739</v>
      </c>
      <c r="C74" s="8899"/>
      <c r="D74" s="8899"/>
      <c r="E74" s="8900" t="s">
        <v>2739</v>
      </c>
      <c r="F74" s="8901"/>
      <c r="G74" s="8902"/>
      <c r="H74" s="8885"/>
      <c r="I74" s="7369"/>
      <c r="J74" s="8888"/>
      <c r="K74" s="8897"/>
      <c r="L74" s="8186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78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86"/>
      <c r="I75" s="7234"/>
      <c r="J75" s="8889"/>
      <c r="K75" s="8898"/>
      <c r="L75" s="7229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844" t="s">
        <v>2746</v>
      </c>
      <c r="B81" s="8842" t="s">
        <v>29</v>
      </c>
      <c r="C81" s="8899"/>
      <c r="D81" s="8899"/>
      <c r="E81" s="8817" t="s">
        <v>2747</v>
      </c>
      <c r="F81" s="8817"/>
      <c r="G81" s="8817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503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903" t="s">
        <v>2757</v>
      </c>
      <c r="B90" s="8904"/>
      <c r="C90" s="8907" t="s">
        <v>68</v>
      </c>
      <c r="D90" s="8909" t="s">
        <v>2758</v>
      </c>
      <c r="E90" s="8909" t="s">
        <v>67</v>
      </c>
      <c r="F90" s="8911" t="s">
        <v>2759</v>
      </c>
      <c r="G90" s="8809" t="s">
        <v>29</v>
      </c>
      <c r="H90" s="8809"/>
      <c r="I90" s="8810"/>
    </row>
    <row r="91" spans="1:94" ht="15" customHeight="1" x14ac:dyDescent="0.25">
      <c r="A91" s="8905"/>
      <c r="B91" s="8906"/>
      <c r="C91" s="8908"/>
      <c r="D91" s="8910"/>
      <c r="E91" s="8910"/>
      <c r="F91" s="8912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833" t="s">
        <v>2760</v>
      </c>
      <c r="B92" s="8834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893" t="s">
        <v>2761</v>
      </c>
      <c r="B93" s="8246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894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895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895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895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895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895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872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833" t="s">
        <v>2763</v>
      </c>
      <c r="B101" s="8834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913" t="s">
        <v>2764</v>
      </c>
      <c r="B102" s="8914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915" t="s">
        <v>2765</v>
      </c>
      <c r="B103" s="8916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68" t="s">
        <v>2766</v>
      </c>
      <c r="B104" s="8869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917" t="s">
        <v>2767</v>
      </c>
      <c r="B105" s="7483"/>
      <c r="C105" s="7483"/>
      <c r="D105" s="7483"/>
      <c r="E105" s="7483"/>
      <c r="F105" s="7483"/>
      <c r="G105" s="7483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918" t="s">
        <v>2768</v>
      </c>
      <c r="B106" s="8919"/>
      <c r="C106" s="8919"/>
      <c r="D106" s="8919"/>
      <c r="E106" s="8919"/>
      <c r="F106" s="8919"/>
      <c r="G106" s="8919"/>
      <c r="H106" s="6246"/>
      <c r="I106" s="6246"/>
      <c r="J106" s="6246"/>
      <c r="K106" s="6246"/>
      <c r="L106" s="6246"/>
    </row>
    <row r="107" spans="1:102" x14ac:dyDescent="0.25">
      <c r="A107" s="8844" t="s">
        <v>280</v>
      </c>
      <c r="B107" s="8814"/>
      <c r="C107" s="8812" t="s">
        <v>77</v>
      </c>
      <c r="D107" s="8803" t="s">
        <v>2769</v>
      </c>
      <c r="E107" s="8804"/>
      <c r="F107" s="8804"/>
      <c r="G107" s="8804"/>
      <c r="H107" s="8804"/>
      <c r="I107" s="8804"/>
      <c r="J107" s="8804"/>
      <c r="K107" s="8813"/>
      <c r="L107" s="8814" t="s">
        <v>2770</v>
      </c>
    </row>
    <row r="108" spans="1:102" ht="21" x14ac:dyDescent="0.25">
      <c r="A108" s="8789"/>
      <c r="B108" s="8156"/>
      <c r="C108" s="8802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56"/>
    </row>
    <row r="109" spans="1:102" ht="15" customHeight="1" x14ac:dyDescent="0.25">
      <c r="A109" s="8815" t="s">
        <v>2779</v>
      </c>
      <c r="B109" s="8816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817" t="s">
        <v>280</v>
      </c>
      <c r="B111" s="8817"/>
      <c r="C111" s="8818" t="s">
        <v>2781</v>
      </c>
      <c r="D111" s="8781"/>
      <c r="E111" s="8803" t="s">
        <v>2782</v>
      </c>
      <c r="F111" s="8804"/>
      <c r="G111" s="8804"/>
      <c r="H111" s="8805"/>
      <c r="I111" s="8819" t="s">
        <v>2783</v>
      </c>
      <c r="J111" s="8819"/>
      <c r="K111" s="8806" t="s">
        <v>2784</v>
      </c>
      <c r="L111" s="8806" t="s">
        <v>2785</v>
      </c>
      <c r="M111" s="8788" t="s">
        <v>2786</v>
      </c>
      <c r="N111" s="8788" t="s">
        <v>2787</v>
      </c>
      <c r="O111" s="8788" t="s">
        <v>2788</v>
      </c>
      <c r="CA111" s="622"/>
      <c r="CB111" s="622"/>
      <c r="CW111" s="6210"/>
      <c r="CX111" s="6210"/>
    </row>
    <row r="112" spans="1:102" ht="31.5" x14ac:dyDescent="0.25">
      <c r="A112" s="8817"/>
      <c r="B112" s="8817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807"/>
      <c r="L112" s="8807"/>
      <c r="M112" s="7503"/>
      <c r="N112" s="7503"/>
      <c r="O112" s="7503"/>
      <c r="CA112" s="622"/>
      <c r="CB112" s="622"/>
      <c r="CW112" s="6210"/>
      <c r="CX112" s="6210"/>
    </row>
    <row r="113" spans="1:102" ht="15" customHeight="1" x14ac:dyDescent="0.25">
      <c r="A113" s="8798" t="s">
        <v>2779</v>
      </c>
      <c r="B113" s="8799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800" t="s">
        <v>2797</v>
      </c>
      <c r="B114" s="8801"/>
      <c r="C114" s="8801"/>
      <c r="D114" s="8801"/>
      <c r="E114" s="8801"/>
      <c r="F114" s="8801"/>
      <c r="G114" s="8801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8" t="s">
        <v>280</v>
      </c>
      <c r="B115" s="7188" t="s">
        <v>77</v>
      </c>
      <c r="C115" s="8803" t="s">
        <v>2769</v>
      </c>
      <c r="D115" s="8804"/>
      <c r="E115" s="8804"/>
      <c r="F115" s="8804"/>
      <c r="G115" s="8804"/>
      <c r="H115" s="8804"/>
      <c r="I115" s="8804"/>
      <c r="J115" s="8805"/>
      <c r="K115" s="8806" t="s">
        <v>2798</v>
      </c>
      <c r="L115" s="8808" t="s">
        <v>2799</v>
      </c>
      <c r="M115" s="8809"/>
      <c r="N115" s="8809"/>
      <c r="O115" s="8810"/>
    </row>
    <row r="116" spans="1:102" ht="42" x14ac:dyDescent="0.25">
      <c r="A116" s="7503"/>
      <c r="B116" s="8802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807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811" t="s">
        <v>2820</v>
      </c>
      <c r="B131" s="881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783" t="s">
        <v>614</v>
      </c>
      <c r="B133" s="8783"/>
      <c r="C133" s="6902" t="s">
        <v>2809</v>
      </c>
      <c r="D133" s="6653" t="s">
        <v>2810</v>
      </c>
    </row>
    <row r="134" spans="1:101" x14ac:dyDescent="0.25">
      <c r="A134" s="8784" t="s">
        <v>2822</v>
      </c>
      <c r="B134" s="6903" t="s">
        <v>2823</v>
      </c>
      <c r="C134" s="6904"/>
      <c r="D134" s="6905"/>
    </row>
    <row r="135" spans="1:101" x14ac:dyDescent="0.25">
      <c r="A135" s="8785"/>
      <c r="B135" s="6906" t="s">
        <v>2824</v>
      </c>
      <c r="C135" s="6350"/>
      <c r="D135" s="6351"/>
    </row>
    <row r="136" spans="1:101" ht="15" customHeight="1" x14ac:dyDescent="0.25">
      <c r="A136" s="8784" t="s">
        <v>2825</v>
      </c>
      <c r="B136" s="6907" t="s">
        <v>971</v>
      </c>
      <c r="C136" s="6271"/>
      <c r="D136" s="6679"/>
    </row>
    <row r="137" spans="1:101" ht="15" customHeight="1" x14ac:dyDescent="0.25">
      <c r="A137" s="8786"/>
      <c r="B137" s="6908" t="s">
        <v>2826</v>
      </c>
      <c r="C137" s="6686"/>
      <c r="D137" s="6559"/>
    </row>
    <row r="138" spans="1:101" ht="15" customHeight="1" x14ac:dyDescent="0.25">
      <c r="A138" s="8786"/>
      <c r="B138" s="6908" t="s">
        <v>98</v>
      </c>
      <c r="C138" s="6686"/>
      <c r="D138" s="6559"/>
    </row>
    <row r="139" spans="1:101" ht="15" customHeight="1" x14ac:dyDescent="0.25">
      <c r="A139" s="8785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787" t="s">
        <v>289</v>
      </c>
      <c r="B141" s="8788" t="s">
        <v>77</v>
      </c>
      <c r="C141" s="8790" t="s">
        <v>29</v>
      </c>
      <c r="D141" s="8791"/>
      <c r="E141" s="8791"/>
      <c r="F141" s="8791"/>
      <c r="G141" s="8791"/>
      <c r="H141" s="8791"/>
      <c r="I141" s="8791"/>
      <c r="J141" s="8791"/>
      <c r="K141" s="8792"/>
      <c r="L141" s="8793" t="s">
        <v>36</v>
      </c>
      <c r="M141" s="8795" t="s">
        <v>37</v>
      </c>
      <c r="N141" s="8797" t="s">
        <v>2828</v>
      </c>
      <c r="CA141" s="622"/>
      <c r="CW141" s="6210"/>
    </row>
    <row r="142" spans="1:101" ht="27.95" customHeight="1" x14ac:dyDescent="0.25">
      <c r="A142" s="7487"/>
      <c r="B142" s="878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794"/>
      <c r="M142" s="8796"/>
      <c r="N142" s="7328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780" t="s">
        <v>2832</v>
      </c>
      <c r="B147" s="8781" t="s">
        <v>4428</v>
      </c>
      <c r="C147" s="8782"/>
      <c r="D147" s="8782"/>
      <c r="E147" s="8782"/>
      <c r="F147" s="6919" t="s">
        <v>2833</v>
      </c>
    </row>
    <row r="148" spans="1:100" ht="21" x14ac:dyDescent="0.25">
      <c r="A148" s="8255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Temuco (09101)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30" x14ac:dyDescent="0.25">
      <c r="A4" s="5551" t="str">
        <f>CONCATENATE("MES: ",NOMBRE!B6, " (",NOMBRE!C6,NOMBRE!D6,")")</f>
        <v>MES: ENERO (01)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8922" t="s">
        <v>2852</v>
      </c>
      <c r="B6" s="8922"/>
      <c r="C6" s="8922"/>
      <c r="D6" s="8922"/>
      <c r="E6" s="8922"/>
      <c r="F6" s="8922"/>
      <c r="G6" s="8922"/>
      <c r="H6" s="8922"/>
      <c r="I6" s="8922"/>
      <c r="J6" s="8922"/>
      <c r="K6" s="8922"/>
      <c r="L6" s="8922"/>
      <c r="M6" s="8922"/>
      <c r="N6" s="8922"/>
      <c r="O6" s="8922"/>
      <c r="P6" s="8922"/>
      <c r="Q6" s="8922"/>
      <c r="R6" s="8922"/>
      <c r="S6" s="8922"/>
      <c r="T6" s="8922"/>
      <c r="U6" s="8922"/>
      <c r="V6" s="8922"/>
    </row>
    <row r="8" spans="1:30" s="939" customFormat="1" ht="18" customHeight="1" x14ac:dyDescent="0.2">
      <c r="A8" s="8955" t="s">
        <v>2853</v>
      </c>
      <c r="B8" s="8955"/>
      <c r="C8" s="8955"/>
    </row>
    <row r="9" spans="1:30" s="65" customFormat="1" ht="15" customHeight="1" x14ac:dyDescent="0.15">
      <c r="A9" s="8848" t="s">
        <v>2854</v>
      </c>
      <c r="B9" s="8848" t="s">
        <v>2855</v>
      </c>
      <c r="C9" s="8848"/>
      <c r="D9" s="8844" t="s">
        <v>77</v>
      </c>
      <c r="E9" s="8839"/>
      <c r="F9" s="8814"/>
      <c r="G9" s="8803" t="s">
        <v>101</v>
      </c>
      <c r="H9" s="8804"/>
      <c r="I9" s="8804"/>
      <c r="J9" s="8804"/>
      <c r="K9" s="8804"/>
      <c r="L9" s="8804"/>
      <c r="M9" s="8804"/>
      <c r="N9" s="8804"/>
      <c r="O9" s="8804"/>
      <c r="P9" s="8804"/>
      <c r="Q9" s="8804"/>
      <c r="R9" s="8804"/>
      <c r="S9" s="8804"/>
      <c r="T9" s="8804"/>
      <c r="U9" s="8804"/>
      <c r="V9" s="8804"/>
      <c r="W9" s="8804"/>
      <c r="X9" s="8804"/>
      <c r="Y9" s="8804"/>
      <c r="Z9" s="8804"/>
      <c r="AA9" s="8804"/>
      <c r="AB9" s="8804"/>
      <c r="AC9" s="8804"/>
      <c r="AD9" s="8805"/>
    </row>
    <row r="10" spans="1:30" s="65" customFormat="1" ht="15" customHeight="1" x14ac:dyDescent="0.15">
      <c r="A10" s="8848"/>
      <c r="B10" s="8848"/>
      <c r="C10" s="8848"/>
      <c r="D10" s="8789"/>
      <c r="E10" s="8161"/>
      <c r="F10" s="8156"/>
      <c r="G10" s="8842" t="s">
        <v>2856</v>
      </c>
      <c r="H10" s="8843"/>
      <c r="I10" s="8842" t="s">
        <v>1340</v>
      </c>
      <c r="J10" s="8843"/>
      <c r="K10" s="8817" t="s">
        <v>310</v>
      </c>
      <c r="L10" s="8817"/>
      <c r="M10" s="8817" t="s">
        <v>987</v>
      </c>
      <c r="N10" s="8817"/>
      <c r="O10" s="8817" t="s">
        <v>640</v>
      </c>
      <c r="P10" s="8817"/>
      <c r="Q10" s="8817" t="s">
        <v>2113</v>
      </c>
      <c r="R10" s="8817"/>
      <c r="S10" s="8817" t="s">
        <v>641</v>
      </c>
      <c r="T10" s="8817"/>
      <c r="U10" s="8817" t="s">
        <v>2114</v>
      </c>
      <c r="V10" s="8817"/>
      <c r="W10" s="8817" t="s">
        <v>2115</v>
      </c>
      <c r="X10" s="8817"/>
      <c r="Y10" s="8817" t="s">
        <v>1997</v>
      </c>
      <c r="Z10" s="8817"/>
      <c r="AA10" s="8817" t="s">
        <v>1625</v>
      </c>
      <c r="AB10" s="8817"/>
      <c r="AC10" s="8817" t="s">
        <v>675</v>
      </c>
      <c r="AD10" s="8817"/>
    </row>
    <row r="11" spans="1:30" s="65" customFormat="1" ht="15" customHeight="1" x14ac:dyDescent="0.15">
      <c r="A11" s="8848"/>
      <c r="B11" s="8848"/>
      <c r="C11" s="8848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61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8920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8921" t="s">
        <v>2861</v>
      </c>
      <c r="B14" s="8799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23" t="s">
        <v>77</v>
      </c>
      <c r="B15" s="8924"/>
      <c r="C15" s="8925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8926" t="s">
        <v>2862</v>
      </c>
      <c r="B16" s="8927"/>
      <c r="C16" s="8928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8929" t="s">
        <v>2863</v>
      </c>
      <c r="B17" s="7480"/>
      <c r="C17" s="7481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8962" t="s">
        <v>2864</v>
      </c>
      <c r="B18" s="8962"/>
      <c r="C18" s="8962"/>
    </row>
    <row r="19" spans="1:30" ht="15" customHeight="1" x14ac:dyDescent="0.25">
      <c r="A19" s="8848" t="s">
        <v>2854</v>
      </c>
      <c r="B19" s="8848" t="s">
        <v>2855</v>
      </c>
      <c r="C19" s="8848"/>
      <c r="D19" s="8844" t="s">
        <v>77</v>
      </c>
      <c r="E19" s="8839"/>
      <c r="F19" s="8814"/>
      <c r="G19" s="8803" t="s">
        <v>101</v>
      </c>
      <c r="H19" s="8804"/>
      <c r="I19" s="8804"/>
      <c r="J19" s="8804"/>
      <c r="K19" s="8804"/>
      <c r="L19" s="8804"/>
      <c r="M19" s="8804"/>
      <c r="N19" s="8804"/>
      <c r="O19" s="8804"/>
      <c r="P19" s="8804"/>
      <c r="Q19" s="8804"/>
      <c r="R19" s="8804"/>
      <c r="S19" s="8804"/>
      <c r="T19" s="8804"/>
      <c r="U19" s="8804"/>
      <c r="V19" s="8804"/>
      <c r="W19" s="8804"/>
      <c r="X19" s="8804"/>
      <c r="Y19" s="8804"/>
      <c r="Z19" s="8804"/>
      <c r="AA19" s="8804"/>
      <c r="AB19" s="8804"/>
      <c r="AC19" s="8804"/>
      <c r="AD19" s="8805"/>
    </row>
    <row r="20" spans="1:30" ht="15" customHeight="1" x14ac:dyDescent="0.25">
      <c r="A20" s="8848"/>
      <c r="B20" s="8848"/>
      <c r="C20" s="8848"/>
      <c r="D20" s="8789"/>
      <c r="E20" s="8161"/>
      <c r="F20" s="8161"/>
      <c r="G20" s="8842" t="s">
        <v>2856</v>
      </c>
      <c r="H20" s="8843"/>
      <c r="I20" s="8817" t="s">
        <v>1340</v>
      </c>
      <c r="J20" s="8817"/>
      <c r="K20" s="8817" t="s">
        <v>310</v>
      </c>
      <c r="L20" s="8817"/>
      <c r="M20" s="8817" t="s">
        <v>987</v>
      </c>
      <c r="N20" s="8817"/>
      <c r="O20" s="8817" t="s">
        <v>640</v>
      </c>
      <c r="P20" s="8817"/>
      <c r="Q20" s="8817" t="s">
        <v>2113</v>
      </c>
      <c r="R20" s="8817"/>
      <c r="S20" s="8817" t="s">
        <v>641</v>
      </c>
      <c r="T20" s="8817"/>
      <c r="U20" s="8817" t="s">
        <v>2114</v>
      </c>
      <c r="V20" s="8817"/>
      <c r="W20" s="8817" t="s">
        <v>2115</v>
      </c>
      <c r="X20" s="8817"/>
      <c r="Y20" s="8817" t="s">
        <v>1997</v>
      </c>
      <c r="Z20" s="8817"/>
      <c r="AA20" s="8817" t="s">
        <v>1625</v>
      </c>
      <c r="AB20" s="8817"/>
      <c r="AC20" s="8817" t="s">
        <v>675</v>
      </c>
      <c r="AD20" s="8817"/>
    </row>
    <row r="21" spans="1:30" ht="15" customHeight="1" x14ac:dyDescent="0.25">
      <c r="A21" s="8848"/>
      <c r="B21" s="8848"/>
      <c r="C21" s="8848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231" t="s">
        <v>2857</v>
      </c>
      <c r="B22" s="8865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231"/>
      <c r="B23" s="8252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231"/>
      <c r="B24" s="8865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62"/>
      <c r="B25" s="8252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518" t="s">
        <v>2861</v>
      </c>
      <c r="B26" s="8213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8921"/>
      <c r="B27" s="8215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8968" t="s">
        <v>77</v>
      </c>
      <c r="B28" s="8969"/>
      <c r="C28" s="8970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8971" t="s">
        <v>2867</v>
      </c>
      <c r="B29" s="8971"/>
      <c r="C29" s="8971"/>
      <c r="D29" s="8971"/>
      <c r="E29" s="8971"/>
      <c r="F29" s="8971"/>
    </row>
    <row r="30" spans="1:30" ht="15" customHeight="1" x14ac:dyDescent="0.25">
      <c r="A30" s="6975" t="s">
        <v>608</v>
      </c>
      <c r="B30" s="6975" t="s">
        <v>280</v>
      </c>
      <c r="C30" s="8930" t="s">
        <v>2868</v>
      </c>
      <c r="D30" s="8931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784" t="s">
        <v>2870</v>
      </c>
      <c r="B31" s="8932" t="s">
        <v>2871</v>
      </c>
      <c r="C31" s="8933" t="s">
        <v>2872</v>
      </c>
      <c r="D31" s="8934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786"/>
      <c r="B32" s="8932"/>
      <c r="C32" s="8935" t="s">
        <v>2873</v>
      </c>
      <c r="D32" s="8936"/>
      <c r="E32" s="6982">
        <f t="shared" si="6"/>
        <v>0</v>
      </c>
      <c r="F32" s="6983"/>
      <c r="G32" s="6984"/>
    </row>
    <row r="33" spans="1:7" ht="15" customHeight="1" x14ac:dyDescent="0.25">
      <c r="A33" s="8786"/>
      <c r="B33" s="8932"/>
      <c r="C33" s="8937" t="s">
        <v>2874</v>
      </c>
      <c r="D33" s="8938"/>
      <c r="E33" s="6985">
        <f t="shared" si="6"/>
        <v>0</v>
      </c>
      <c r="F33" s="6986"/>
      <c r="G33" s="1520"/>
    </row>
    <row r="34" spans="1:7" ht="15" customHeight="1" x14ac:dyDescent="0.25">
      <c r="A34" s="8786"/>
      <c r="B34" s="8784" t="s">
        <v>2875</v>
      </c>
      <c r="C34" s="8963" t="s">
        <v>2876</v>
      </c>
      <c r="D34" s="8964"/>
      <c r="E34" s="6987">
        <f t="shared" si="6"/>
        <v>0</v>
      </c>
      <c r="F34" s="5999"/>
      <c r="G34" s="5572"/>
    </row>
    <row r="35" spans="1:7" ht="15" customHeight="1" x14ac:dyDescent="0.25">
      <c r="A35" s="8786"/>
      <c r="B35" s="8785"/>
      <c r="C35" s="8937" t="s">
        <v>2877</v>
      </c>
      <c r="D35" s="8938"/>
      <c r="E35" s="6985">
        <f t="shared" si="6"/>
        <v>0</v>
      </c>
      <c r="F35" s="6986"/>
      <c r="G35" s="1520"/>
    </row>
    <row r="36" spans="1:7" ht="15" customHeight="1" x14ac:dyDescent="0.25">
      <c r="A36" s="8786"/>
      <c r="B36" s="8965" t="s">
        <v>2878</v>
      </c>
      <c r="C36" s="8963" t="s">
        <v>2879</v>
      </c>
      <c r="D36" s="8964"/>
      <c r="E36" s="6987">
        <f t="shared" si="6"/>
        <v>0</v>
      </c>
      <c r="F36" s="5999"/>
      <c r="G36" s="5572"/>
    </row>
    <row r="37" spans="1:7" ht="15" customHeight="1" x14ac:dyDescent="0.25">
      <c r="A37" s="8786"/>
      <c r="B37" s="8966"/>
      <c r="C37" s="8960" t="s">
        <v>2880</v>
      </c>
      <c r="D37" s="8961"/>
      <c r="E37" s="6985">
        <f t="shared" si="6"/>
        <v>0</v>
      </c>
      <c r="F37" s="6986"/>
      <c r="G37" s="1520"/>
    </row>
    <row r="38" spans="1:7" ht="15" customHeight="1" x14ac:dyDescent="0.25">
      <c r="A38" s="8786"/>
      <c r="B38" s="8965" t="s">
        <v>2881</v>
      </c>
      <c r="C38" s="8956" t="s">
        <v>2882</v>
      </c>
      <c r="D38" s="8957"/>
      <c r="E38" s="6987">
        <f t="shared" si="6"/>
        <v>0</v>
      </c>
      <c r="F38" s="5999"/>
      <c r="G38" s="5572"/>
    </row>
    <row r="39" spans="1:7" ht="15" customHeight="1" x14ac:dyDescent="0.25">
      <c r="A39" s="8786"/>
      <c r="B39" s="8967"/>
      <c r="C39" s="8958" t="s">
        <v>2883</v>
      </c>
      <c r="D39" s="8959"/>
      <c r="E39" s="6982">
        <f t="shared" si="6"/>
        <v>0</v>
      </c>
      <c r="F39" s="6983"/>
      <c r="G39" s="6984"/>
    </row>
    <row r="40" spans="1:7" ht="15" customHeight="1" x14ac:dyDescent="0.25">
      <c r="A40" s="8786"/>
      <c r="B40" s="8967"/>
      <c r="C40" s="8958" t="s">
        <v>2884</v>
      </c>
      <c r="D40" s="8959"/>
      <c r="E40" s="6982">
        <f t="shared" si="6"/>
        <v>0</v>
      </c>
      <c r="F40" s="6983"/>
      <c r="G40" s="6984"/>
    </row>
    <row r="41" spans="1:7" ht="15" customHeight="1" x14ac:dyDescent="0.25">
      <c r="A41" s="8785"/>
      <c r="B41" s="8966"/>
      <c r="C41" s="8960" t="s">
        <v>2885</v>
      </c>
      <c r="D41" s="8961"/>
      <c r="E41" s="6985">
        <f t="shared" si="6"/>
        <v>0</v>
      </c>
      <c r="F41" s="6986"/>
      <c r="G41" s="1520"/>
    </row>
    <row r="42" spans="1:7" ht="15" customHeight="1" x14ac:dyDescent="0.25">
      <c r="A42" s="8784" t="s">
        <v>2886</v>
      </c>
      <c r="B42" s="8784" t="s">
        <v>2887</v>
      </c>
      <c r="C42" s="8871" t="s">
        <v>2888</v>
      </c>
      <c r="D42" s="8947"/>
      <c r="E42" s="6988">
        <f t="shared" si="6"/>
        <v>0</v>
      </c>
      <c r="F42" s="6989"/>
      <c r="G42" s="6990"/>
    </row>
    <row r="43" spans="1:7" ht="21" x14ac:dyDescent="0.25">
      <c r="A43" s="8786"/>
      <c r="B43" s="8786"/>
      <c r="C43" s="8784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786"/>
      <c r="B44" s="8786"/>
      <c r="C44" s="8785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786"/>
      <c r="B45" s="8786"/>
      <c r="C45" s="8940" t="s">
        <v>2892</v>
      </c>
      <c r="D45" s="8942"/>
      <c r="E45" s="6987">
        <f t="shared" si="6"/>
        <v>0</v>
      </c>
      <c r="F45" s="5999"/>
      <c r="G45" s="5572"/>
    </row>
    <row r="46" spans="1:7" ht="15" customHeight="1" x14ac:dyDescent="0.25">
      <c r="A46" s="8786"/>
      <c r="B46" s="8786"/>
      <c r="C46" s="8943" t="s">
        <v>2893</v>
      </c>
      <c r="D46" s="8945"/>
      <c r="E46" s="6982">
        <f t="shared" si="6"/>
        <v>0</v>
      </c>
      <c r="F46" s="6983"/>
      <c r="G46" s="6984"/>
    </row>
    <row r="47" spans="1:7" ht="15" customHeight="1" x14ac:dyDescent="0.25">
      <c r="A47" s="8786"/>
      <c r="B47" s="8786"/>
      <c r="C47" s="8943" t="s">
        <v>2894</v>
      </c>
      <c r="D47" s="8945"/>
      <c r="E47" s="6982">
        <f t="shared" si="6"/>
        <v>0</v>
      </c>
      <c r="F47" s="6983"/>
      <c r="G47" s="6984"/>
    </row>
    <row r="48" spans="1:7" ht="15" customHeight="1" x14ac:dyDescent="0.25">
      <c r="A48" s="8785"/>
      <c r="B48" s="8785"/>
      <c r="C48" s="8871" t="s">
        <v>2895</v>
      </c>
      <c r="D48" s="8947"/>
      <c r="E48" s="6985">
        <f t="shared" si="6"/>
        <v>0</v>
      </c>
      <c r="F48" s="6986"/>
      <c r="G48" s="1520"/>
    </row>
    <row r="49" spans="1:8" ht="15" customHeight="1" x14ac:dyDescent="0.25">
      <c r="A49" s="8784" t="s">
        <v>2896</v>
      </c>
      <c r="B49" s="8940" t="s">
        <v>2897</v>
      </c>
      <c r="C49" s="8941"/>
      <c r="D49" s="8942"/>
      <c r="E49" s="6980">
        <f t="shared" si="6"/>
        <v>0</v>
      </c>
      <c r="F49" s="6305"/>
      <c r="G49" s="6981"/>
    </row>
    <row r="50" spans="1:8" ht="15" customHeight="1" x14ac:dyDescent="0.25">
      <c r="A50" s="8786"/>
      <c r="B50" s="8943" t="s">
        <v>2898</v>
      </c>
      <c r="C50" s="8944"/>
      <c r="D50" s="8945"/>
      <c r="E50" s="6982">
        <f t="shared" si="6"/>
        <v>0</v>
      </c>
      <c r="F50" s="6983"/>
      <c r="G50" s="6984"/>
    </row>
    <row r="51" spans="1:8" ht="15" customHeight="1" x14ac:dyDescent="0.25">
      <c r="A51" s="8786"/>
      <c r="B51" s="8943" t="s">
        <v>2899</v>
      </c>
      <c r="C51" s="8944"/>
      <c r="D51" s="8945"/>
      <c r="E51" s="6982">
        <f t="shared" si="6"/>
        <v>0</v>
      </c>
      <c r="F51" s="6983"/>
      <c r="G51" s="6984"/>
    </row>
    <row r="52" spans="1:8" ht="15" customHeight="1" x14ac:dyDescent="0.25">
      <c r="A52" s="8785"/>
      <c r="B52" s="8949" t="s">
        <v>2900</v>
      </c>
      <c r="C52" s="8950"/>
      <c r="D52" s="8951"/>
      <c r="E52" s="6985">
        <f t="shared" si="6"/>
        <v>0</v>
      </c>
      <c r="F52" s="6986"/>
      <c r="G52" s="1520"/>
    </row>
    <row r="53" spans="1:8" ht="15" customHeight="1" x14ac:dyDescent="0.25">
      <c r="A53" s="8786" t="s">
        <v>2901</v>
      </c>
      <c r="B53" s="8952" t="s">
        <v>2902</v>
      </c>
      <c r="C53" s="8953"/>
      <c r="D53" s="8954"/>
      <c r="E53" s="6987">
        <f t="shared" si="6"/>
        <v>0</v>
      </c>
      <c r="F53" s="5999"/>
      <c r="G53" s="5572"/>
    </row>
    <row r="54" spans="1:8" ht="15" customHeight="1" x14ac:dyDescent="0.25">
      <c r="A54" s="8785"/>
      <c r="B54" s="8949" t="s">
        <v>2903</v>
      </c>
      <c r="C54" s="8950"/>
      <c r="D54" s="8951"/>
      <c r="E54" s="6985">
        <f t="shared" si="6"/>
        <v>0</v>
      </c>
      <c r="F54" s="6986"/>
      <c r="G54" s="1520"/>
    </row>
    <row r="55" spans="1:8" ht="15" customHeight="1" x14ac:dyDescent="0.25">
      <c r="A55" s="8784" t="s">
        <v>2904</v>
      </c>
      <c r="B55" s="8940" t="s">
        <v>2905</v>
      </c>
      <c r="C55" s="8941"/>
      <c r="D55" s="8942"/>
      <c r="E55" s="6987">
        <f t="shared" si="6"/>
        <v>0</v>
      </c>
      <c r="F55" s="5999"/>
      <c r="G55" s="5572"/>
    </row>
    <row r="56" spans="1:8" ht="15" customHeight="1" x14ac:dyDescent="0.25">
      <c r="A56" s="8786"/>
      <c r="B56" s="8943" t="s">
        <v>2906</v>
      </c>
      <c r="C56" s="8944"/>
      <c r="D56" s="8945"/>
      <c r="E56" s="6982">
        <f t="shared" si="6"/>
        <v>0</v>
      </c>
      <c r="F56" s="6983"/>
      <c r="G56" s="6984"/>
    </row>
    <row r="57" spans="1:8" ht="15" customHeight="1" x14ac:dyDescent="0.25">
      <c r="A57" s="8786"/>
      <c r="B57" s="8943" t="s">
        <v>2907</v>
      </c>
      <c r="C57" s="8944"/>
      <c r="D57" s="8945"/>
      <c r="E57" s="6982">
        <f t="shared" si="6"/>
        <v>0</v>
      </c>
      <c r="F57" s="6983"/>
      <c r="G57" s="6984"/>
    </row>
    <row r="58" spans="1:8" ht="15" customHeight="1" x14ac:dyDescent="0.25">
      <c r="A58" s="8786"/>
      <c r="B58" s="8943" t="s">
        <v>2908</v>
      </c>
      <c r="C58" s="8944"/>
      <c r="D58" s="8945"/>
      <c r="E58" s="6982">
        <f t="shared" si="6"/>
        <v>0</v>
      </c>
      <c r="F58" s="6983"/>
      <c r="G58" s="6984"/>
    </row>
    <row r="59" spans="1:8" ht="15" customHeight="1" x14ac:dyDescent="0.25">
      <c r="A59" s="8786"/>
      <c r="B59" s="8943" t="s">
        <v>2909</v>
      </c>
      <c r="C59" s="8944"/>
      <c r="D59" s="8945"/>
      <c r="E59" s="6982">
        <f t="shared" si="6"/>
        <v>0</v>
      </c>
      <c r="F59" s="6983"/>
      <c r="G59" s="6984"/>
    </row>
    <row r="60" spans="1:8" ht="15" customHeight="1" x14ac:dyDescent="0.25">
      <c r="A60" s="8785"/>
      <c r="B60" s="8871" t="s">
        <v>2910</v>
      </c>
      <c r="C60" s="8946"/>
      <c r="D60" s="8947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63" t="s">
        <v>2912</v>
      </c>
      <c r="C61" s="8948"/>
      <c r="D61" s="8864"/>
      <c r="E61" s="6988">
        <f t="shared" si="6"/>
        <v>0</v>
      </c>
      <c r="F61" s="6989"/>
      <c r="G61" s="6990"/>
    </row>
    <row r="62" spans="1:8" s="939" customFormat="1" ht="18" customHeight="1" x14ac:dyDescent="0.2">
      <c r="A62" s="8939" t="s">
        <v>2913</v>
      </c>
      <c r="B62" s="8939"/>
      <c r="C62" s="8939"/>
      <c r="D62" s="8939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73" t="s">
        <v>2917</v>
      </c>
      <c r="B67" s="8973"/>
      <c r="C67" s="8973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65" t="s">
        <v>2919</v>
      </c>
      <c r="B69" s="6769" t="s">
        <v>2920</v>
      </c>
      <c r="C69" s="6680"/>
    </row>
    <row r="70" spans="1:3" s="65" customFormat="1" ht="15" customHeight="1" x14ac:dyDescent="0.15">
      <c r="A70" s="7209"/>
      <c r="B70" s="6730" t="s">
        <v>2921</v>
      </c>
      <c r="C70" s="6163"/>
    </row>
    <row r="71" spans="1:3" s="65" customFormat="1" ht="15" customHeight="1" x14ac:dyDescent="0.15">
      <c r="A71" s="7209"/>
      <c r="B71" s="6925" t="s">
        <v>2922</v>
      </c>
      <c r="C71" s="6166"/>
    </row>
    <row r="72" spans="1:3" s="65" customFormat="1" ht="15" customHeight="1" x14ac:dyDescent="0.15">
      <c r="A72" s="7209"/>
      <c r="B72" s="6925" t="s">
        <v>2923</v>
      </c>
      <c r="C72" s="6166"/>
    </row>
    <row r="73" spans="1:3" s="65" customFormat="1" ht="15" customHeight="1" x14ac:dyDescent="0.15">
      <c r="A73" s="8865" t="s">
        <v>2924</v>
      </c>
      <c r="B73" s="6769" t="s">
        <v>2925</v>
      </c>
      <c r="C73" s="6680"/>
    </row>
    <row r="74" spans="1:3" s="65" customFormat="1" ht="15" customHeight="1" x14ac:dyDescent="0.15">
      <c r="A74" s="7209"/>
      <c r="B74" s="6730" t="s">
        <v>2926</v>
      </c>
      <c r="C74" s="6163"/>
    </row>
    <row r="75" spans="1:3" s="65" customFormat="1" ht="15" customHeight="1" x14ac:dyDescent="0.15">
      <c r="A75" s="7209"/>
      <c r="B75" s="6925" t="s">
        <v>2927</v>
      </c>
      <c r="C75" s="6163"/>
    </row>
    <row r="76" spans="1:3" s="65" customFormat="1" ht="15" customHeight="1" x14ac:dyDescent="0.15">
      <c r="A76" s="7209"/>
      <c r="B76" s="6925" t="s">
        <v>2923</v>
      </c>
      <c r="C76" s="6166"/>
    </row>
    <row r="77" spans="1:3" s="65" customFormat="1" ht="15" customHeight="1" x14ac:dyDescent="0.15">
      <c r="A77" s="8252"/>
      <c r="B77" s="6925" t="s">
        <v>2922</v>
      </c>
      <c r="C77" s="6166"/>
    </row>
    <row r="78" spans="1:3" ht="31.5" x14ac:dyDescent="0.25">
      <c r="A78" s="8865" t="s">
        <v>2928</v>
      </c>
      <c r="B78" s="6997" t="s">
        <v>2929</v>
      </c>
      <c r="C78" s="6680"/>
    </row>
    <row r="79" spans="1:3" ht="21" x14ac:dyDescent="0.25">
      <c r="A79" s="7209"/>
      <c r="B79" s="6925" t="s">
        <v>2930</v>
      </c>
      <c r="C79" s="6163"/>
    </row>
    <row r="80" spans="1:3" s="65" customFormat="1" ht="15" customHeight="1" x14ac:dyDescent="0.15">
      <c r="A80" s="8252"/>
      <c r="B80" s="6487" t="s">
        <v>2923</v>
      </c>
      <c r="C80" s="6548"/>
    </row>
    <row r="81" spans="1:12" s="65" customFormat="1" ht="15" customHeight="1" x14ac:dyDescent="0.15">
      <c r="A81" s="8982" t="s">
        <v>2931</v>
      </c>
      <c r="B81" s="8983"/>
      <c r="C81" s="6548"/>
    </row>
    <row r="82" spans="1:12" s="939" customFormat="1" ht="18" customHeight="1" x14ac:dyDescent="0.2">
      <c r="A82" s="8972" t="s">
        <v>2932</v>
      </c>
      <c r="B82" s="8972"/>
      <c r="C82" s="8972"/>
      <c r="D82" s="8972"/>
      <c r="E82" s="8972"/>
      <c r="F82" s="8972"/>
      <c r="G82" s="8972"/>
      <c r="H82" s="8972"/>
      <c r="I82" s="6994"/>
    </row>
    <row r="83" spans="1:12" ht="15" customHeight="1" x14ac:dyDescent="0.25">
      <c r="A83" s="8782" t="s">
        <v>2933</v>
      </c>
      <c r="B83" s="8782"/>
      <c r="C83" s="8984" t="s">
        <v>2934</v>
      </c>
      <c r="D83" s="8974" t="s">
        <v>2935</v>
      </c>
      <c r="E83" s="8976" t="s">
        <v>2924</v>
      </c>
      <c r="F83" s="8977"/>
      <c r="G83" s="8977"/>
      <c r="H83" s="8977" t="s">
        <v>2931</v>
      </c>
    </row>
    <row r="84" spans="1:12" ht="15" customHeight="1" x14ac:dyDescent="0.25">
      <c r="A84" s="8782"/>
      <c r="B84" s="8782"/>
      <c r="C84" s="8985"/>
      <c r="D84" s="8975"/>
      <c r="E84" s="6999" t="s">
        <v>2925</v>
      </c>
      <c r="F84" s="7000" t="s">
        <v>2936</v>
      </c>
      <c r="G84" s="6998" t="s">
        <v>2923</v>
      </c>
      <c r="H84" s="8976"/>
    </row>
    <row r="85" spans="1:12" ht="15" customHeight="1" x14ac:dyDescent="0.25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8929" t="s">
        <v>603</v>
      </c>
      <c r="B89" s="7481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72" t="s">
        <v>2942</v>
      </c>
      <c r="B92" s="8972"/>
      <c r="C92" s="8972"/>
      <c r="D92" s="8972"/>
      <c r="E92" s="8972"/>
      <c r="F92" s="8972"/>
      <c r="G92" s="8972"/>
      <c r="H92" s="8972"/>
      <c r="I92" s="6994"/>
      <c r="J92" s="6994"/>
      <c r="K92" s="6994"/>
      <c r="L92" s="6994"/>
    </row>
    <row r="93" spans="1:12" ht="15" customHeight="1" x14ac:dyDescent="0.25">
      <c r="A93" s="8782" t="s">
        <v>2933</v>
      </c>
      <c r="B93" s="8782"/>
      <c r="C93" s="8984" t="s">
        <v>2934</v>
      </c>
      <c r="D93" s="8974" t="s">
        <v>2935</v>
      </c>
      <c r="E93" s="8976" t="s">
        <v>2924</v>
      </c>
      <c r="F93" s="8977"/>
      <c r="G93" s="8977"/>
      <c r="H93" s="8977" t="s">
        <v>2931</v>
      </c>
    </row>
    <row r="94" spans="1:12" ht="15" customHeight="1" x14ac:dyDescent="0.25">
      <c r="A94" s="8782"/>
      <c r="B94" s="8782"/>
      <c r="C94" s="8985"/>
      <c r="D94" s="8975"/>
      <c r="E94" s="6999" t="s">
        <v>2925</v>
      </c>
      <c r="F94" s="7000" t="s">
        <v>2936</v>
      </c>
      <c r="G94" s="6998" t="s">
        <v>2923</v>
      </c>
      <c r="H94" s="8976"/>
    </row>
    <row r="95" spans="1:12" ht="15" customHeight="1" x14ac:dyDescent="0.25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7" t="s">
        <v>2944</v>
      </c>
      <c r="B97" s="8988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9" t="s">
        <v>603</v>
      </c>
      <c r="B99" s="8990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72" t="s">
        <v>2946</v>
      </c>
      <c r="B102" s="8972"/>
      <c r="C102" s="8972"/>
      <c r="D102" s="8972"/>
      <c r="E102" s="8972"/>
      <c r="F102" s="8972"/>
      <c r="G102" s="8972"/>
      <c r="H102" s="8972"/>
      <c r="I102" s="8972"/>
    </row>
    <row r="103" spans="1:9" ht="42" x14ac:dyDescent="0.25">
      <c r="A103" s="8818" t="s">
        <v>2386</v>
      </c>
      <c r="B103" s="8781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6" t="s">
        <v>2953</v>
      </c>
      <c r="B104" s="8867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65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209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252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92" t="s">
        <v>2931</v>
      </c>
      <c r="B109" s="8993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91" t="s">
        <v>2954</v>
      </c>
      <c r="B111" s="8991"/>
      <c r="C111" s="8991"/>
      <c r="D111" s="8991"/>
      <c r="E111" s="8991"/>
      <c r="F111" s="8991"/>
      <c r="G111" s="8991"/>
      <c r="H111" s="8991"/>
      <c r="I111" s="8991"/>
    </row>
    <row r="112" spans="1:9" ht="42" x14ac:dyDescent="0.25">
      <c r="A112" s="8818" t="s">
        <v>2386</v>
      </c>
      <c r="B112" s="8781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6" t="s">
        <v>2953</v>
      </c>
      <c r="B113" s="8867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65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209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252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92" t="s">
        <v>2931</v>
      </c>
      <c r="B118" s="8993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18" t="s">
        <v>2855</v>
      </c>
      <c r="B135" s="8781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6" t="s">
        <v>2953</v>
      </c>
      <c r="B136" s="8867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65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209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252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 x14ac:dyDescent="0.25">
      <c r="A141" s="8992" t="s">
        <v>2931</v>
      </c>
      <c r="B141" s="8993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55" t="s">
        <v>2971</v>
      </c>
      <c r="B144" s="8955"/>
      <c r="C144" s="8955"/>
      <c r="D144" s="8955"/>
      <c r="E144" s="8955"/>
      <c r="F144" s="8955"/>
      <c r="G144" s="8955"/>
      <c r="H144" s="8955"/>
      <c r="I144" s="927"/>
    </row>
    <row r="145" spans="1:9" x14ac:dyDescent="0.25">
      <c r="A145" s="8844" t="s">
        <v>2972</v>
      </c>
      <c r="B145" s="8814"/>
      <c r="C145" s="8803" t="s">
        <v>1217</v>
      </c>
      <c r="D145" s="8804"/>
      <c r="E145" s="8805"/>
      <c r="F145" s="8803" t="s">
        <v>1218</v>
      </c>
      <c r="G145" s="8804"/>
      <c r="H145" s="8805"/>
    </row>
    <row r="146" spans="1:9" x14ac:dyDescent="0.25">
      <c r="A146" s="8789"/>
      <c r="B146" s="8156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6" t="s">
        <v>2919</v>
      </c>
      <c r="B147" s="8867"/>
      <c r="C147" s="7052"/>
      <c r="D147" s="7053"/>
      <c r="E147" s="7054"/>
      <c r="F147" s="7052"/>
      <c r="G147" s="7053"/>
      <c r="H147" s="7054"/>
    </row>
    <row r="148" spans="1:9" x14ac:dyDescent="0.25">
      <c r="A148" s="8865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209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252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 x14ac:dyDescent="0.25">
      <c r="A152" s="8992" t="s">
        <v>2931</v>
      </c>
      <c r="B152" s="8993"/>
      <c r="C152" s="6350"/>
      <c r="D152" s="7061"/>
      <c r="E152" s="6780"/>
      <c r="F152" s="6350"/>
      <c r="G152" s="7061"/>
      <c r="H152" s="6780"/>
    </row>
    <row r="153" spans="1:9" x14ac:dyDescent="0.25">
      <c r="A153" s="8923" t="s">
        <v>77</v>
      </c>
      <c r="B153" s="8924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95" t="s">
        <v>2975</v>
      </c>
      <c r="B154" s="8995"/>
      <c r="C154" s="8995"/>
    </row>
    <row r="155" spans="1:9" ht="15" customHeight="1" x14ac:dyDescent="0.25">
      <c r="A155" s="8844" t="s">
        <v>280</v>
      </c>
      <c r="B155" s="8994"/>
      <c r="C155" s="6868" t="s">
        <v>77</v>
      </c>
    </row>
    <row r="156" spans="1:9" ht="15" customHeight="1" x14ac:dyDescent="0.25">
      <c r="A156" s="8865" t="s">
        <v>2976</v>
      </c>
      <c r="B156" s="7062" t="s">
        <v>2977</v>
      </c>
      <c r="C156" s="7063"/>
    </row>
    <row r="157" spans="1:9" ht="15" customHeight="1" x14ac:dyDescent="0.25">
      <c r="A157" s="8252"/>
      <c r="B157" s="7064" t="s">
        <v>2978</v>
      </c>
      <c r="C157" s="7065"/>
    </row>
    <row r="158" spans="1:9" s="939" customFormat="1" ht="18" customHeight="1" x14ac:dyDescent="0.2">
      <c r="A158" s="8216" t="s">
        <v>2979</v>
      </c>
      <c r="B158" s="8216"/>
      <c r="C158" s="8216"/>
      <c r="D158" s="8216"/>
      <c r="E158" s="8216"/>
      <c r="F158" s="8216"/>
      <c r="G158" s="8973"/>
      <c r="H158" s="8973"/>
      <c r="I158" s="8973"/>
    </row>
    <row r="159" spans="1:9" ht="21" customHeight="1" x14ac:dyDescent="0.25">
      <c r="A159" s="7066" t="s">
        <v>2980</v>
      </c>
      <c r="B159" s="7066" t="s">
        <v>2981</v>
      </c>
      <c r="C159" s="9003" t="s">
        <v>280</v>
      </c>
      <c r="D159" s="9004"/>
      <c r="E159" s="9005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96" t="s">
        <v>2983</v>
      </c>
      <c r="B160" s="8996" t="s">
        <v>2984</v>
      </c>
      <c r="C160" s="8997" t="s">
        <v>2985</v>
      </c>
      <c r="D160" s="8998"/>
      <c r="E160" s="8999"/>
      <c r="F160" s="6538">
        <f>SUM(G160:I160)</f>
        <v>0</v>
      </c>
      <c r="G160" s="7069"/>
      <c r="H160" s="7070"/>
      <c r="I160" s="7071"/>
    </row>
    <row r="161" spans="1:9" x14ac:dyDescent="0.25">
      <c r="A161" s="8996"/>
      <c r="B161" s="8996"/>
      <c r="C161" s="9000" t="s">
        <v>2986</v>
      </c>
      <c r="D161" s="9001"/>
      <c r="E161" s="900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96"/>
      <c r="B162" s="8996"/>
      <c r="C162" s="9000" t="s">
        <v>2901</v>
      </c>
      <c r="D162" s="9001"/>
      <c r="E162" s="9002"/>
      <c r="F162" s="7072">
        <f t="shared" si="11"/>
        <v>0</v>
      </c>
      <c r="G162" s="7055"/>
      <c r="H162" s="7056"/>
      <c r="I162" s="7057"/>
    </row>
    <row r="163" spans="1:9" x14ac:dyDescent="0.25">
      <c r="A163" s="8996"/>
      <c r="B163" s="8996"/>
      <c r="C163" s="9000" t="s">
        <v>2987</v>
      </c>
      <c r="D163" s="9001"/>
      <c r="E163" s="9002"/>
      <c r="F163" s="7072">
        <f t="shared" si="11"/>
        <v>0</v>
      </c>
      <c r="G163" s="7055"/>
      <c r="H163" s="7056"/>
      <c r="I163" s="7057"/>
    </row>
    <row r="164" spans="1:9" x14ac:dyDescent="0.25">
      <c r="A164" s="8996"/>
      <c r="B164" s="8996"/>
      <c r="C164" s="9000" t="s">
        <v>2988</v>
      </c>
      <c r="D164" s="9001"/>
      <c r="E164" s="9002"/>
      <c r="F164" s="7072">
        <f t="shared" si="11"/>
        <v>0</v>
      </c>
      <c r="G164" s="7055"/>
      <c r="H164" s="7056"/>
      <c r="I164" s="7057"/>
    </row>
    <row r="165" spans="1:9" x14ac:dyDescent="0.25">
      <c r="A165" s="8996"/>
      <c r="B165" s="8996"/>
      <c r="C165" s="9000" t="s">
        <v>2989</v>
      </c>
      <c r="D165" s="9001"/>
      <c r="E165" s="9002"/>
      <c r="F165" s="7072">
        <f t="shared" si="11"/>
        <v>0</v>
      </c>
      <c r="G165" s="7055"/>
      <c r="H165" s="7056"/>
      <c r="I165" s="7057"/>
    </row>
    <row r="166" spans="1:9" x14ac:dyDescent="0.25">
      <c r="A166" s="8996"/>
      <c r="B166" s="8996"/>
      <c r="C166" s="9000" t="s">
        <v>2990</v>
      </c>
      <c r="D166" s="9001"/>
      <c r="E166" s="9002"/>
      <c r="F166" s="7072">
        <f t="shared" si="11"/>
        <v>0</v>
      </c>
      <c r="G166" s="7055"/>
      <c r="H166" s="7056"/>
      <c r="I166" s="7057"/>
    </row>
    <row r="167" spans="1:9" x14ac:dyDescent="0.25">
      <c r="A167" s="8996"/>
      <c r="B167" s="8996"/>
      <c r="C167" s="9006" t="s">
        <v>2991</v>
      </c>
      <c r="D167" s="9007"/>
      <c r="E167" s="9008"/>
      <c r="F167" s="6876">
        <f t="shared" si="11"/>
        <v>0</v>
      </c>
      <c r="G167" s="7058"/>
      <c r="H167" s="7059"/>
      <c r="I167" s="5873"/>
    </row>
    <row r="168" spans="1:9" x14ac:dyDescent="0.25">
      <c r="A168" s="8996"/>
      <c r="B168" s="9009" t="s">
        <v>2992</v>
      </c>
      <c r="C168" s="8997" t="s">
        <v>2993</v>
      </c>
      <c r="D168" s="8998"/>
      <c r="E168" s="8999"/>
      <c r="F168" s="6538">
        <f t="shared" si="11"/>
        <v>0</v>
      </c>
      <c r="G168" s="7069"/>
      <c r="H168" s="7070"/>
      <c r="I168" s="7071"/>
    </row>
    <row r="169" spans="1:9" x14ac:dyDescent="0.25">
      <c r="A169" s="8996"/>
      <c r="B169" s="9009"/>
      <c r="C169" s="9000" t="s">
        <v>2994</v>
      </c>
      <c r="D169" s="9001"/>
      <c r="E169" s="9002"/>
      <c r="F169" s="6538">
        <f t="shared" si="11"/>
        <v>0</v>
      </c>
      <c r="G169" s="7055"/>
      <c r="H169" s="7056"/>
      <c r="I169" s="7057"/>
    </row>
    <row r="170" spans="1:9" x14ac:dyDescent="0.25">
      <c r="A170" s="8996"/>
      <c r="B170" s="9009"/>
      <c r="C170" s="9006" t="s">
        <v>2995</v>
      </c>
      <c r="D170" s="9007"/>
      <c r="E170" s="9008"/>
      <c r="F170" s="7076">
        <f t="shared" si="11"/>
        <v>0</v>
      </c>
      <c r="G170" s="7058"/>
      <c r="H170" s="7059"/>
      <c r="I170" s="5873"/>
    </row>
    <row r="171" spans="1:9" x14ac:dyDescent="0.25">
      <c r="A171" s="8996" t="s">
        <v>2996</v>
      </c>
      <c r="B171" s="9009" t="s">
        <v>2984</v>
      </c>
      <c r="C171" s="8997" t="s">
        <v>2997</v>
      </c>
      <c r="D171" s="8998"/>
      <c r="E171" s="8999"/>
      <c r="F171" s="7077">
        <f t="shared" si="11"/>
        <v>0</v>
      </c>
      <c r="G171" s="7069"/>
      <c r="H171" s="7070"/>
      <c r="I171" s="7071"/>
    </row>
    <row r="172" spans="1:9" x14ac:dyDescent="0.25">
      <c r="A172" s="8996"/>
      <c r="B172" s="9009"/>
      <c r="C172" s="9000" t="s">
        <v>2998</v>
      </c>
      <c r="D172" s="9001"/>
      <c r="E172" s="9002"/>
      <c r="F172" s="6538">
        <f t="shared" si="11"/>
        <v>0</v>
      </c>
      <c r="G172" s="7055"/>
      <c r="H172" s="7056"/>
      <c r="I172" s="7057"/>
    </row>
    <row r="173" spans="1:9" x14ac:dyDescent="0.25">
      <c r="A173" s="8996"/>
      <c r="B173" s="9009"/>
      <c r="C173" s="9000" t="s">
        <v>2999</v>
      </c>
      <c r="D173" s="9001"/>
      <c r="E173" s="9002"/>
      <c r="F173" s="6538">
        <f t="shared" si="11"/>
        <v>0</v>
      </c>
      <c r="G173" s="7055"/>
      <c r="H173" s="7056"/>
      <c r="I173" s="7057"/>
    </row>
    <row r="174" spans="1:9" x14ac:dyDescent="0.25">
      <c r="A174" s="8996"/>
      <c r="B174" s="9009"/>
      <c r="C174" s="9015" t="s">
        <v>3000</v>
      </c>
      <c r="D174" s="9016"/>
      <c r="E174" s="9017"/>
      <c r="F174" s="7078">
        <f t="shared" si="11"/>
        <v>0</v>
      </c>
      <c r="G174" s="7058"/>
      <c r="H174" s="7059"/>
      <c r="I174" s="5873"/>
    </row>
    <row r="175" spans="1:9" x14ac:dyDescent="0.25">
      <c r="A175" s="8996"/>
      <c r="B175" s="9009" t="s">
        <v>2992</v>
      </c>
      <c r="C175" s="9020" t="s">
        <v>3001</v>
      </c>
      <c r="D175" s="9021"/>
      <c r="E175" s="9022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96"/>
      <c r="B176" s="9009"/>
      <c r="C176" s="9023" t="s">
        <v>3002</v>
      </c>
      <c r="D176" s="9024"/>
      <c r="E176" s="9025"/>
      <c r="F176" s="6538">
        <f t="shared" si="11"/>
        <v>0</v>
      </c>
      <c r="G176" s="7055"/>
      <c r="H176" s="7056"/>
      <c r="I176" s="7057"/>
    </row>
    <row r="177" spans="1:9" x14ac:dyDescent="0.25">
      <c r="A177" s="8996"/>
      <c r="B177" s="9009"/>
      <c r="C177" s="9000" t="s">
        <v>3003</v>
      </c>
      <c r="D177" s="9001"/>
      <c r="E177" s="9002"/>
      <c r="F177" s="6538">
        <f t="shared" si="11"/>
        <v>0</v>
      </c>
      <c r="G177" s="7055"/>
      <c r="H177" s="7056"/>
      <c r="I177" s="7057"/>
    </row>
    <row r="178" spans="1:9" x14ac:dyDescent="0.25">
      <c r="A178" s="8996"/>
      <c r="B178" s="9009"/>
      <c r="C178" s="9000" t="s">
        <v>3004</v>
      </c>
      <c r="D178" s="9001"/>
      <c r="E178" s="9002"/>
      <c r="F178" s="6538">
        <f t="shared" si="11"/>
        <v>0</v>
      </c>
      <c r="G178" s="7055"/>
      <c r="H178" s="7056"/>
      <c r="I178" s="7057"/>
    </row>
    <row r="179" spans="1:9" x14ac:dyDescent="0.25">
      <c r="A179" s="8996"/>
      <c r="B179" s="9009"/>
      <c r="C179" s="9000" t="s">
        <v>3005</v>
      </c>
      <c r="D179" s="9001"/>
      <c r="E179" s="9002"/>
      <c r="F179" s="6538">
        <f t="shared" si="11"/>
        <v>0</v>
      </c>
      <c r="G179" s="7055"/>
      <c r="H179" s="7056"/>
      <c r="I179" s="7057"/>
    </row>
    <row r="180" spans="1:9" x14ac:dyDescent="0.25">
      <c r="A180" s="8996"/>
      <c r="B180" s="9009"/>
      <c r="C180" s="9000" t="s">
        <v>3006</v>
      </c>
      <c r="D180" s="9001"/>
      <c r="E180" s="9002"/>
      <c r="F180" s="6538">
        <f t="shared" si="11"/>
        <v>0</v>
      </c>
      <c r="G180" s="7055"/>
      <c r="H180" s="7056"/>
      <c r="I180" s="7057"/>
    </row>
    <row r="181" spans="1:9" x14ac:dyDescent="0.25">
      <c r="A181" s="8996"/>
      <c r="B181" s="9009"/>
      <c r="C181" s="9000" t="s">
        <v>3007</v>
      </c>
      <c r="D181" s="9001"/>
      <c r="E181" s="9002"/>
      <c r="F181" s="6538">
        <f t="shared" si="11"/>
        <v>0</v>
      </c>
      <c r="G181" s="7055"/>
      <c r="H181" s="7056"/>
      <c r="I181" s="7057"/>
    </row>
    <row r="182" spans="1:9" x14ac:dyDescent="0.25">
      <c r="A182" s="8996"/>
      <c r="B182" s="9009"/>
      <c r="C182" s="9000" t="s">
        <v>3008</v>
      </c>
      <c r="D182" s="9001"/>
      <c r="E182" s="9002"/>
      <c r="F182" s="6538">
        <f t="shared" si="11"/>
        <v>0</v>
      </c>
      <c r="G182" s="7055"/>
      <c r="H182" s="7056"/>
      <c r="I182" s="7057"/>
    </row>
    <row r="183" spans="1:9" x14ac:dyDescent="0.25">
      <c r="A183" s="8996"/>
      <c r="B183" s="9009"/>
      <c r="C183" s="9000" t="s">
        <v>3009</v>
      </c>
      <c r="D183" s="9001"/>
      <c r="E183" s="900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96"/>
      <c r="B184" s="9009"/>
      <c r="C184" s="9026" t="s">
        <v>3010</v>
      </c>
      <c r="D184" s="9027"/>
      <c r="E184" s="9028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9013" t="s">
        <v>3013</v>
      </c>
      <c r="B188" s="9013"/>
      <c r="C188" s="9014"/>
      <c r="D188" s="9014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9013" t="s">
        <v>3032</v>
      </c>
      <c r="B207" s="9013"/>
      <c r="C207" s="9013"/>
      <c r="D207" s="9013"/>
      <c r="E207" s="9013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901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9011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9011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9012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901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9011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9011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9011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9012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901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9012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901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9011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9012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901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9012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901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9012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901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9012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901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9012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9038" t="s">
        <v>3056</v>
      </c>
      <c r="B232" s="9040"/>
      <c r="C232" s="7069"/>
      <c r="D232" s="7070"/>
      <c r="E232" s="7071"/>
    </row>
    <row r="233" spans="1:5" s="65" customFormat="1" ht="15" customHeight="1" x14ac:dyDescent="0.15">
      <c r="A233" s="9041" t="s">
        <v>603</v>
      </c>
      <c r="B233" s="9042"/>
      <c r="C233" s="7055"/>
      <c r="D233" s="7056"/>
      <c r="E233" s="7057"/>
    </row>
    <row r="234" spans="1:5" s="65" customFormat="1" ht="15" customHeight="1" x14ac:dyDescent="0.15">
      <c r="A234" s="8790" t="s">
        <v>77</v>
      </c>
      <c r="B234" s="8890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9031" t="s">
        <v>3057</v>
      </c>
      <c r="B235" s="9031"/>
      <c r="C235" s="9031"/>
      <c r="D235" s="9031"/>
      <c r="E235" s="9031"/>
    </row>
    <row r="236" spans="1:5" s="65" customFormat="1" ht="21" x14ac:dyDescent="0.15">
      <c r="A236" s="9043" t="s">
        <v>3058</v>
      </c>
      <c r="B236" s="9043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9044" t="s">
        <v>3060</v>
      </c>
      <c r="B237" s="9044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9045" t="s">
        <v>3061</v>
      </c>
      <c r="B238" s="9045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9046" t="s">
        <v>77</v>
      </c>
      <c r="B239" s="9046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9031" t="s">
        <v>3062</v>
      </c>
      <c r="B240" s="9031"/>
      <c r="C240" s="9031"/>
      <c r="D240" s="9031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9010" t="s">
        <v>3042</v>
      </c>
      <c r="B242" s="7093" t="s">
        <v>3063</v>
      </c>
      <c r="C242" s="7055"/>
      <c r="D242" s="7054"/>
    </row>
    <row r="243" spans="1:4" ht="15" customHeight="1" x14ac:dyDescent="0.25">
      <c r="A243" s="9011"/>
      <c r="B243" s="7094" t="s">
        <v>3064</v>
      </c>
      <c r="C243" s="7055"/>
      <c r="D243" s="7057"/>
    </row>
    <row r="244" spans="1:4" ht="15" customHeight="1" x14ac:dyDescent="0.25">
      <c r="A244" s="9011"/>
      <c r="B244" s="7094" t="s">
        <v>3065</v>
      </c>
      <c r="C244" s="7055"/>
      <c r="D244" s="7057"/>
    </row>
    <row r="245" spans="1:4" ht="15" customHeight="1" x14ac:dyDescent="0.25">
      <c r="A245" s="9011"/>
      <c r="B245" s="7094" t="s">
        <v>3066</v>
      </c>
      <c r="C245" s="7055"/>
      <c r="D245" s="7057"/>
    </row>
    <row r="246" spans="1:4" ht="15" customHeight="1" x14ac:dyDescent="0.25">
      <c r="A246" s="9011"/>
      <c r="B246" s="7094" t="s">
        <v>3067</v>
      </c>
      <c r="C246" s="7055"/>
      <c r="D246" s="7057"/>
    </row>
    <row r="247" spans="1:4" ht="15" customHeight="1" x14ac:dyDescent="0.25">
      <c r="A247" s="9011"/>
      <c r="B247" s="7094" t="s">
        <v>3068</v>
      </c>
      <c r="C247" s="7055"/>
      <c r="D247" s="7057"/>
    </row>
    <row r="248" spans="1:4" ht="15" customHeight="1" x14ac:dyDescent="0.25">
      <c r="A248" s="9011"/>
      <c r="B248" s="7094" t="s">
        <v>3069</v>
      </c>
      <c r="C248" s="7055"/>
      <c r="D248" s="7057"/>
    </row>
    <row r="249" spans="1:4" ht="15" customHeight="1" x14ac:dyDescent="0.25">
      <c r="A249" s="9011"/>
      <c r="B249" s="7094" t="s">
        <v>3070</v>
      </c>
      <c r="C249" s="7055"/>
      <c r="D249" s="7057"/>
    </row>
    <row r="250" spans="1:4" ht="15" customHeight="1" x14ac:dyDescent="0.25">
      <c r="A250" s="9011"/>
      <c r="B250" s="7094" t="s">
        <v>3071</v>
      </c>
      <c r="C250" s="7055"/>
      <c r="D250" s="7057"/>
    </row>
    <row r="251" spans="1:4" ht="15" customHeight="1" x14ac:dyDescent="0.25">
      <c r="A251" s="9011"/>
      <c r="B251" s="7094" t="s">
        <v>3072</v>
      </c>
      <c r="C251" s="7055"/>
      <c r="D251" s="7057"/>
    </row>
    <row r="252" spans="1:4" ht="15" customHeight="1" x14ac:dyDescent="0.25">
      <c r="A252" s="9011"/>
      <c r="B252" s="7094" t="s">
        <v>3073</v>
      </c>
      <c r="C252" s="7055"/>
      <c r="D252" s="7057"/>
    </row>
    <row r="253" spans="1:4" ht="15" customHeight="1" x14ac:dyDescent="0.25">
      <c r="A253" s="9011"/>
      <c r="B253" s="7094" t="s">
        <v>3074</v>
      </c>
      <c r="C253" s="7055"/>
      <c r="D253" s="7057"/>
    </row>
    <row r="254" spans="1:4" ht="15" customHeight="1" x14ac:dyDescent="0.25">
      <c r="A254" s="9011"/>
      <c r="B254" s="7103" t="s">
        <v>3075</v>
      </c>
      <c r="C254" s="7058"/>
      <c r="D254" s="5873"/>
    </row>
    <row r="255" spans="1:4" ht="15" customHeight="1" x14ac:dyDescent="0.25">
      <c r="A255" s="9012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9010" t="s">
        <v>3049</v>
      </c>
      <c r="B256" s="7095" t="s">
        <v>3077</v>
      </c>
      <c r="C256" s="7069"/>
      <c r="D256" s="7071"/>
    </row>
    <row r="257" spans="1:4" ht="15" customHeight="1" x14ac:dyDescent="0.25">
      <c r="A257" s="9011"/>
      <c r="B257" s="7094" t="s">
        <v>3078</v>
      </c>
      <c r="C257" s="7055"/>
      <c r="D257" s="7057"/>
    </row>
    <row r="258" spans="1:4" ht="15" customHeight="1" x14ac:dyDescent="0.25">
      <c r="A258" s="9011"/>
      <c r="B258" s="7103" t="s">
        <v>3079</v>
      </c>
      <c r="C258" s="7058"/>
      <c r="D258" s="5873"/>
    </row>
    <row r="259" spans="1:4" ht="15" customHeight="1" x14ac:dyDescent="0.25">
      <c r="A259" s="9012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9010" t="s">
        <v>3053</v>
      </c>
      <c r="B260" s="7095" t="s">
        <v>3081</v>
      </c>
      <c r="C260" s="7069"/>
      <c r="D260" s="7071"/>
    </row>
    <row r="261" spans="1:4" ht="15" customHeight="1" x14ac:dyDescent="0.25">
      <c r="A261" s="9011"/>
      <c r="B261" s="7094" t="s">
        <v>3082</v>
      </c>
      <c r="C261" s="7055"/>
      <c r="D261" s="7057"/>
    </row>
    <row r="262" spans="1:4" ht="15" customHeight="1" x14ac:dyDescent="0.25">
      <c r="A262" s="9011"/>
      <c r="B262" s="7094" t="s">
        <v>3083</v>
      </c>
      <c r="C262" s="7055"/>
      <c r="D262" s="7057"/>
    </row>
    <row r="263" spans="1:4" ht="15" customHeight="1" x14ac:dyDescent="0.25">
      <c r="A263" s="9011"/>
      <c r="B263" s="7103" t="s">
        <v>3084</v>
      </c>
      <c r="C263" s="7058"/>
      <c r="D263" s="5873"/>
    </row>
    <row r="264" spans="1:4" ht="15" customHeight="1" x14ac:dyDescent="0.25">
      <c r="A264" s="9012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9010" t="s">
        <v>3054</v>
      </c>
      <c r="B265" s="7095" t="s">
        <v>3086</v>
      </c>
      <c r="C265" s="7069"/>
      <c r="D265" s="7071"/>
    </row>
    <row r="266" spans="1:4" ht="15" customHeight="1" x14ac:dyDescent="0.25">
      <c r="A266" s="9011"/>
      <c r="B266" s="7094" t="s">
        <v>3087</v>
      </c>
      <c r="C266" s="7055"/>
      <c r="D266" s="7057"/>
    </row>
    <row r="267" spans="1:4" ht="15" customHeight="1" x14ac:dyDescent="0.25">
      <c r="A267" s="9011"/>
      <c r="B267" s="7103" t="s">
        <v>3088</v>
      </c>
      <c r="C267" s="7058"/>
      <c r="D267" s="5873"/>
    </row>
    <row r="268" spans="1:4" ht="15" customHeight="1" x14ac:dyDescent="0.25">
      <c r="A268" s="90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790" t="s">
        <v>77</v>
      </c>
      <c r="B269" s="8890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9031" t="s">
        <v>3090</v>
      </c>
      <c r="B270" s="9031"/>
      <c r="C270" s="9031"/>
      <c r="D270" s="9031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9013" t="s">
        <v>3096</v>
      </c>
      <c r="B277" s="9013"/>
      <c r="C277" s="9013"/>
    </row>
    <row r="278" spans="1:4" x14ac:dyDescent="0.25">
      <c r="A278" s="9036" t="s">
        <v>3097</v>
      </c>
      <c r="B278" s="9037"/>
      <c r="C278" s="7090" t="s">
        <v>3098</v>
      </c>
    </row>
    <row r="279" spans="1:4" x14ac:dyDescent="0.25">
      <c r="A279" s="9038" t="s">
        <v>3099</v>
      </c>
      <c r="B279" s="9039"/>
      <c r="C279" s="5833"/>
    </row>
    <row r="280" spans="1:4" x14ac:dyDescent="0.25">
      <c r="A280" s="9029" t="s">
        <v>3100</v>
      </c>
      <c r="B280" s="9030"/>
      <c r="C280" s="5833"/>
    </row>
    <row r="281" spans="1:4" x14ac:dyDescent="0.25">
      <c r="A281" s="9029" t="s">
        <v>3101</v>
      </c>
      <c r="B281" s="9030"/>
      <c r="C281" s="5833"/>
    </row>
    <row r="282" spans="1:4" x14ac:dyDescent="0.25">
      <c r="A282" s="9029" t="s">
        <v>3102</v>
      </c>
      <c r="B282" s="9030"/>
      <c r="C282" s="5833"/>
    </row>
    <row r="283" spans="1:4" ht="24.95" customHeight="1" x14ac:dyDescent="0.25">
      <c r="A283" s="9032" t="s">
        <v>3103</v>
      </c>
      <c r="B283" s="9033"/>
      <c r="C283" s="5833"/>
    </row>
    <row r="284" spans="1:4" ht="24.95" customHeight="1" x14ac:dyDescent="0.25">
      <c r="A284" s="9032" t="s">
        <v>3104</v>
      </c>
      <c r="B284" s="9033"/>
      <c r="C284" s="5833"/>
    </row>
    <row r="285" spans="1:4" ht="24.95" customHeight="1" x14ac:dyDescent="0.25">
      <c r="A285" s="9032" t="s">
        <v>3105</v>
      </c>
      <c r="B285" s="9033"/>
      <c r="C285" s="5833"/>
    </row>
    <row r="286" spans="1:4" ht="24.95" customHeight="1" x14ac:dyDescent="0.25">
      <c r="A286" s="9032" t="s">
        <v>3106</v>
      </c>
      <c r="B286" s="9033"/>
      <c r="C286" s="5833"/>
    </row>
    <row r="287" spans="1:4" ht="15" customHeight="1" x14ac:dyDescent="0.25">
      <c r="A287" s="9034" t="s">
        <v>3107</v>
      </c>
      <c r="B287" s="7337"/>
      <c r="C287" s="5833"/>
    </row>
    <row r="288" spans="1:4" ht="15" customHeight="1" x14ac:dyDescent="0.25">
      <c r="A288" s="9018" t="s">
        <v>77</v>
      </c>
      <c r="B288" s="9019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94" zoomScaleNormal="100" workbookViewId="0">
      <selection activeCell="B111" sqref="B11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74" t="s">
        <v>3117</v>
      </c>
      <c r="B6" s="9074"/>
      <c r="C6" s="9074"/>
      <c r="D6" s="9074"/>
      <c r="E6" s="9074"/>
      <c r="F6" s="9074"/>
      <c r="G6" s="9074"/>
      <c r="H6" s="9074"/>
      <c r="I6" s="9074"/>
      <c r="J6" s="9074"/>
      <c r="K6" s="9074"/>
      <c r="L6" s="9074"/>
      <c r="M6" s="9074"/>
      <c r="N6" s="9074"/>
      <c r="O6" s="9074"/>
      <c r="P6" s="9074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09" t="s">
        <v>662</v>
      </c>
      <c r="B9" s="871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55" t="s">
        <v>3131</v>
      </c>
      <c r="B10" s="8756"/>
      <c r="C10" s="3936">
        <f>SUM(D10:G10)</f>
        <v>0</v>
      </c>
      <c r="D10" s="3956">
        <v>0</v>
      </c>
      <c r="E10" s="3956">
        <v>0</v>
      </c>
      <c r="F10" s="3956">
        <v>0</v>
      </c>
      <c r="G10" s="3956">
        <v>0</v>
      </c>
      <c r="H10" s="3957">
        <v>0</v>
      </c>
      <c r="I10" s="3957">
        <v>0</v>
      </c>
      <c r="J10" s="3956">
        <v>0</v>
      </c>
      <c r="K10" s="3956">
        <v>0</v>
      </c>
      <c r="L10" s="3956">
        <v>0</v>
      </c>
      <c r="M10" s="3958"/>
      <c r="N10" s="5416">
        <v>0</v>
      </c>
      <c r="O10" s="4008">
        <v>0</v>
      </c>
      <c r="P10" s="4008">
        <v>0</v>
      </c>
      <c r="Q10" s="5464"/>
      <c r="R10" s="3660">
        <v>0</v>
      </c>
      <c r="S10" s="4008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52" t="s">
        <v>3132</v>
      </c>
      <c r="B11" s="8753"/>
      <c r="C11" s="3936">
        <f>SUM(D11:G11)</f>
        <v>0</v>
      </c>
      <c r="D11" s="3956">
        <v>0</v>
      </c>
      <c r="E11" s="3956">
        <v>0</v>
      </c>
      <c r="F11" s="3956">
        <v>0</v>
      </c>
      <c r="G11" s="3956">
        <v>0</v>
      </c>
      <c r="H11" s="3957">
        <v>0</v>
      </c>
      <c r="I11" s="3957">
        <v>0</v>
      </c>
      <c r="J11" s="3956">
        <v>0</v>
      </c>
      <c r="K11" s="3956">
        <v>0</v>
      </c>
      <c r="L11" s="3956">
        <v>0</v>
      </c>
      <c r="M11" s="3959"/>
      <c r="N11" s="5416">
        <v>0</v>
      </c>
      <c r="O11" s="4008">
        <v>0</v>
      </c>
      <c r="P11" s="4008">
        <v>0</v>
      </c>
      <c r="Q11" s="5465"/>
      <c r="R11" s="3660">
        <v>0</v>
      </c>
      <c r="S11" s="4008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52" t="s">
        <v>3133</v>
      </c>
      <c r="B12" s="8753"/>
      <c r="C12" s="3936">
        <f t="shared" ref="C12:C30" si="13">SUM(D12:G12)</f>
        <v>2</v>
      </c>
      <c r="D12" s="3956">
        <v>2</v>
      </c>
      <c r="E12" s="3956">
        <v>0</v>
      </c>
      <c r="F12" s="3956">
        <v>0</v>
      </c>
      <c r="G12" s="3956">
        <v>0</v>
      </c>
      <c r="H12" s="3957">
        <v>0</v>
      </c>
      <c r="I12" s="3957">
        <v>0</v>
      </c>
      <c r="J12" s="3956">
        <v>1</v>
      </c>
      <c r="K12" s="3956">
        <v>1</v>
      </c>
      <c r="L12" s="3956">
        <v>0</v>
      </c>
      <c r="M12" s="3959"/>
      <c r="N12" s="5416">
        <v>0</v>
      </c>
      <c r="O12" s="4008">
        <v>0</v>
      </c>
      <c r="P12" s="4008">
        <v>0</v>
      </c>
      <c r="Q12" s="5465"/>
      <c r="R12" s="3660">
        <v>0</v>
      </c>
      <c r="S12" s="4008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52" t="s">
        <v>3134</v>
      </c>
      <c r="B13" s="8753"/>
      <c r="C13" s="3936">
        <f>SUM(D13:G13)</f>
        <v>0</v>
      </c>
      <c r="D13" s="3956">
        <v>0</v>
      </c>
      <c r="E13" s="3956">
        <v>0</v>
      </c>
      <c r="F13" s="3956">
        <v>0</v>
      </c>
      <c r="G13" s="3956">
        <v>0</v>
      </c>
      <c r="H13" s="3957">
        <v>0</v>
      </c>
      <c r="I13" s="3957">
        <v>0</v>
      </c>
      <c r="J13" s="3956">
        <v>0</v>
      </c>
      <c r="K13" s="3956">
        <v>0</v>
      </c>
      <c r="L13" s="3956">
        <v>0</v>
      </c>
      <c r="M13" s="3959"/>
      <c r="N13" s="5416">
        <v>0</v>
      </c>
      <c r="O13" s="4008">
        <v>0</v>
      </c>
      <c r="P13" s="4008">
        <v>0</v>
      </c>
      <c r="Q13" s="5465"/>
      <c r="R13" s="3660">
        <v>0</v>
      </c>
      <c r="S13" s="4008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52" t="s">
        <v>3135</v>
      </c>
      <c r="B14" s="8753"/>
      <c r="C14" s="3936">
        <f t="shared" si="13"/>
        <v>0</v>
      </c>
      <c r="D14" s="3956">
        <v>0</v>
      </c>
      <c r="E14" s="3956">
        <v>0</v>
      </c>
      <c r="F14" s="3956">
        <v>0</v>
      </c>
      <c r="G14" s="3956">
        <v>0</v>
      </c>
      <c r="H14" s="3957">
        <v>0</v>
      </c>
      <c r="I14" s="3957">
        <v>0</v>
      </c>
      <c r="J14" s="3956">
        <v>0</v>
      </c>
      <c r="K14" s="3956">
        <v>0</v>
      </c>
      <c r="L14" s="3956">
        <v>0</v>
      </c>
      <c r="M14" s="3959"/>
      <c r="N14" s="5416">
        <v>0</v>
      </c>
      <c r="O14" s="4008">
        <v>0</v>
      </c>
      <c r="P14" s="4008">
        <v>0</v>
      </c>
      <c r="Q14" s="5465"/>
      <c r="R14" s="3660">
        <v>0</v>
      </c>
      <c r="S14" s="4008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52" t="s">
        <v>3136</v>
      </c>
      <c r="B15" s="8753"/>
      <c r="C15" s="3936">
        <f t="shared" si="13"/>
        <v>1</v>
      </c>
      <c r="D15" s="3956">
        <v>1</v>
      </c>
      <c r="E15" s="3956">
        <v>0</v>
      </c>
      <c r="F15" s="3956">
        <v>0</v>
      </c>
      <c r="G15" s="3956">
        <v>0</v>
      </c>
      <c r="H15" s="3957">
        <v>0</v>
      </c>
      <c r="I15" s="3957">
        <v>0</v>
      </c>
      <c r="J15" s="3956">
        <v>1</v>
      </c>
      <c r="K15" s="3956">
        <v>0</v>
      </c>
      <c r="L15" s="3956">
        <v>0</v>
      </c>
      <c r="M15" s="3959"/>
      <c r="N15" s="5416">
        <v>0</v>
      </c>
      <c r="O15" s="4008">
        <v>0</v>
      </c>
      <c r="P15" s="4008">
        <v>0</v>
      </c>
      <c r="Q15" s="5465"/>
      <c r="R15" s="3660">
        <v>0</v>
      </c>
      <c r="S15" s="4008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52" t="s">
        <v>3137</v>
      </c>
      <c r="B16" s="8753"/>
      <c r="C16" s="3936">
        <f t="shared" si="13"/>
        <v>0</v>
      </c>
      <c r="D16" s="3956">
        <v>0</v>
      </c>
      <c r="E16" s="3956">
        <v>0</v>
      </c>
      <c r="F16" s="3956">
        <v>0</v>
      </c>
      <c r="G16" s="3956">
        <v>0</v>
      </c>
      <c r="H16" s="3957">
        <v>0</v>
      </c>
      <c r="I16" s="3957">
        <v>0</v>
      </c>
      <c r="J16" s="3956">
        <v>0</v>
      </c>
      <c r="K16" s="3956">
        <v>0</v>
      </c>
      <c r="L16" s="3956">
        <v>0</v>
      </c>
      <c r="M16" s="3959"/>
      <c r="N16" s="5416">
        <v>0</v>
      </c>
      <c r="O16" s="4008">
        <v>0</v>
      </c>
      <c r="P16" s="4008">
        <v>0</v>
      </c>
      <c r="Q16" s="5465"/>
      <c r="R16" s="3660">
        <v>0</v>
      </c>
      <c r="S16" s="4008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52" t="s">
        <v>3138</v>
      </c>
      <c r="B17" s="8753"/>
      <c r="C17" s="3936">
        <f t="shared" si="13"/>
        <v>0</v>
      </c>
      <c r="D17" s="3956">
        <v>0</v>
      </c>
      <c r="E17" s="3956">
        <v>0</v>
      </c>
      <c r="F17" s="3956">
        <v>0</v>
      </c>
      <c r="G17" s="3956">
        <v>0</v>
      </c>
      <c r="H17" s="3957">
        <v>0</v>
      </c>
      <c r="I17" s="3957">
        <v>0</v>
      </c>
      <c r="J17" s="3956">
        <v>0</v>
      </c>
      <c r="K17" s="3956">
        <v>0</v>
      </c>
      <c r="L17" s="3956">
        <v>0</v>
      </c>
      <c r="M17" s="3959"/>
      <c r="N17" s="5416">
        <v>0</v>
      </c>
      <c r="O17" s="4008">
        <v>0</v>
      </c>
      <c r="P17" s="4008">
        <v>0</v>
      </c>
      <c r="Q17" s="5465"/>
      <c r="R17" s="3660">
        <v>0</v>
      </c>
      <c r="S17" s="4008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52" t="s">
        <v>3139</v>
      </c>
      <c r="B18" s="8753"/>
      <c r="C18" s="3936">
        <f t="shared" si="13"/>
        <v>0</v>
      </c>
      <c r="D18" s="3956">
        <v>0</v>
      </c>
      <c r="E18" s="3956">
        <v>0</v>
      </c>
      <c r="F18" s="3956">
        <v>0</v>
      </c>
      <c r="G18" s="3956">
        <v>0</v>
      </c>
      <c r="H18" s="3957">
        <v>0</v>
      </c>
      <c r="I18" s="3957">
        <v>0</v>
      </c>
      <c r="J18" s="3956">
        <v>0</v>
      </c>
      <c r="K18" s="3956">
        <v>0</v>
      </c>
      <c r="L18" s="3956">
        <v>0</v>
      </c>
      <c r="M18" s="3960">
        <v>0</v>
      </c>
      <c r="N18" s="5416">
        <v>0</v>
      </c>
      <c r="O18" s="4008">
        <v>0</v>
      </c>
      <c r="P18" s="4008">
        <v>0</v>
      </c>
      <c r="Q18" s="5465"/>
      <c r="R18" s="3660">
        <v>0</v>
      </c>
      <c r="S18" s="4008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52" t="s">
        <v>3140</v>
      </c>
      <c r="B19" s="8753"/>
      <c r="C19" s="3936">
        <f t="shared" si="13"/>
        <v>2</v>
      </c>
      <c r="D19" s="3956">
        <v>2</v>
      </c>
      <c r="E19" s="3956">
        <v>0</v>
      </c>
      <c r="F19" s="3956">
        <v>0</v>
      </c>
      <c r="G19" s="3956">
        <v>0</v>
      </c>
      <c r="H19" s="3957">
        <v>0</v>
      </c>
      <c r="I19" s="3957">
        <v>0</v>
      </c>
      <c r="J19" s="3956">
        <v>0</v>
      </c>
      <c r="K19" s="3956">
        <v>0</v>
      </c>
      <c r="L19" s="3956">
        <v>2</v>
      </c>
      <c r="M19" s="3960">
        <v>1</v>
      </c>
      <c r="N19" s="5416">
        <v>0</v>
      </c>
      <c r="O19" s="4008">
        <v>0</v>
      </c>
      <c r="P19" s="4008">
        <v>0</v>
      </c>
      <c r="Q19" s="5465"/>
      <c r="R19" s="3660">
        <v>0</v>
      </c>
      <c r="S19" s="4008">
        <v>1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52" t="s">
        <v>3141</v>
      </c>
      <c r="B20" s="8753"/>
      <c r="C20" s="3936">
        <f t="shared" si="13"/>
        <v>0</v>
      </c>
      <c r="D20" s="3956">
        <v>0</v>
      </c>
      <c r="E20" s="3956">
        <v>0</v>
      </c>
      <c r="F20" s="3956">
        <v>0</v>
      </c>
      <c r="G20" s="3956">
        <v>0</v>
      </c>
      <c r="H20" s="3957">
        <v>0</v>
      </c>
      <c r="I20" s="3957">
        <v>0</v>
      </c>
      <c r="J20" s="3956">
        <v>0</v>
      </c>
      <c r="K20" s="3956">
        <v>0</v>
      </c>
      <c r="L20" s="3956">
        <v>0</v>
      </c>
      <c r="M20" s="3960">
        <v>0</v>
      </c>
      <c r="N20" s="5416">
        <v>0</v>
      </c>
      <c r="O20" s="4008">
        <v>0</v>
      </c>
      <c r="P20" s="4008">
        <v>0</v>
      </c>
      <c r="Q20" s="5465"/>
      <c r="R20" s="3660">
        <v>0</v>
      </c>
      <c r="S20" s="4008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52" t="s">
        <v>3142</v>
      </c>
      <c r="B21" s="8753"/>
      <c r="C21" s="3936">
        <f t="shared" si="13"/>
        <v>6</v>
      </c>
      <c r="D21" s="3956">
        <v>6</v>
      </c>
      <c r="E21" s="3956">
        <v>0</v>
      </c>
      <c r="F21" s="3956">
        <v>0</v>
      </c>
      <c r="G21" s="3956">
        <v>0</v>
      </c>
      <c r="H21" s="3957">
        <v>0</v>
      </c>
      <c r="I21" s="3957">
        <v>0</v>
      </c>
      <c r="J21" s="3956">
        <v>6</v>
      </c>
      <c r="K21" s="3956">
        <v>0</v>
      </c>
      <c r="L21" s="3956">
        <v>0</v>
      </c>
      <c r="M21" s="3959"/>
      <c r="N21" s="5416">
        <v>0</v>
      </c>
      <c r="O21" s="4008">
        <v>0</v>
      </c>
      <c r="P21" s="4008">
        <v>0</v>
      </c>
      <c r="Q21" s="5465"/>
      <c r="R21" s="3660">
        <v>0</v>
      </c>
      <c r="S21" s="4008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52" t="s">
        <v>3143</v>
      </c>
      <c r="B22" s="8753"/>
      <c r="C22" s="3936">
        <f t="shared" si="13"/>
        <v>5</v>
      </c>
      <c r="D22" s="3956">
        <v>5</v>
      </c>
      <c r="E22" s="3956">
        <v>0</v>
      </c>
      <c r="F22" s="3956">
        <v>0</v>
      </c>
      <c r="G22" s="3956">
        <v>0</v>
      </c>
      <c r="H22" s="3957">
        <v>0</v>
      </c>
      <c r="I22" s="3957">
        <v>0</v>
      </c>
      <c r="J22" s="3956">
        <v>5</v>
      </c>
      <c r="K22" s="3956">
        <v>0</v>
      </c>
      <c r="L22" s="3956">
        <v>0</v>
      </c>
      <c r="M22" s="3959"/>
      <c r="N22" s="5416">
        <v>0</v>
      </c>
      <c r="O22" s="4008">
        <v>0</v>
      </c>
      <c r="P22" s="4008">
        <v>0</v>
      </c>
      <c r="Q22" s="5465"/>
      <c r="R22" s="3660">
        <v>0</v>
      </c>
      <c r="S22" s="4008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52" t="s">
        <v>3144</v>
      </c>
      <c r="B23" s="8753"/>
      <c r="C23" s="3936">
        <f>SUM(D23:G23)</f>
        <v>0</v>
      </c>
      <c r="D23" s="3956">
        <v>0</v>
      </c>
      <c r="E23" s="3956">
        <v>0</v>
      </c>
      <c r="F23" s="3956">
        <v>0</v>
      </c>
      <c r="G23" s="3956">
        <v>0</v>
      </c>
      <c r="H23" s="3957">
        <v>0</v>
      </c>
      <c r="I23" s="3957">
        <v>0</v>
      </c>
      <c r="J23" s="3956">
        <v>0</v>
      </c>
      <c r="K23" s="3956">
        <v>0</v>
      </c>
      <c r="L23" s="3956">
        <v>0</v>
      </c>
      <c r="M23" s="3960">
        <v>0</v>
      </c>
      <c r="N23" s="5416">
        <v>0</v>
      </c>
      <c r="O23" s="4008">
        <v>0</v>
      </c>
      <c r="P23" s="4008">
        <v>0</v>
      </c>
      <c r="Q23" s="5466">
        <v>0</v>
      </c>
      <c r="R23" s="3660">
        <v>0</v>
      </c>
      <c r="S23" s="4008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52" t="s">
        <v>3145</v>
      </c>
      <c r="B24" s="8753"/>
      <c r="C24" s="3936">
        <f t="shared" si="13"/>
        <v>10</v>
      </c>
      <c r="D24" s="3956">
        <v>10</v>
      </c>
      <c r="E24" s="3956">
        <v>0</v>
      </c>
      <c r="F24" s="3956">
        <v>0</v>
      </c>
      <c r="G24" s="3956">
        <v>0</v>
      </c>
      <c r="H24" s="3957">
        <v>0</v>
      </c>
      <c r="I24" s="3957">
        <v>0</v>
      </c>
      <c r="J24" s="3956">
        <v>7</v>
      </c>
      <c r="K24" s="3956">
        <v>2</v>
      </c>
      <c r="L24" s="3956">
        <v>1</v>
      </c>
      <c r="M24" s="3960">
        <v>0</v>
      </c>
      <c r="N24" s="5416">
        <v>1</v>
      </c>
      <c r="O24" s="4008">
        <v>2</v>
      </c>
      <c r="P24" s="4008">
        <v>0</v>
      </c>
      <c r="Q24" s="5466">
        <v>0</v>
      </c>
      <c r="R24" s="3660">
        <v>0</v>
      </c>
      <c r="S24" s="4008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52" t="s">
        <v>3146</v>
      </c>
      <c r="B25" s="8753"/>
      <c r="C25" s="3936">
        <f>SUM(D25:G25)</f>
        <v>1</v>
      </c>
      <c r="D25" s="3956">
        <v>1</v>
      </c>
      <c r="E25" s="3956">
        <v>0</v>
      </c>
      <c r="F25" s="3956">
        <v>0</v>
      </c>
      <c r="G25" s="3956">
        <v>0</v>
      </c>
      <c r="H25" s="3957">
        <v>0</v>
      </c>
      <c r="I25" s="3957">
        <v>0</v>
      </c>
      <c r="J25" s="3956">
        <v>1</v>
      </c>
      <c r="K25" s="3956">
        <v>0</v>
      </c>
      <c r="L25" s="3956">
        <v>0</v>
      </c>
      <c r="M25" s="3960">
        <v>0</v>
      </c>
      <c r="N25" s="5416">
        <v>0</v>
      </c>
      <c r="O25" s="4008">
        <v>0</v>
      </c>
      <c r="P25" s="4008">
        <v>0</v>
      </c>
      <c r="Q25" s="5466">
        <v>0</v>
      </c>
      <c r="R25" s="3660">
        <v>0</v>
      </c>
      <c r="S25" s="4008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52" t="s">
        <v>3147</v>
      </c>
      <c r="B26" s="8753"/>
      <c r="C26" s="3936">
        <f t="shared" si="13"/>
        <v>0</v>
      </c>
      <c r="D26" s="3956">
        <v>0</v>
      </c>
      <c r="E26" s="3956">
        <v>0</v>
      </c>
      <c r="F26" s="3956">
        <v>0</v>
      </c>
      <c r="G26" s="3956">
        <v>0</v>
      </c>
      <c r="H26" s="3957">
        <v>0</v>
      </c>
      <c r="I26" s="3957">
        <v>0</v>
      </c>
      <c r="J26" s="3956">
        <v>0</v>
      </c>
      <c r="K26" s="3956">
        <v>0</v>
      </c>
      <c r="L26" s="3956">
        <v>0</v>
      </c>
      <c r="M26" s="3959"/>
      <c r="N26" s="5416">
        <v>0</v>
      </c>
      <c r="O26" s="4008">
        <v>0</v>
      </c>
      <c r="P26" s="4008">
        <v>0</v>
      </c>
      <c r="Q26" s="5467"/>
      <c r="R26" s="3660">
        <v>0</v>
      </c>
      <c r="S26" s="4008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52" t="s">
        <v>3148</v>
      </c>
      <c r="B27" s="8753"/>
      <c r="C27" s="3936">
        <f t="shared" si="13"/>
        <v>1</v>
      </c>
      <c r="D27" s="3956">
        <v>1</v>
      </c>
      <c r="E27" s="3956">
        <v>0</v>
      </c>
      <c r="F27" s="3956">
        <v>0</v>
      </c>
      <c r="G27" s="3956">
        <v>0</v>
      </c>
      <c r="H27" s="3957">
        <v>0</v>
      </c>
      <c r="I27" s="3957">
        <v>0</v>
      </c>
      <c r="J27" s="3956">
        <v>1</v>
      </c>
      <c r="K27" s="3956">
        <v>0</v>
      </c>
      <c r="L27" s="3956">
        <v>0</v>
      </c>
      <c r="M27" s="3959"/>
      <c r="N27" s="5416">
        <v>0</v>
      </c>
      <c r="O27" s="4008">
        <v>0</v>
      </c>
      <c r="P27" s="4008">
        <v>0</v>
      </c>
      <c r="Q27" s="5467"/>
      <c r="R27" s="3660">
        <v>0</v>
      </c>
      <c r="S27" s="4008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52" t="s">
        <v>3149</v>
      </c>
      <c r="B28" s="8753"/>
      <c r="C28" s="3936">
        <f t="shared" si="13"/>
        <v>1</v>
      </c>
      <c r="D28" s="3956">
        <v>1</v>
      </c>
      <c r="E28" s="3956">
        <v>0</v>
      </c>
      <c r="F28" s="3956">
        <v>0</v>
      </c>
      <c r="G28" s="3956">
        <v>0</v>
      </c>
      <c r="H28" s="3957">
        <v>0</v>
      </c>
      <c r="I28" s="3957">
        <v>0</v>
      </c>
      <c r="J28" s="3956">
        <v>1</v>
      </c>
      <c r="K28" s="3956">
        <v>0</v>
      </c>
      <c r="L28" s="3956">
        <v>0</v>
      </c>
      <c r="M28" s="3959"/>
      <c r="N28" s="5416">
        <v>0</v>
      </c>
      <c r="O28" s="4008">
        <v>0</v>
      </c>
      <c r="P28" s="4008">
        <v>0</v>
      </c>
      <c r="Q28" s="5467"/>
      <c r="R28" s="3660">
        <v>0</v>
      </c>
      <c r="S28" s="4008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52" t="s">
        <v>3150</v>
      </c>
      <c r="B29" s="8753"/>
      <c r="C29" s="3936">
        <f t="shared" si="13"/>
        <v>88</v>
      </c>
      <c r="D29" s="3956">
        <v>88</v>
      </c>
      <c r="E29" s="3956">
        <v>0</v>
      </c>
      <c r="F29" s="3956">
        <v>0</v>
      </c>
      <c r="G29" s="3956">
        <v>0</v>
      </c>
      <c r="H29" s="3957">
        <v>0</v>
      </c>
      <c r="I29" s="3957">
        <v>0</v>
      </c>
      <c r="J29" s="3956">
        <v>6</v>
      </c>
      <c r="K29" s="3956">
        <v>1</v>
      </c>
      <c r="L29" s="3956">
        <v>81</v>
      </c>
      <c r="M29" s="3960">
        <v>84</v>
      </c>
      <c r="N29" s="5416">
        <v>6</v>
      </c>
      <c r="O29" s="4008">
        <v>3</v>
      </c>
      <c r="P29" s="4008">
        <v>0</v>
      </c>
      <c r="Q29" s="5467"/>
      <c r="R29" s="3660">
        <v>0</v>
      </c>
      <c r="S29" s="4008">
        <v>11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52" t="s">
        <v>3151</v>
      </c>
      <c r="B30" s="8753"/>
      <c r="C30" s="3936">
        <f t="shared" si="13"/>
        <v>1</v>
      </c>
      <c r="D30" s="3956">
        <v>1</v>
      </c>
      <c r="E30" s="3956">
        <v>0</v>
      </c>
      <c r="F30" s="3956">
        <v>0</v>
      </c>
      <c r="G30" s="3956">
        <v>0</v>
      </c>
      <c r="H30" s="3957">
        <v>0</v>
      </c>
      <c r="I30" s="3957">
        <v>0</v>
      </c>
      <c r="J30" s="3956">
        <v>0</v>
      </c>
      <c r="K30" s="3956">
        <v>0</v>
      </c>
      <c r="L30" s="3956">
        <v>1</v>
      </c>
      <c r="M30" s="3960">
        <v>0</v>
      </c>
      <c r="N30" s="5416">
        <v>0</v>
      </c>
      <c r="O30" s="4008">
        <v>0</v>
      </c>
      <c r="P30" s="4008">
        <v>0</v>
      </c>
      <c r="Q30" s="5467"/>
      <c r="R30" s="3660">
        <v>0</v>
      </c>
      <c r="S30" s="4008">
        <v>1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71" t="s">
        <v>3152</v>
      </c>
      <c r="B31" s="9072"/>
      <c r="C31" s="3936">
        <f>SUM(D31:G31)</f>
        <v>0</v>
      </c>
      <c r="D31" s="3956">
        <v>0</v>
      </c>
      <c r="E31" s="3956">
        <v>0</v>
      </c>
      <c r="F31" s="3956">
        <v>0</v>
      </c>
      <c r="G31" s="3956">
        <v>0</v>
      </c>
      <c r="H31" s="3957">
        <v>0</v>
      </c>
      <c r="I31" s="3957">
        <v>0</v>
      </c>
      <c r="J31" s="3956">
        <v>0</v>
      </c>
      <c r="K31" s="3956">
        <v>0</v>
      </c>
      <c r="L31" s="3956">
        <v>0</v>
      </c>
      <c r="M31" s="3960">
        <v>0</v>
      </c>
      <c r="N31" s="5416">
        <v>0</v>
      </c>
      <c r="O31" s="4008">
        <v>0</v>
      </c>
      <c r="P31" s="4008">
        <v>0</v>
      </c>
      <c r="Q31" s="5467"/>
      <c r="R31" s="3660">
        <v>0</v>
      </c>
      <c r="S31" s="4008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71" t="s">
        <v>3153</v>
      </c>
      <c r="B32" s="9072"/>
      <c r="C32" s="3936">
        <f>SUM(D32:G32)</f>
        <v>0</v>
      </c>
      <c r="D32" s="3956">
        <v>0</v>
      </c>
      <c r="E32" s="3956">
        <v>0</v>
      </c>
      <c r="F32" s="3956">
        <v>0</v>
      </c>
      <c r="G32" s="3956">
        <v>0</v>
      </c>
      <c r="H32" s="3957">
        <v>0</v>
      </c>
      <c r="I32" s="3957">
        <v>0</v>
      </c>
      <c r="J32" s="3956">
        <v>0</v>
      </c>
      <c r="K32" s="3956">
        <v>0</v>
      </c>
      <c r="L32" s="3956">
        <v>0</v>
      </c>
      <c r="M32" s="3961"/>
      <c r="N32" s="5416">
        <v>0</v>
      </c>
      <c r="O32" s="4008">
        <v>0</v>
      </c>
      <c r="P32" s="4008">
        <v>0</v>
      </c>
      <c r="Q32" s="5467"/>
      <c r="R32" s="3660">
        <v>0</v>
      </c>
      <c r="S32" s="4008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71" t="s">
        <v>3154</v>
      </c>
      <c r="B33" s="9072"/>
      <c r="C33" s="3936">
        <f>SUM(D33:G33)</f>
        <v>2</v>
      </c>
      <c r="D33" s="3956">
        <v>2</v>
      </c>
      <c r="E33" s="3956">
        <v>0</v>
      </c>
      <c r="F33" s="3956">
        <v>0</v>
      </c>
      <c r="G33" s="3956">
        <v>0</v>
      </c>
      <c r="H33" s="3957">
        <v>0</v>
      </c>
      <c r="I33" s="3957">
        <v>0</v>
      </c>
      <c r="J33" s="3956">
        <v>2</v>
      </c>
      <c r="K33" s="3956">
        <v>0</v>
      </c>
      <c r="L33" s="3956">
        <v>0</v>
      </c>
      <c r="M33" s="3961"/>
      <c r="N33" s="5416">
        <v>0</v>
      </c>
      <c r="O33" s="4008">
        <v>0</v>
      </c>
      <c r="P33" s="4008">
        <v>0</v>
      </c>
      <c r="Q33" s="5467"/>
      <c r="R33" s="3660">
        <v>0</v>
      </c>
      <c r="S33" s="4008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71" t="s">
        <v>3155</v>
      </c>
      <c r="B34" s="9072"/>
      <c r="C34" s="3962">
        <f>SUM(D34:G34)</f>
        <v>0</v>
      </c>
      <c r="D34" s="3956">
        <v>0</v>
      </c>
      <c r="E34" s="3956">
        <v>0</v>
      </c>
      <c r="F34" s="3956">
        <v>0</v>
      </c>
      <c r="G34" s="3956">
        <v>0</v>
      </c>
      <c r="H34" s="3957">
        <v>0</v>
      </c>
      <c r="I34" s="3957">
        <v>0</v>
      </c>
      <c r="J34" s="3956">
        <v>0</v>
      </c>
      <c r="K34" s="3956">
        <v>0</v>
      </c>
      <c r="L34" s="3956">
        <v>0</v>
      </c>
      <c r="M34" s="3960">
        <v>0</v>
      </c>
      <c r="N34" s="5460">
        <v>0</v>
      </c>
      <c r="O34" s="3227">
        <v>0</v>
      </c>
      <c r="P34" s="3227">
        <v>0</v>
      </c>
      <c r="Q34" s="5467"/>
      <c r="R34" s="22">
        <v>0</v>
      </c>
      <c r="S34" s="3227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73" t="s">
        <v>3156</v>
      </c>
      <c r="B35" s="9068"/>
      <c r="C35" s="3937">
        <f>SUM(D35:G35)</f>
        <v>0</v>
      </c>
      <c r="D35" s="3956">
        <v>0</v>
      </c>
      <c r="E35" s="3956">
        <v>0</v>
      </c>
      <c r="F35" s="3956">
        <v>0</v>
      </c>
      <c r="G35" s="3956">
        <v>0</v>
      </c>
      <c r="H35" s="151">
        <v>0</v>
      </c>
      <c r="I35" s="151">
        <v>0</v>
      </c>
      <c r="J35" s="3956">
        <v>0</v>
      </c>
      <c r="K35" s="3956">
        <v>0</v>
      </c>
      <c r="L35" s="3956">
        <v>0</v>
      </c>
      <c r="M35" s="3963">
        <v>0</v>
      </c>
      <c r="N35" s="5461">
        <v>0</v>
      </c>
      <c r="O35" s="1299">
        <v>0</v>
      </c>
      <c r="P35" s="1299">
        <v>0</v>
      </c>
      <c r="Q35" s="5468"/>
      <c r="R35" s="5462">
        <v>0</v>
      </c>
      <c r="S35" s="1299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36" t="s">
        <v>3157</v>
      </c>
      <c r="B36" s="8736"/>
      <c r="C36" s="8736"/>
      <c r="D36" s="8736"/>
      <c r="E36" s="8736"/>
      <c r="F36" s="8736"/>
      <c r="G36" s="8736"/>
      <c r="H36" s="8736"/>
      <c r="I36" s="8736"/>
      <c r="J36" s="8736"/>
      <c r="K36" s="8736"/>
      <c r="L36" s="8736"/>
      <c r="M36" s="8736"/>
      <c r="N36" s="8736"/>
    </row>
    <row r="37" spans="1:85" s="17" customFormat="1" ht="63" x14ac:dyDescent="0.15">
      <c r="A37" s="8709" t="s">
        <v>662</v>
      </c>
      <c r="B37" s="8658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8403" t="s">
        <v>3168</v>
      </c>
      <c r="B38" s="3934" t="s">
        <v>3169</v>
      </c>
      <c r="C38" s="3964">
        <v>0</v>
      </c>
      <c r="D38" s="3965">
        <v>3</v>
      </c>
      <c r="E38" s="853">
        <v>0</v>
      </c>
      <c r="F38" s="3966">
        <v>0</v>
      </c>
      <c r="G38" s="3965">
        <v>0</v>
      </c>
      <c r="H38" s="853">
        <v>3</v>
      </c>
      <c r="I38" s="853">
        <v>0</v>
      </c>
      <c r="J38" s="5163">
        <v>3</v>
      </c>
      <c r="K38" s="3964">
        <v>0</v>
      </c>
      <c r="L38" s="5173">
        <v>1</v>
      </c>
      <c r="M38" s="3964">
        <v>3</v>
      </c>
      <c r="N38" s="3967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675"/>
      <c r="B39" s="3968" t="s">
        <v>3170</v>
      </c>
      <c r="C39" s="3969">
        <v>0</v>
      </c>
      <c r="D39" s="3970">
        <v>1</v>
      </c>
      <c r="E39" s="3956">
        <v>0</v>
      </c>
      <c r="F39" s="3971">
        <v>0</v>
      </c>
      <c r="G39" s="3970">
        <v>0</v>
      </c>
      <c r="H39" s="1285">
        <v>1</v>
      </c>
      <c r="I39" s="1285">
        <v>0</v>
      </c>
      <c r="J39" s="5169">
        <v>1</v>
      </c>
      <c r="K39" s="1287">
        <v>0</v>
      </c>
      <c r="L39" s="5174">
        <v>0</v>
      </c>
      <c r="M39" s="3969">
        <v>1</v>
      </c>
      <c r="N39" s="3972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53"/>
      <c r="B40" s="3904" t="s">
        <v>3171</v>
      </c>
      <c r="C40" s="3973">
        <v>3</v>
      </c>
      <c r="D40" s="3974">
        <v>4</v>
      </c>
      <c r="E40" s="152">
        <v>0</v>
      </c>
      <c r="F40" s="153">
        <v>0</v>
      </c>
      <c r="G40" s="3974">
        <v>3</v>
      </c>
      <c r="H40" s="3975">
        <v>4</v>
      </c>
      <c r="I40" s="3975">
        <v>3</v>
      </c>
      <c r="J40" s="5170">
        <v>4</v>
      </c>
      <c r="K40" s="5168">
        <v>0</v>
      </c>
      <c r="L40" s="5175">
        <v>0</v>
      </c>
      <c r="M40" s="3973">
        <v>7</v>
      </c>
      <c r="N40" s="3976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10" t="s">
        <v>77</v>
      </c>
      <c r="B41" s="8712"/>
      <c r="C41" s="3685">
        <f>SUM(C38:C40)</f>
        <v>3</v>
      </c>
      <c r="D41" s="3725">
        <f t="shared" ref="D41:N41" si="30">SUM(D38:D40)</f>
        <v>8</v>
      </c>
      <c r="E41" s="3689">
        <f t="shared" si="30"/>
        <v>0</v>
      </c>
      <c r="F41" s="3687">
        <f t="shared" si="30"/>
        <v>0</v>
      </c>
      <c r="G41" s="3725">
        <f t="shared" si="30"/>
        <v>3</v>
      </c>
      <c r="H41" s="3689">
        <f t="shared" si="30"/>
        <v>8</v>
      </c>
      <c r="I41" s="3689">
        <f t="shared" si="30"/>
        <v>3</v>
      </c>
      <c r="J41" s="5165">
        <f t="shared" si="30"/>
        <v>8</v>
      </c>
      <c r="K41" s="5162">
        <f t="shared" si="30"/>
        <v>0</v>
      </c>
      <c r="L41" s="5176">
        <f t="shared" si="30"/>
        <v>1</v>
      </c>
      <c r="M41" s="5162">
        <f t="shared" si="30"/>
        <v>11</v>
      </c>
      <c r="N41" s="3686">
        <f t="shared" si="30"/>
        <v>0</v>
      </c>
    </row>
    <row r="42" spans="1:85" s="17" customFormat="1" ht="15" customHeight="1" x14ac:dyDescent="0.15">
      <c r="A42" s="8403" t="s">
        <v>3172</v>
      </c>
      <c r="B42" s="3977" t="s">
        <v>2424</v>
      </c>
      <c r="C42" s="673">
        <v>0</v>
      </c>
      <c r="D42" s="673">
        <v>0</v>
      </c>
      <c r="E42" s="810">
        <v>0</v>
      </c>
      <c r="F42" s="3978">
        <v>0</v>
      </c>
      <c r="G42" s="710">
        <v>0</v>
      </c>
      <c r="H42" s="135">
        <v>0</v>
      </c>
      <c r="I42" s="810">
        <v>0</v>
      </c>
      <c r="J42" s="5166">
        <v>0</v>
      </c>
      <c r="K42" s="5179">
        <v>0</v>
      </c>
      <c r="L42" s="5177">
        <v>0</v>
      </c>
      <c r="M42" s="5167">
        <v>0</v>
      </c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675"/>
      <c r="B43" s="1286" t="s">
        <v>3173</v>
      </c>
      <c r="C43" s="1287">
        <v>0</v>
      </c>
      <c r="D43" s="3979">
        <v>0</v>
      </c>
      <c r="E43" s="3956">
        <v>0</v>
      </c>
      <c r="F43" s="3971">
        <v>0</v>
      </c>
      <c r="G43" s="1288">
        <v>0</v>
      </c>
      <c r="H43" s="3956">
        <v>0</v>
      </c>
      <c r="I43" s="3956">
        <v>0</v>
      </c>
      <c r="J43" s="5164">
        <v>0</v>
      </c>
      <c r="K43" s="3969">
        <v>0</v>
      </c>
      <c r="L43" s="5174">
        <v>0</v>
      </c>
      <c r="M43" s="3969">
        <v>0</v>
      </c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675"/>
      <c r="B44" s="3981" t="s">
        <v>44</v>
      </c>
      <c r="C44" s="3969">
        <v>0</v>
      </c>
      <c r="D44" s="3979">
        <v>0</v>
      </c>
      <c r="E44" s="135">
        <v>0</v>
      </c>
      <c r="F44" s="772">
        <v>0</v>
      </c>
      <c r="G44" s="1288">
        <v>0</v>
      </c>
      <c r="H44" s="3956">
        <v>0</v>
      </c>
      <c r="I44" s="135">
        <v>0</v>
      </c>
      <c r="J44" s="5171">
        <v>0</v>
      </c>
      <c r="K44" s="5167">
        <v>0</v>
      </c>
      <c r="L44" s="5174">
        <v>0</v>
      </c>
      <c r="M44" s="5167">
        <v>0</v>
      </c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675"/>
      <c r="B45" s="3632" t="s">
        <v>3174</v>
      </c>
      <c r="C45" s="673">
        <v>1</v>
      </c>
      <c r="D45" s="3979">
        <v>5</v>
      </c>
      <c r="E45" s="3956">
        <v>0</v>
      </c>
      <c r="F45" s="3971">
        <v>0</v>
      </c>
      <c r="G45" s="3970">
        <v>1</v>
      </c>
      <c r="H45" s="3956">
        <v>5</v>
      </c>
      <c r="I45" s="3956">
        <v>1</v>
      </c>
      <c r="J45" s="5171">
        <v>5</v>
      </c>
      <c r="K45" s="3969">
        <v>0</v>
      </c>
      <c r="L45" s="5174">
        <v>0</v>
      </c>
      <c r="M45" s="3969">
        <v>6</v>
      </c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675"/>
      <c r="B46" s="3925" t="s">
        <v>675</v>
      </c>
      <c r="C46" s="3982">
        <v>2</v>
      </c>
      <c r="D46" s="3983">
        <v>3</v>
      </c>
      <c r="E46" s="152">
        <v>0</v>
      </c>
      <c r="F46" s="153">
        <v>0</v>
      </c>
      <c r="G46" s="3984">
        <v>2</v>
      </c>
      <c r="H46" s="152">
        <v>3</v>
      </c>
      <c r="I46" s="152">
        <v>2</v>
      </c>
      <c r="J46" s="154">
        <v>3</v>
      </c>
      <c r="K46" s="3973">
        <v>0</v>
      </c>
      <c r="L46" s="5175">
        <v>1</v>
      </c>
      <c r="M46" s="5168">
        <v>5</v>
      </c>
      <c r="N46" s="1192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10" t="s">
        <v>77</v>
      </c>
      <c r="B47" s="8712"/>
      <c r="C47" s="3509">
        <f>SUM(C42:C46)</f>
        <v>3</v>
      </c>
      <c r="D47" s="3985">
        <f>SUM(D42:D46)</f>
        <v>8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3</v>
      </c>
      <c r="H47" s="3986">
        <f t="shared" si="39"/>
        <v>8</v>
      </c>
      <c r="I47" s="3986">
        <f t="shared" si="39"/>
        <v>3</v>
      </c>
      <c r="J47" s="5172">
        <f t="shared" si="39"/>
        <v>8</v>
      </c>
      <c r="K47" s="5180">
        <f t="shared" si="39"/>
        <v>0</v>
      </c>
      <c r="L47" s="5178">
        <f t="shared" si="39"/>
        <v>1</v>
      </c>
      <c r="M47" s="3509">
        <f t="shared" si="39"/>
        <v>11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09" t="s">
        <v>662</v>
      </c>
      <c r="B49" s="8658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55" t="s">
        <v>3178</v>
      </c>
      <c r="B50" s="8756"/>
      <c r="C50" s="3990">
        <f>SUM(D50:F50)</f>
        <v>0</v>
      </c>
      <c r="D50" s="3502">
        <v>0</v>
      </c>
      <c r="E50" s="835">
        <v>0</v>
      </c>
      <c r="F50" s="835">
        <v>0</v>
      </c>
      <c r="G50" s="3991"/>
      <c r="H50" s="3788">
        <v>0</v>
      </c>
      <c r="I50" s="3926">
        <v>0</v>
      </c>
      <c r="J50" s="3895">
        <v>0</v>
      </c>
      <c r="K50" s="3892">
        <v>0</v>
      </c>
      <c r="L50" s="3895">
        <v>0</v>
      </c>
      <c r="M50" s="3892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52" t="s">
        <v>3179</v>
      </c>
      <c r="B51" s="8753"/>
      <c r="C51" s="3992">
        <f t="shared" ref="C51:C56" si="42">SUM(D51:F51)</f>
        <v>0</v>
      </c>
      <c r="D51" s="3787">
        <v>0</v>
      </c>
      <c r="E51" s="3891">
        <v>0</v>
      </c>
      <c r="F51" s="3891">
        <v>0</v>
      </c>
      <c r="G51" s="3993"/>
      <c r="H51" s="3788">
        <v>0</v>
      </c>
      <c r="I51" s="3926">
        <v>0</v>
      </c>
      <c r="J51" s="3895">
        <v>0</v>
      </c>
      <c r="K51" s="3892">
        <v>0</v>
      </c>
      <c r="L51" s="3895">
        <v>0</v>
      </c>
      <c r="M51" s="3892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52" t="s">
        <v>3180</v>
      </c>
      <c r="B52" s="8753"/>
      <c r="C52" s="3936">
        <f t="shared" si="42"/>
        <v>0</v>
      </c>
      <c r="D52" s="3787">
        <v>0</v>
      </c>
      <c r="E52" s="3891">
        <v>0</v>
      </c>
      <c r="F52" s="3891">
        <v>0</v>
      </c>
      <c r="G52" s="3993"/>
      <c r="H52" s="3788">
        <v>0</v>
      </c>
      <c r="I52" s="3926">
        <v>0</v>
      </c>
      <c r="J52" s="3895">
        <v>0</v>
      </c>
      <c r="K52" s="3892">
        <v>0</v>
      </c>
      <c r="L52" s="3895">
        <v>0</v>
      </c>
      <c r="M52" s="3892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70" t="s">
        <v>668</v>
      </c>
      <c r="B53" s="8361"/>
      <c r="C53" s="3936">
        <f t="shared" si="42"/>
        <v>0</v>
      </c>
      <c r="D53" s="3787">
        <v>0</v>
      </c>
      <c r="E53" s="1228">
        <v>0</v>
      </c>
      <c r="F53" s="3891">
        <v>0</v>
      </c>
      <c r="G53" s="1291"/>
      <c r="H53" s="1192">
        <v>0</v>
      </c>
      <c r="I53" s="3994">
        <v>0</v>
      </c>
      <c r="J53" s="1227">
        <v>0</v>
      </c>
      <c r="K53" s="1223">
        <v>0</v>
      </c>
      <c r="L53" s="1227">
        <v>0</v>
      </c>
      <c r="M53" s="1223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8" t="s">
        <v>3181</v>
      </c>
      <c r="B54" s="3694" t="s">
        <v>3182</v>
      </c>
      <c r="C54" s="3935">
        <f t="shared" si="42"/>
        <v>0</v>
      </c>
      <c r="D54" s="3502">
        <v>0</v>
      </c>
      <c r="E54" s="835">
        <v>0</v>
      </c>
      <c r="F54" s="835">
        <v>0</v>
      </c>
      <c r="G54" s="3991"/>
      <c r="H54" s="3805">
        <v>0</v>
      </c>
      <c r="I54" s="1965">
        <v>0</v>
      </c>
      <c r="J54" s="36">
        <v>0</v>
      </c>
      <c r="K54" s="1964">
        <v>0</v>
      </c>
      <c r="L54" s="36">
        <v>0</v>
      </c>
      <c r="M54" s="1964">
        <v>0</v>
      </c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770"/>
      <c r="B55" s="3697" t="s">
        <v>3183</v>
      </c>
      <c r="C55" s="3936">
        <f t="shared" si="42"/>
        <v>0</v>
      </c>
      <c r="D55" s="3787">
        <v>0</v>
      </c>
      <c r="E55" s="3891">
        <v>0</v>
      </c>
      <c r="F55" s="3891">
        <v>0</v>
      </c>
      <c r="G55" s="3993"/>
      <c r="H55" s="3805">
        <v>0</v>
      </c>
      <c r="I55" s="1965">
        <v>0</v>
      </c>
      <c r="J55" s="36">
        <v>0</v>
      </c>
      <c r="K55" s="1964">
        <v>0</v>
      </c>
      <c r="L55" s="36">
        <v>0</v>
      </c>
      <c r="M55" s="1964">
        <v>0</v>
      </c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369"/>
      <c r="B56" s="3709" t="s">
        <v>3184</v>
      </c>
      <c r="C56" s="3937">
        <f t="shared" si="42"/>
        <v>0</v>
      </c>
      <c r="D56" s="3808">
        <v>0</v>
      </c>
      <c r="E56" s="3599">
        <v>0</v>
      </c>
      <c r="F56" s="3599">
        <v>0</v>
      </c>
      <c r="G56" s="1295"/>
      <c r="H56" s="3788">
        <v>0</v>
      </c>
      <c r="I56" s="3926">
        <v>0</v>
      </c>
      <c r="J56" s="3895">
        <v>0</v>
      </c>
      <c r="K56" s="3892">
        <v>0</v>
      </c>
      <c r="L56" s="3895">
        <v>0</v>
      </c>
      <c r="M56" s="3892">
        <v>0</v>
      </c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55" t="s">
        <v>3185</v>
      </c>
      <c r="B57" s="8756"/>
      <c r="C57" s="3935">
        <f>SUM(D57:G57)</f>
        <v>0</v>
      </c>
      <c r="D57" s="3502">
        <v>0</v>
      </c>
      <c r="E57" s="835">
        <v>0</v>
      </c>
      <c r="F57" s="835">
        <v>0</v>
      </c>
      <c r="G57" s="3995">
        <v>0</v>
      </c>
      <c r="H57" s="3520">
        <v>0</v>
      </c>
      <c r="I57" s="3996">
        <v>0</v>
      </c>
      <c r="J57" s="4512">
        <v>0</v>
      </c>
      <c r="K57" s="3519">
        <v>0</v>
      </c>
      <c r="L57" s="4512">
        <v>0</v>
      </c>
      <c r="M57" s="3519">
        <v>0</v>
      </c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67" t="s">
        <v>914</v>
      </c>
      <c r="B58" s="9068"/>
      <c r="C58" s="3937">
        <f>SUM(D58:G58)</f>
        <v>21</v>
      </c>
      <c r="D58" s="3808">
        <v>20</v>
      </c>
      <c r="E58" s="3599">
        <v>1</v>
      </c>
      <c r="F58" s="3599">
        <v>0</v>
      </c>
      <c r="G58" s="1296">
        <v>0</v>
      </c>
      <c r="H58" s="1192">
        <v>0</v>
      </c>
      <c r="I58" s="3994">
        <v>0</v>
      </c>
      <c r="J58" s="1227">
        <v>2</v>
      </c>
      <c r="K58" s="1223">
        <v>0</v>
      </c>
      <c r="L58" s="1227">
        <v>0</v>
      </c>
      <c r="M58" s="1223">
        <v>1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10" t="s">
        <v>77</v>
      </c>
      <c r="B59" s="8712"/>
      <c r="C59" s="3685">
        <f>SUM(C54:C58)+C50</f>
        <v>21</v>
      </c>
      <c r="D59" s="3725">
        <f t="shared" ref="D59:M59" si="50">SUM(D54:D58)+D50</f>
        <v>20</v>
      </c>
      <c r="E59" s="3689">
        <f t="shared" si="50"/>
        <v>1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2</v>
      </c>
      <c r="K59" s="5162">
        <f t="shared" si="50"/>
        <v>0</v>
      </c>
      <c r="L59" s="5184">
        <f t="shared" si="50"/>
        <v>0</v>
      </c>
      <c r="M59" s="5162">
        <f t="shared" si="50"/>
        <v>1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312" t="s">
        <v>3188</v>
      </c>
      <c r="B62" s="8514"/>
      <c r="C62" s="9076" t="s">
        <v>3189</v>
      </c>
      <c r="D62" s="9076"/>
      <c r="E62" s="9076"/>
      <c r="F62" s="9076"/>
      <c r="G62" s="9076"/>
      <c r="H62" s="9076"/>
      <c r="I62" s="9076"/>
      <c r="J62" s="9076"/>
      <c r="K62" s="9076"/>
      <c r="L62" s="9076"/>
      <c r="M62" s="9076"/>
      <c r="N62" s="9076"/>
      <c r="O62" s="9076"/>
      <c r="P62" s="9077"/>
      <c r="Q62" s="7252" t="s">
        <v>36</v>
      </c>
      <c r="R62" s="9075" t="s">
        <v>37</v>
      </c>
      <c r="S62" s="7252" t="s">
        <v>3166</v>
      </c>
      <c r="T62" s="9075" t="s">
        <v>3190</v>
      </c>
      <c r="U62" s="7252" t="s">
        <v>3191</v>
      </c>
    </row>
    <row r="63" spans="1:82" s="17" customFormat="1" ht="24" customHeight="1" x14ac:dyDescent="0.15">
      <c r="A63" s="8313"/>
      <c r="B63" s="8088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3"/>
      <c r="R63" s="7673"/>
      <c r="S63" s="7253"/>
      <c r="T63" s="7673"/>
      <c r="U63" s="7253"/>
    </row>
    <row r="64" spans="1:82" s="17" customFormat="1" ht="15" customHeight="1" x14ac:dyDescent="0.15">
      <c r="A64" s="8755" t="s">
        <v>3196</v>
      </c>
      <c r="B64" s="8756"/>
      <c r="C64" s="3998">
        <v>27</v>
      </c>
      <c r="D64" s="3999">
        <f>SUM(E64:P64)</f>
        <v>27</v>
      </c>
      <c r="E64" s="3502">
        <v>0</v>
      </c>
      <c r="F64" s="835">
        <v>0</v>
      </c>
      <c r="G64" s="835">
        <v>0</v>
      </c>
      <c r="H64" s="835">
        <v>0</v>
      </c>
      <c r="I64" s="835">
        <v>20</v>
      </c>
      <c r="J64" s="835">
        <v>0</v>
      </c>
      <c r="K64" s="835">
        <v>0</v>
      </c>
      <c r="L64" s="835">
        <v>0</v>
      </c>
      <c r="M64" s="835">
        <v>7</v>
      </c>
      <c r="N64" s="835">
        <v>0</v>
      </c>
      <c r="O64" s="835">
        <v>0</v>
      </c>
      <c r="P64" s="4512">
        <v>0</v>
      </c>
      <c r="Q64" s="3964">
        <v>6</v>
      </c>
      <c r="R64" s="5173">
        <v>0</v>
      </c>
      <c r="S64" s="3964">
        <v>27</v>
      </c>
      <c r="T64" s="5173">
        <v>0</v>
      </c>
      <c r="U64" s="3964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70" t="s">
        <v>3197</v>
      </c>
      <c r="B65" s="8361"/>
      <c r="C65" s="4000">
        <v>0</v>
      </c>
      <c r="D65" s="4001">
        <f t="shared" ref="D65:D69" si="51">SUM(E65:P65)</f>
        <v>0</v>
      </c>
      <c r="E65" s="3808">
        <v>0</v>
      </c>
      <c r="F65" s="3599">
        <v>0</v>
      </c>
      <c r="G65" s="3599">
        <v>0</v>
      </c>
      <c r="H65" s="3599">
        <v>0</v>
      </c>
      <c r="I65" s="3599">
        <v>0</v>
      </c>
      <c r="J65" s="3599">
        <v>0</v>
      </c>
      <c r="K65" s="3599">
        <v>0</v>
      </c>
      <c r="L65" s="3599">
        <v>0</v>
      </c>
      <c r="M65" s="3599">
        <v>0</v>
      </c>
      <c r="N65" s="3599">
        <v>0</v>
      </c>
      <c r="O65" s="3599">
        <v>0</v>
      </c>
      <c r="P65" s="1227">
        <v>0</v>
      </c>
      <c r="Q65" s="5168">
        <v>0</v>
      </c>
      <c r="R65" s="5182">
        <v>0</v>
      </c>
      <c r="S65" s="5168">
        <v>0</v>
      </c>
      <c r="T65" s="5182">
        <v>0</v>
      </c>
      <c r="U65" s="5168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403" t="s">
        <v>3198</v>
      </c>
      <c r="B66" s="3934" t="s">
        <v>3199</v>
      </c>
      <c r="C66" s="3998">
        <v>2</v>
      </c>
      <c r="D66" s="3999">
        <f t="shared" si="51"/>
        <v>3</v>
      </c>
      <c r="E66" s="1935">
        <v>0</v>
      </c>
      <c r="F66" s="793">
        <v>0</v>
      </c>
      <c r="G66" s="793">
        <v>1</v>
      </c>
      <c r="H66" s="793">
        <v>0</v>
      </c>
      <c r="I66" s="793">
        <v>0</v>
      </c>
      <c r="J66" s="793">
        <v>0</v>
      </c>
      <c r="K66" s="793">
        <v>0</v>
      </c>
      <c r="L66" s="793">
        <v>0</v>
      </c>
      <c r="M66" s="793">
        <v>0</v>
      </c>
      <c r="N66" s="793">
        <v>2</v>
      </c>
      <c r="O66" s="793">
        <v>0</v>
      </c>
      <c r="P66" s="36">
        <v>0</v>
      </c>
      <c r="Q66" s="5179">
        <v>0</v>
      </c>
      <c r="R66" s="5183">
        <v>0</v>
      </c>
      <c r="S66" s="5179">
        <v>2</v>
      </c>
      <c r="T66" s="5183">
        <v>0</v>
      </c>
      <c r="U66" s="5179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675"/>
      <c r="B67" s="3709" t="s">
        <v>3200</v>
      </c>
      <c r="C67" s="4003">
        <v>288</v>
      </c>
      <c r="D67" s="3940">
        <f t="shared" si="51"/>
        <v>288</v>
      </c>
      <c r="E67" s="3808">
        <v>9</v>
      </c>
      <c r="F67" s="3599">
        <v>0</v>
      </c>
      <c r="G67" s="3599">
        <v>0</v>
      </c>
      <c r="H67" s="3599">
        <v>64</v>
      </c>
      <c r="I67" s="3599">
        <v>76</v>
      </c>
      <c r="J67" s="3599">
        <v>0</v>
      </c>
      <c r="K67" s="3599">
        <v>0</v>
      </c>
      <c r="L67" s="3599">
        <v>0</v>
      </c>
      <c r="M67" s="3599">
        <v>34</v>
      </c>
      <c r="N67" s="3599">
        <v>30</v>
      </c>
      <c r="O67" s="3599">
        <v>46</v>
      </c>
      <c r="P67" s="1227">
        <v>29</v>
      </c>
      <c r="Q67" s="5168">
        <v>17</v>
      </c>
      <c r="R67" s="5182">
        <v>9</v>
      </c>
      <c r="S67" s="5168">
        <v>279</v>
      </c>
      <c r="T67" s="5182">
        <v>0</v>
      </c>
      <c r="U67" s="5168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675"/>
      <c r="B68" s="2377" t="s">
        <v>3201</v>
      </c>
      <c r="C68" s="4004">
        <v>13</v>
      </c>
      <c r="D68" s="3941">
        <f t="shared" si="51"/>
        <v>13</v>
      </c>
      <c r="E68" s="1935">
        <v>0</v>
      </c>
      <c r="F68" s="793">
        <v>0</v>
      </c>
      <c r="G68" s="793">
        <v>0</v>
      </c>
      <c r="H68" s="793">
        <v>4</v>
      </c>
      <c r="I68" s="793">
        <v>0</v>
      </c>
      <c r="J68" s="793">
        <v>0</v>
      </c>
      <c r="K68" s="793">
        <v>0</v>
      </c>
      <c r="L68" s="793">
        <v>0</v>
      </c>
      <c r="M68" s="793">
        <v>0</v>
      </c>
      <c r="N68" s="793">
        <v>0</v>
      </c>
      <c r="O68" s="793">
        <v>9</v>
      </c>
      <c r="P68" s="36">
        <v>0</v>
      </c>
      <c r="Q68" s="5179">
        <v>2</v>
      </c>
      <c r="R68" s="5183">
        <v>1</v>
      </c>
      <c r="S68" s="5179">
        <v>13</v>
      </c>
      <c r="T68" s="5183">
        <v>0</v>
      </c>
      <c r="U68" s="5179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53"/>
      <c r="B69" s="2666" t="s">
        <v>3202</v>
      </c>
      <c r="C69" s="4005">
        <v>57</v>
      </c>
      <c r="D69" s="4001">
        <f t="shared" si="51"/>
        <v>57</v>
      </c>
      <c r="E69" s="2644">
        <v>36</v>
      </c>
      <c r="F69" s="155">
        <v>0</v>
      </c>
      <c r="G69" s="155">
        <v>0</v>
      </c>
      <c r="H69" s="155">
        <v>5</v>
      </c>
      <c r="I69" s="155">
        <v>2</v>
      </c>
      <c r="J69" s="155">
        <v>0</v>
      </c>
      <c r="K69" s="155">
        <v>0</v>
      </c>
      <c r="L69" s="155">
        <v>0</v>
      </c>
      <c r="M69" s="155">
        <v>0</v>
      </c>
      <c r="N69" s="155">
        <v>12</v>
      </c>
      <c r="O69" s="155">
        <v>2</v>
      </c>
      <c r="P69" s="5181">
        <v>0</v>
      </c>
      <c r="Q69" s="3973">
        <v>5</v>
      </c>
      <c r="R69" s="5175">
        <v>3</v>
      </c>
      <c r="S69" s="3973">
        <v>53</v>
      </c>
      <c r="T69" s="5175">
        <v>0</v>
      </c>
      <c r="U69" s="3973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8312" t="s">
        <v>29</v>
      </c>
      <c r="B71" s="8514"/>
      <c r="C71" s="8751" t="s">
        <v>1172</v>
      </c>
      <c r="D71" s="8751"/>
      <c r="E71" s="8751"/>
      <c r="F71" s="8751"/>
      <c r="G71" s="9066"/>
      <c r="H71" s="8527" t="s">
        <v>3204</v>
      </c>
      <c r="I71" s="8649"/>
    </row>
    <row r="72" spans="1:82" s="17" customFormat="1" ht="15" customHeight="1" x14ac:dyDescent="0.15">
      <c r="A72" s="9069"/>
      <c r="B72" s="8087"/>
      <c r="C72" s="8312" t="s">
        <v>77</v>
      </c>
      <c r="D72" s="8709" t="s">
        <v>1175</v>
      </c>
      <c r="E72" s="8716"/>
      <c r="F72" s="8658"/>
      <c r="G72" s="8427" t="s">
        <v>1173</v>
      </c>
      <c r="H72" s="7995"/>
      <c r="I72" s="8649"/>
    </row>
    <row r="73" spans="1:82" s="17" customFormat="1" ht="21" x14ac:dyDescent="0.15">
      <c r="A73" s="8313"/>
      <c r="B73" s="8088"/>
      <c r="C73" s="8313"/>
      <c r="D73" s="3589" t="s">
        <v>3205</v>
      </c>
      <c r="E73" s="3909" t="s">
        <v>1177</v>
      </c>
      <c r="F73" s="3889" t="s">
        <v>1178</v>
      </c>
      <c r="G73" s="8008"/>
      <c r="H73" s="3770" t="s">
        <v>1179</v>
      </c>
      <c r="I73" s="3498" t="s">
        <v>1173</v>
      </c>
    </row>
    <row r="74" spans="1:82" s="17" customFormat="1" ht="15" customHeight="1" x14ac:dyDescent="0.15">
      <c r="A74" s="9063" t="s">
        <v>3206</v>
      </c>
      <c r="B74" s="9064"/>
      <c r="C74" s="3990">
        <f t="shared" ref="C74:C81" si="56">SUM(D74:F74)+H74</f>
        <v>3</v>
      </c>
      <c r="D74" s="3704">
        <v>0</v>
      </c>
      <c r="E74" s="841">
        <v>0</v>
      </c>
      <c r="F74" s="2455">
        <v>0</v>
      </c>
      <c r="G74" s="3705">
        <v>0</v>
      </c>
      <c r="H74" s="3840">
        <v>3</v>
      </c>
      <c r="I74" s="4006">
        <v>0</v>
      </c>
    </row>
    <row r="75" spans="1:82" s="17" customFormat="1" ht="15" customHeight="1" x14ac:dyDescent="0.15">
      <c r="A75" s="9058" t="s">
        <v>480</v>
      </c>
      <c r="B75" s="9059"/>
      <c r="C75" s="3992">
        <f t="shared" si="56"/>
        <v>0</v>
      </c>
      <c r="D75" s="3655">
        <v>0</v>
      </c>
      <c r="E75" s="3662">
        <v>0</v>
      </c>
      <c r="F75" s="3657">
        <v>0</v>
      </c>
      <c r="G75" s="3720">
        <v>0</v>
      </c>
      <c r="H75" s="3845">
        <v>0</v>
      </c>
      <c r="I75" s="4008">
        <v>0</v>
      </c>
    </row>
    <row r="76" spans="1:82" s="17" customFormat="1" ht="15" customHeight="1" x14ac:dyDescent="0.15">
      <c r="A76" s="9058" t="s">
        <v>331</v>
      </c>
      <c r="B76" s="9059"/>
      <c r="C76" s="3992">
        <f t="shared" si="56"/>
        <v>21</v>
      </c>
      <c r="D76" s="3655">
        <v>0</v>
      </c>
      <c r="E76" s="3662">
        <v>0</v>
      </c>
      <c r="F76" s="3657">
        <v>0</v>
      </c>
      <c r="G76" s="3720">
        <v>0</v>
      </c>
      <c r="H76" s="3845">
        <v>21</v>
      </c>
      <c r="I76" s="4008">
        <v>0</v>
      </c>
    </row>
    <row r="77" spans="1:82" s="17" customFormat="1" ht="15" customHeight="1" x14ac:dyDescent="0.15">
      <c r="A77" s="9065" t="s">
        <v>3173</v>
      </c>
      <c r="B77" s="9059"/>
      <c r="C77" s="3992">
        <f t="shared" si="56"/>
        <v>18</v>
      </c>
      <c r="D77" s="3655">
        <v>0</v>
      </c>
      <c r="E77" s="3662">
        <v>0</v>
      </c>
      <c r="F77" s="3657">
        <v>0</v>
      </c>
      <c r="G77" s="3720">
        <v>0</v>
      </c>
      <c r="H77" s="3845">
        <v>18</v>
      </c>
      <c r="I77" s="4008">
        <v>0</v>
      </c>
    </row>
    <row r="78" spans="1:82" s="17" customFormat="1" ht="15" customHeight="1" x14ac:dyDescent="0.15">
      <c r="A78" s="9065" t="s">
        <v>44</v>
      </c>
      <c r="B78" s="9059"/>
      <c r="C78" s="3992">
        <f t="shared" si="56"/>
        <v>18</v>
      </c>
      <c r="D78" s="3655">
        <v>0</v>
      </c>
      <c r="E78" s="3662">
        <v>0</v>
      </c>
      <c r="F78" s="3657">
        <v>0</v>
      </c>
      <c r="G78" s="3720">
        <v>0</v>
      </c>
      <c r="H78" s="3845">
        <v>18</v>
      </c>
      <c r="I78" s="4008">
        <v>0</v>
      </c>
    </row>
    <row r="79" spans="1:82" s="17" customFormat="1" ht="15" customHeight="1" x14ac:dyDescent="0.15">
      <c r="A79" s="9058" t="s">
        <v>45</v>
      </c>
      <c r="B79" s="9059"/>
      <c r="C79" s="3992">
        <f t="shared" si="56"/>
        <v>5</v>
      </c>
      <c r="D79" s="3655">
        <v>0</v>
      </c>
      <c r="E79" s="3662">
        <v>0</v>
      </c>
      <c r="F79" s="3657">
        <v>0</v>
      </c>
      <c r="G79" s="3720">
        <v>0</v>
      </c>
      <c r="H79" s="3845">
        <v>5</v>
      </c>
      <c r="I79" s="4008">
        <v>0</v>
      </c>
    </row>
    <row r="80" spans="1:82" s="17" customFormat="1" ht="15" customHeight="1" x14ac:dyDescent="0.15">
      <c r="A80" s="9058" t="s">
        <v>332</v>
      </c>
      <c r="B80" s="9059"/>
      <c r="C80" s="3992">
        <f t="shared" si="56"/>
        <v>38</v>
      </c>
      <c r="D80" s="3655">
        <v>0</v>
      </c>
      <c r="E80" s="3662">
        <v>0</v>
      </c>
      <c r="F80" s="3657">
        <v>0</v>
      </c>
      <c r="G80" s="3720">
        <v>0</v>
      </c>
      <c r="H80" s="3845">
        <v>38</v>
      </c>
      <c r="I80" s="4008">
        <v>0</v>
      </c>
    </row>
    <row r="81" spans="1:78" s="17" customFormat="1" ht="15" customHeight="1" x14ac:dyDescent="0.15">
      <c r="A81" s="9060" t="s">
        <v>675</v>
      </c>
      <c r="B81" s="7721"/>
      <c r="C81" s="4010">
        <f t="shared" si="56"/>
        <v>0</v>
      </c>
      <c r="D81" s="3678">
        <v>0</v>
      </c>
      <c r="E81" s="3712">
        <v>0</v>
      </c>
      <c r="F81" s="3679">
        <v>0</v>
      </c>
      <c r="G81" s="3710">
        <v>0</v>
      </c>
      <c r="H81" s="3847">
        <v>0</v>
      </c>
      <c r="I81" s="4011">
        <v>0</v>
      </c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1" t="s">
        <v>3209</v>
      </c>
      <c r="B84" s="9061" t="s">
        <v>3210</v>
      </c>
      <c r="C84" s="8709" t="s">
        <v>2008</v>
      </c>
      <c r="D84" s="8716"/>
      <c r="E84" s="8716"/>
      <c r="F84" s="8716"/>
      <c r="G84" s="8658"/>
    </row>
    <row r="85" spans="1:78" s="17" customFormat="1" ht="15" customHeight="1" x14ac:dyDescent="0.15">
      <c r="A85" s="9062"/>
      <c r="B85" s="9062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/>
      <c r="C90" s="4015"/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47" t="s">
        <v>1108</v>
      </c>
      <c r="B92" s="9047" t="s">
        <v>77</v>
      </c>
      <c r="C92" s="9048" t="s">
        <v>3216</v>
      </c>
      <c r="D92" s="9049"/>
      <c r="E92" s="9049"/>
      <c r="F92" s="9049"/>
      <c r="G92" s="9049"/>
      <c r="H92" s="9049"/>
      <c r="I92" s="9049"/>
      <c r="J92" s="9049"/>
      <c r="K92" s="9049"/>
      <c r="L92" s="9049"/>
      <c r="M92" s="9049"/>
      <c r="N92" s="9049"/>
      <c r="O92" s="9049"/>
      <c r="P92" s="9049"/>
      <c r="Q92" s="9049"/>
      <c r="R92" s="9049"/>
      <c r="S92" s="9050"/>
      <c r="T92" s="9051" t="s">
        <v>2397</v>
      </c>
      <c r="U92" s="9052"/>
    </row>
    <row r="93" spans="1:78" s="17" customFormat="1" ht="15" customHeight="1" x14ac:dyDescent="0.15">
      <c r="A93" s="9047"/>
      <c r="B93" s="9047"/>
      <c r="C93" s="9055" t="s">
        <v>29</v>
      </c>
      <c r="D93" s="9056"/>
      <c r="E93" s="9056"/>
      <c r="F93" s="9056"/>
      <c r="G93" s="9056"/>
      <c r="H93" s="9056"/>
      <c r="I93" s="9056"/>
      <c r="J93" s="9056"/>
      <c r="K93" s="9056"/>
      <c r="L93" s="9056"/>
      <c r="M93" s="9056"/>
      <c r="N93" s="9056"/>
      <c r="O93" s="9056"/>
      <c r="P93" s="9056"/>
      <c r="Q93" s="9056"/>
      <c r="R93" s="9056"/>
      <c r="S93" s="9057"/>
      <c r="T93" s="9053"/>
      <c r="U93" s="9054"/>
    </row>
    <row r="94" spans="1:78" s="17" customFormat="1" ht="24.95" customHeight="1" x14ac:dyDescent="0.15">
      <c r="A94" s="9047"/>
      <c r="B94" s="904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8527" t="s">
        <v>3227</v>
      </c>
      <c r="B112" s="8563" t="s">
        <v>3228</v>
      </c>
      <c r="C112" s="8336" t="s">
        <v>307</v>
      </c>
      <c r="D112" s="8547"/>
      <c r="E112" s="8532"/>
      <c r="F112" s="8709" t="s">
        <v>101</v>
      </c>
      <c r="G112" s="8716"/>
      <c r="H112" s="8716"/>
      <c r="I112" s="8716"/>
      <c r="J112" s="8716"/>
      <c r="K112" s="8716"/>
      <c r="L112" s="8716"/>
      <c r="M112" s="8716"/>
      <c r="N112" s="8716"/>
      <c r="O112" s="8716"/>
      <c r="P112" s="8716"/>
      <c r="Q112" s="8716"/>
      <c r="R112" s="8716"/>
      <c r="S112" s="871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287"/>
      <c r="B113" s="8564"/>
      <c r="C113" s="8366"/>
      <c r="D113" s="7975"/>
      <c r="E113" s="7976"/>
      <c r="F113" s="8649" t="s">
        <v>3229</v>
      </c>
      <c r="G113" s="8649"/>
      <c r="H113" s="8670" t="s">
        <v>3230</v>
      </c>
      <c r="I113" s="8757"/>
      <c r="J113" s="8670" t="s">
        <v>445</v>
      </c>
      <c r="K113" s="8757"/>
      <c r="L113" s="8670" t="s">
        <v>3231</v>
      </c>
      <c r="M113" s="8757"/>
      <c r="N113" s="8670" t="s">
        <v>53</v>
      </c>
      <c r="O113" s="8757"/>
      <c r="P113" s="8670" t="s">
        <v>465</v>
      </c>
      <c r="Q113" s="8757"/>
      <c r="R113" s="8670" t="s">
        <v>57</v>
      </c>
      <c r="S113" s="8757"/>
    </row>
    <row r="114" spans="1:78" s="17" customFormat="1" ht="15" customHeight="1" x14ac:dyDescent="0.15">
      <c r="A114" s="7995"/>
      <c r="B114" s="8565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/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/>
      <c r="G115" s="3273"/>
      <c r="H115" s="3123"/>
      <c r="I115" s="3273"/>
      <c r="J115" s="3123"/>
      <c r="K115" s="3126"/>
      <c r="L115" s="3123"/>
      <c r="M115" s="3126"/>
      <c r="N115" s="3123"/>
      <c r="O115" s="3126"/>
      <c r="P115" s="3123"/>
      <c r="Q115" s="3126"/>
      <c r="R115" s="3123"/>
      <c r="S115" s="3126"/>
    </row>
    <row r="116" spans="1:78" s="17" customFormat="1" ht="15" customHeight="1" x14ac:dyDescent="0.15">
      <c r="A116" s="3663" t="s">
        <v>3233</v>
      </c>
      <c r="B116" s="3655"/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/>
      <c r="G116" s="3791"/>
      <c r="H116" s="3655"/>
      <c r="I116" s="3656"/>
      <c r="J116" s="3655"/>
      <c r="K116" s="3657"/>
      <c r="L116" s="3655"/>
      <c r="M116" s="3657"/>
      <c r="N116" s="3655"/>
      <c r="O116" s="3657"/>
      <c r="P116" s="3655"/>
      <c r="Q116" s="3657"/>
      <c r="R116" s="3655"/>
      <c r="S116" s="3657"/>
    </row>
    <row r="117" spans="1:78" s="17" customFormat="1" ht="15" customHeight="1" x14ac:dyDescent="0.15">
      <c r="A117" s="3697" t="s">
        <v>3234</v>
      </c>
      <c r="B117" s="3805"/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/>
      <c r="G117" s="1183"/>
      <c r="H117" s="36"/>
      <c r="I117" s="3791"/>
      <c r="J117" s="3789"/>
      <c r="K117" s="3805"/>
      <c r="L117" s="36"/>
      <c r="M117" s="3791"/>
      <c r="N117" s="36"/>
      <c r="O117" s="3791"/>
      <c r="P117" s="36"/>
      <c r="Q117" s="3791"/>
      <c r="R117" s="3787"/>
      <c r="S117" s="3805"/>
    </row>
    <row r="118" spans="1:78" s="17" customFormat="1" ht="15" customHeight="1" x14ac:dyDescent="0.15">
      <c r="A118" s="1145" t="s">
        <v>3235</v>
      </c>
      <c r="B118" s="2057"/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/>
      <c r="G118" s="1183"/>
      <c r="H118" s="35"/>
      <c r="I118" s="1183"/>
      <c r="J118" s="1181"/>
      <c r="K118" s="2057"/>
      <c r="L118" s="37"/>
      <c r="M118" s="1183"/>
      <c r="N118" s="1179"/>
      <c r="O118" s="2057"/>
      <c r="P118" s="1184"/>
      <c r="Q118" s="1183"/>
      <c r="R118" s="1184"/>
      <c r="S118" s="1183"/>
    </row>
    <row r="119" spans="1:78" s="17" customFormat="1" ht="15" customHeight="1" x14ac:dyDescent="0.15">
      <c r="A119" s="779" t="s">
        <v>3236</v>
      </c>
      <c r="B119" s="780"/>
      <c r="C119" s="781"/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0</v>
      </c>
      <c r="C120" s="3685">
        <f>SUM(C115:C119)</f>
        <v>0</v>
      </c>
      <c r="D120" s="3726">
        <f>SUM(D115:D119)</f>
        <v>0</v>
      </c>
      <c r="E120" s="3687">
        <f t="shared" ref="E120:S120" si="65">SUM(E115:E119)</f>
        <v>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0</v>
      </c>
      <c r="M120" s="3687">
        <f t="shared" si="65"/>
        <v>0</v>
      </c>
      <c r="N120" s="3725">
        <f t="shared" si="65"/>
        <v>0</v>
      </c>
      <c r="O120" s="3687">
        <f t="shared" si="65"/>
        <v>0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1085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55" zoomScaleNormal="100" workbookViewId="0">
      <selection activeCell="A153" sqref="A1:XFD104857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6" x14ac:dyDescent="0.25">
      <c r="A4" s="25" t="str">
        <f>CONCATENATE("MES: ",NOMBRE!B6, " (",NOMBRE!C6,NOMBRE!D6,")")</f>
        <v>MES: ENERO (01)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780" t="s">
        <v>3237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  <c r="T6" s="7780"/>
      <c r="U6" s="7780"/>
      <c r="V6" s="7780"/>
      <c r="W6" s="7780"/>
      <c r="X6" s="7780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12" t="s">
        <v>3239</v>
      </c>
      <c r="B9" s="8527"/>
      <c r="C9" s="8514"/>
      <c r="D9" s="8403" t="s">
        <v>77</v>
      </c>
      <c r="E9" s="8670" t="s">
        <v>3240</v>
      </c>
      <c r="F9" s="8671"/>
      <c r="G9" s="8671"/>
      <c r="H9" s="8671"/>
      <c r="I9" s="8757"/>
      <c r="J9" s="8709" t="s">
        <v>29</v>
      </c>
      <c r="K9" s="8716"/>
      <c r="L9" s="8716"/>
      <c r="M9" s="8716"/>
      <c r="N9" s="8716"/>
      <c r="O9" s="8716"/>
      <c r="P9" s="8716"/>
      <c r="Q9" s="8716"/>
      <c r="R9" s="8716"/>
      <c r="S9" s="8716"/>
      <c r="T9" s="8716"/>
      <c r="U9" s="8716"/>
      <c r="V9" s="8716"/>
      <c r="W9" s="8716"/>
      <c r="X9" s="8750"/>
      <c r="Y9" s="8716" t="s">
        <v>460</v>
      </c>
      <c r="Z9" s="8716"/>
      <c r="AA9" s="8750"/>
      <c r="AB9" s="8721" t="s">
        <v>3241</v>
      </c>
      <c r="AC9" s="8526" t="s">
        <v>36</v>
      </c>
      <c r="AD9" s="8526" t="s">
        <v>37</v>
      </c>
      <c r="AE9" s="7795" t="s">
        <v>33</v>
      </c>
      <c r="AF9" s="8671" t="s">
        <v>462</v>
      </c>
      <c r="AG9" s="8757"/>
      <c r="AH9" s="9149" t="s">
        <v>3242</v>
      </c>
      <c r="AI9" s="9152" t="s">
        <v>35</v>
      </c>
    </row>
    <row r="10" spans="1:96" s="17" customFormat="1" ht="33" customHeight="1" x14ac:dyDescent="0.15">
      <c r="A10" s="8313"/>
      <c r="B10" s="7995"/>
      <c r="C10" s="8088"/>
      <c r="D10" s="7253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17"/>
      <c r="AC10" s="7676"/>
      <c r="AD10" s="7676"/>
      <c r="AE10" s="7661"/>
      <c r="AF10" s="3589" t="s">
        <v>467</v>
      </c>
      <c r="AG10" s="2454" t="s">
        <v>468</v>
      </c>
      <c r="AH10" s="8602"/>
      <c r="AI10" s="9153"/>
    </row>
    <row r="11" spans="1:96" s="17" customFormat="1" ht="15" customHeight="1" x14ac:dyDescent="0.25">
      <c r="A11" s="8769" t="s">
        <v>3249</v>
      </c>
      <c r="B11" s="9082" t="s">
        <v>3250</v>
      </c>
      <c r="C11" s="9083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70"/>
      <c r="B12" s="8769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70"/>
      <c r="B13" s="8770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70"/>
      <c r="B14" s="8770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70"/>
      <c r="B15" s="8771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70"/>
      <c r="B16" s="9084" t="s">
        <v>3256</v>
      </c>
      <c r="C16" s="9085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70"/>
      <c r="B17" s="8774" t="s">
        <v>3257</v>
      </c>
      <c r="C17" s="8775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70"/>
      <c r="B18" s="8774" t="s">
        <v>3258</v>
      </c>
      <c r="C18" s="8775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70"/>
      <c r="B19" s="9086" t="s">
        <v>3259</v>
      </c>
      <c r="C19" s="9087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70"/>
      <c r="B20" s="8368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70"/>
      <c r="B21" s="8369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70"/>
      <c r="B22" s="9084" t="s">
        <v>3261</v>
      </c>
      <c r="C22" s="9085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70"/>
      <c r="B23" s="9079" t="s">
        <v>3262</v>
      </c>
      <c r="C23" s="7860"/>
      <c r="D23" s="1308">
        <f>SUM(J23:S23)</f>
        <v>36</v>
      </c>
      <c r="E23" s="1304"/>
      <c r="F23" s="1305"/>
      <c r="G23" s="1305"/>
      <c r="H23" s="1305"/>
      <c r="I23" s="1306"/>
      <c r="J23" s="1181">
        <v>0</v>
      </c>
      <c r="K23" s="1228">
        <v>2</v>
      </c>
      <c r="L23" s="1228">
        <v>8</v>
      </c>
      <c r="M23" s="1228">
        <v>18</v>
      </c>
      <c r="N23" s="1228">
        <v>8</v>
      </c>
      <c r="O23" s="1228">
        <v>0</v>
      </c>
      <c r="P23" s="1228">
        <v>0</v>
      </c>
      <c r="Q23" s="1228">
        <v>0</v>
      </c>
      <c r="R23" s="1228">
        <v>0</v>
      </c>
      <c r="S23" s="1228">
        <v>0</v>
      </c>
      <c r="T23" s="1309"/>
      <c r="U23" s="1309"/>
      <c r="V23" s="1309"/>
      <c r="W23" s="1309"/>
      <c r="X23" s="1309"/>
      <c r="Y23" s="1230">
        <v>36</v>
      </c>
      <c r="Z23" s="1228">
        <v>0</v>
      </c>
      <c r="AA23" s="1185">
        <v>0</v>
      </c>
      <c r="AB23" s="5248">
        <v>0</v>
      </c>
      <c r="AC23" s="1229">
        <v>6</v>
      </c>
      <c r="AD23" s="1229">
        <v>2</v>
      </c>
      <c r="AE23" s="1371"/>
      <c r="AF23" s="1179">
        <v>0</v>
      </c>
      <c r="AG23" s="1180">
        <v>0</v>
      </c>
      <c r="AH23" s="1229">
        <v>0</v>
      </c>
      <c r="AI23" s="1180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70"/>
      <c r="B24" s="8403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>
        <v>0</v>
      </c>
      <c r="K24" s="2821">
        <v>0</v>
      </c>
      <c r="L24" s="2821">
        <v>0</v>
      </c>
      <c r="M24" s="2821">
        <v>0</v>
      </c>
      <c r="N24" s="2821">
        <v>0</v>
      </c>
      <c r="O24" s="2821">
        <v>0</v>
      </c>
      <c r="P24" s="2821">
        <v>0</v>
      </c>
      <c r="Q24" s="2821">
        <v>0</v>
      </c>
      <c r="R24" s="2821">
        <v>0</v>
      </c>
      <c r="S24" s="2821">
        <v>0</v>
      </c>
      <c r="T24" s="4041"/>
      <c r="U24" s="4041"/>
      <c r="V24" s="4041"/>
      <c r="W24" s="4041"/>
      <c r="X24" s="4041"/>
      <c r="Y24" s="3263">
        <v>0</v>
      </c>
      <c r="Z24" s="835">
        <v>0</v>
      </c>
      <c r="AA24" s="2823">
        <v>0</v>
      </c>
      <c r="AB24" s="5213">
        <v>0</v>
      </c>
      <c r="AC24" s="5189">
        <v>0</v>
      </c>
      <c r="AD24" s="5189">
        <v>0</v>
      </c>
      <c r="AE24" s="5413"/>
      <c r="AF24" s="3502">
        <v>0</v>
      </c>
      <c r="AG24" s="3520">
        <v>0</v>
      </c>
      <c r="AH24" s="5189">
        <v>0</v>
      </c>
      <c r="AI24" s="5185">
        <v>0</v>
      </c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70"/>
      <c r="B25" s="7253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>
        <v>0</v>
      </c>
      <c r="K25" s="3599">
        <v>0</v>
      </c>
      <c r="L25" s="3599">
        <v>0</v>
      </c>
      <c r="M25" s="3599">
        <v>0</v>
      </c>
      <c r="N25" s="3599">
        <v>0</v>
      </c>
      <c r="O25" s="3599">
        <v>0</v>
      </c>
      <c r="P25" s="3599">
        <v>0</v>
      </c>
      <c r="Q25" s="3599">
        <v>0</v>
      </c>
      <c r="R25" s="3599">
        <v>0</v>
      </c>
      <c r="S25" s="3599">
        <v>0</v>
      </c>
      <c r="T25" s="4044"/>
      <c r="U25" s="4044"/>
      <c r="V25" s="4044"/>
      <c r="W25" s="4044"/>
      <c r="X25" s="4044"/>
      <c r="Y25" s="4045">
        <v>0</v>
      </c>
      <c r="Z25" s="3913"/>
      <c r="AA25" s="3897">
        <v>0</v>
      </c>
      <c r="AB25" s="5249">
        <v>0</v>
      </c>
      <c r="AC25" s="1223">
        <v>0</v>
      </c>
      <c r="AD25" s="1223">
        <v>0</v>
      </c>
      <c r="AE25" s="1233"/>
      <c r="AF25" s="3808">
        <v>0</v>
      </c>
      <c r="AG25" s="1192">
        <v>0</v>
      </c>
      <c r="AH25" s="1223">
        <v>0</v>
      </c>
      <c r="AI25" s="1192">
        <v>0</v>
      </c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70"/>
      <c r="B26" s="9104" t="s">
        <v>3265</v>
      </c>
      <c r="C26" s="7847"/>
      <c r="D26" s="637">
        <f>SUM(H26:X26)</f>
        <v>0</v>
      </c>
      <c r="E26" s="4047"/>
      <c r="F26" s="333"/>
      <c r="G26" s="333"/>
      <c r="H26" s="155">
        <v>0</v>
      </c>
      <c r="I26" s="2645">
        <v>0</v>
      </c>
      <c r="J26" s="2652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5360">
        <v>0</v>
      </c>
      <c r="AC26" s="5362">
        <v>0</v>
      </c>
      <c r="AD26" s="5362">
        <v>0</v>
      </c>
      <c r="AE26" s="5420">
        <v>0</v>
      </c>
      <c r="AF26" s="2644">
        <v>0</v>
      </c>
      <c r="AG26" s="2645">
        <v>0</v>
      </c>
      <c r="AH26" s="2670">
        <v>0</v>
      </c>
      <c r="AI26" s="5186">
        <v>0</v>
      </c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70"/>
      <c r="B27" s="8368" t="s">
        <v>3266</v>
      </c>
      <c r="C27" s="4048" t="s">
        <v>3267</v>
      </c>
      <c r="D27" s="3779">
        <f>SUM(E27:F27)</f>
        <v>12</v>
      </c>
      <c r="E27" s="1935">
        <v>12</v>
      </c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>
        <v>0</v>
      </c>
      <c r="Z27" s="173"/>
      <c r="AA27" s="4050"/>
      <c r="AB27" s="5213">
        <v>0</v>
      </c>
      <c r="AC27" s="5189">
        <v>2</v>
      </c>
      <c r="AD27" s="5189">
        <v>0</v>
      </c>
      <c r="AE27" s="4312"/>
      <c r="AF27" s="3502">
        <v>0</v>
      </c>
      <c r="AG27" s="3520">
        <v>0</v>
      </c>
      <c r="AH27" s="5189">
        <v>0</v>
      </c>
      <c r="AI27" s="5185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70"/>
      <c r="B28" s="7770"/>
      <c r="C28" s="1303" t="s">
        <v>3268</v>
      </c>
      <c r="D28" s="1308">
        <f>SUM(E28:G28)</f>
        <v>12</v>
      </c>
      <c r="E28" s="3787">
        <v>12</v>
      </c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>
        <v>0</v>
      </c>
      <c r="Z28" s="1305"/>
      <c r="AA28" s="1321"/>
      <c r="AB28" s="5215">
        <v>0</v>
      </c>
      <c r="AC28" s="3892">
        <v>2</v>
      </c>
      <c r="AD28" s="3892">
        <v>0</v>
      </c>
      <c r="AE28" s="3788">
        <v>0</v>
      </c>
      <c r="AF28" s="3787">
        <v>0</v>
      </c>
      <c r="AG28" s="3788">
        <v>0</v>
      </c>
      <c r="AH28" s="3892">
        <v>0</v>
      </c>
      <c r="AI28" s="3788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70"/>
      <c r="B29" s="8369"/>
      <c r="C29" s="1232" t="s">
        <v>603</v>
      </c>
      <c r="D29" s="3598">
        <f>SUM(E29:G29)</f>
        <v>0</v>
      </c>
      <c r="E29" s="3808">
        <v>0</v>
      </c>
      <c r="F29" s="2652">
        <v>0</v>
      </c>
      <c r="G29" s="2652">
        <v>0</v>
      </c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>
        <v>0</v>
      </c>
      <c r="Z29" s="4043"/>
      <c r="AA29" s="4055"/>
      <c r="AB29" s="5360">
        <v>0</v>
      </c>
      <c r="AC29" s="5362">
        <v>0</v>
      </c>
      <c r="AD29" s="5362">
        <v>0</v>
      </c>
      <c r="AE29" s="5420">
        <v>0</v>
      </c>
      <c r="AF29" s="2644">
        <v>0</v>
      </c>
      <c r="AG29" s="2645">
        <v>0</v>
      </c>
      <c r="AH29" s="2670">
        <v>0</v>
      </c>
      <c r="AI29" s="5186">
        <v>0</v>
      </c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70"/>
      <c r="B30" s="8368" t="s">
        <v>3269</v>
      </c>
      <c r="C30" s="3934" t="s">
        <v>3270</v>
      </c>
      <c r="D30" s="3595">
        <f>SUM(E30:H30)</f>
        <v>0</v>
      </c>
      <c r="E30" s="3502">
        <v>0</v>
      </c>
      <c r="F30" s="835">
        <v>0</v>
      </c>
      <c r="G30" s="835">
        <v>0</v>
      </c>
      <c r="H30" s="835">
        <v>0</v>
      </c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>
        <v>0</v>
      </c>
      <c r="Z30" s="4029"/>
      <c r="AA30" s="4032"/>
      <c r="AB30" s="5213">
        <v>0</v>
      </c>
      <c r="AC30" s="5189">
        <v>0</v>
      </c>
      <c r="AD30" s="5189">
        <v>0</v>
      </c>
      <c r="AE30" s="5185">
        <v>0</v>
      </c>
      <c r="AF30" s="3502">
        <v>0</v>
      </c>
      <c r="AG30" s="3520">
        <v>0</v>
      </c>
      <c r="AH30" s="5189">
        <v>0</v>
      </c>
      <c r="AI30" s="5185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70"/>
      <c r="B31" s="7770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>
        <v>0</v>
      </c>
      <c r="J31" s="3789">
        <v>0</v>
      </c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>
        <v>0</v>
      </c>
      <c r="Z31" s="1305"/>
      <c r="AA31" s="1321"/>
      <c r="AB31" s="5215">
        <v>0</v>
      </c>
      <c r="AC31" s="3892">
        <v>0</v>
      </c>
      <c r="AD31" s="3892">
        <v>0</v>
      </c>
      <c r="AE31" s="3788">
        <v>0</v>
      </c>
      <c r="AF31" s="3787">
        <v>0</v>
      </c>
      <c r="AG31" s="3788">
        <v>0</v>
      </c>
      <c r="AH31" s="3892">
        <v>0</v>
      </c>
      <c r="AI31" s="3788">
        <v>0</v>
      </c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70"/>
      <c r="B32" s="8369"/>
      <c r="C32" s="1232" t="s">
        <v>603</v>
      </c>
      <c r="D32" s="3598">
        <f>SUM(E32:I32)</f>
        <v>0</v>
      </c>
      <c r="E32" s="2644">
        <v>0</v>
      </c>
      <c r="F32" s="155">
        <v>0</v>
      </c>
      <c r="G32" s="155">
        <v>0</v>
      </c>
      <c r="H32" s="155">
        <v>0</v>
      </c>
      <c r="I32" s="1192">
        <v>0</v>
      </c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>
        <v>0</v>
      </c>
      <c r="Z32" s="4043"/>
      <c r="AA32" s="4055"/>
      <c r="AB32" s="5249">
        <v>0</v>
      </c>
      <c r="AC32" s="1223">
        <v>0</v>
      </c>
      <c r="AD32" s="1223">
        <v>0</v>
      </c>
      <c r="AE32" s="1192">
        <v>0</v>
      </c>
      <c r="AF32" s="3808">
        <v>0</v>
      </c>
      <c r="AG32" s="1192">
        <v>0</v>
      </c>
      <c r="AH32" s="1223">
        <v>0</v>
      </c>
      <c r="AI32" s="1192">
        <v>0</v>
      </c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70"/>
      <c r="B33" s="9101" t="s">
        <v>3272</v>
      </c>
      <c r="C33" s="9102"/>
      <c r="D33" s="3772">
        <f>SUM(E33:X33)</f>
        <v>0</v>
      </c>
      <c r="E33" s="3773">
        <v>0</v>
      </c>
      <c r="F33" s="3901">
        <v>0</v>
      </c>
      <c r="G33" s="3901">
        <v>0</v>
      </c>
      <c r="H33" s="3901">
        <v>0</v>
      </c>
      <c r="I33" s="3774">
        <v>0</v>
      </c>
      <c r="J33" s="3775">
        <v>0</v>
      </c>
      <c r="K33" s="3901">
        <v>0</v>
      </c>
      <c r="L33" s="3901">
        <v>0</v>
      </c>
      <c r="M33" s="3776">
        <v>0</v>
      </c>
      <c r="N33" s="3776">
        <v>0</v>
      </c>
      <c r="O33" s="3776">
        <v>0</v>
      </c>
      <c r="P33" s="3776">
        <v>0</v>
      </c>
      <c r="Q33" s="3776">
        <v>0</v>
      </c>
      <c r="R33" s="3776">
        <v>0</v>
      </c>
      <c r="S33" s="3776">
        <v>0</v>
      </c>
      <c r="T33" s="3776">
        <v>0</v>
      </c>
      <c r="U33" s="3776">
        <v>0</v>
      </c>
      <c r="V33" s="3776">
        <v>0</v>
      </c>
      <c r="W33" s="3776">
        <v>0</v>
      </c>
      <c r="X33" s="3776">
        <v>0</v>
      </c>
      <c r="Y33" s="3902">
        <v>0</v>
      </c>
      <c r="Z33" s="3901">
        <v>0</v>
      </c>
      <c r="AA33" s="3778">
        <v>0</v>
      </c>
      <c r="AB33" s="5457">
        <v>0</v>
      </c>
      <c r="AC33" s="5422">
        <v>0</v>
      </c>
      <c r="AD33" s="5422">
        <v>0</v>
      </c>
      <c r="AE33" s="5419">
        <v>0</v>
      </c>
      <c r="AF33" s="3773">
        <v>0</v>
      </c>
      <c r="AG33" s="3774">
        <v>0</v>
      </c>
      <c r="AH33" s="4577">
        <v>0</v>
      </c>
      <c r="AI33" s="5187">
        <v>0</v>
      </c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70"/>
      <c r="B34" s="8369" t="s">
        <v>3273</v>
      </c>
      <c r="C34" s="2895" t="s">
        <v>3274</v>
      </c>
      <c r="D34" s="1946">
        <f>SUM(E34:X34)</f>
        <v>0</v>
      </c>
      <c r="E34" s="1935">
        <v>0</v>
      </c>
      <c r="F34" s="793">
        <v>0</v>
      </c>
      <c r="G34" s="793">
        <v>0</v>
      </c>
      <c r="H34" s="793">
        <v>0</v>
      </c>
      <c r="I34" s="3805">
        <v>0</v>
      </c>
      <c r="J34" s="1432">
        <v>0</v>
      </c>
      <c r="K34" s="793">
        <v>0</v>
      </c>
      <c r="L34" s="793">
        <v>0</v>
      </c>
      <c r="M34" s="2261">
        <v>0</v>
      </c>
      <c r="N34" s="2261">
        <v>0</v>
      </c>
      <c r="O34" s="2261">
        <v>0</v>
      </c>
      <c r="P34" s="2261">
        <v>0</v>
      </c>
      <c r="Q34" s="2261">
        <v>0</v>
      </c>
      <c r="R34" s="2261">
        <v>0</v>
      </c>
      <c r="S34" s="2261">
        <v>0</v>
      </c>
      <c r="T34" s="2261">
        <v>0</v>
      </c>
      <c r="U34" s="2261">
        <v>0</v>
      </c>
      <c r="V34" s="2261">
        <v>0</v>
      </c>
      <c r="W34" s="2261">
        <v>0</v>
      </c>
      <c r="X34" s="2261">
        <v>0</v>
      </c>
      <c r="Y34" s="1966">
        <v>0</v>
      </c>
      <c r="Z34" s="793">
        <v>0</v>
      </c>
      <c r="AA34" s="792">
        <v>0</v>
      </c>
      <c r="AB34" s="5214">
        <v>0</v>
      </c>
      <c r="AC34" s="1964">
        <v>0</v>
      </c>
      <c r="AD34" s="1964">
        <v>0</v>
      </c>
      <c r="AE34" s="1186">
        <v>0</v>
      </c>
      <c r="AF34" s="1935">
        <v>0</v>
      </c>
      <c r="AG34" s="3805">
        <v>0</v>
      </c>
      <c r="AH34" s="1964">
        <v>0</v>
      </c>
      <c r="AI34" s="1186">
        <v>0</v>
      </c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70"/>
      <c r="B35" s="9103"/>
      <c r="C35" s="3121" t="s">
        <v>3275</v>
      </c>
      <c r="D35" s="3632">
        <f>SUM(E35:X35)</f>
        <v>0</v>
      </c>
      <c r="E35" s="3787">
        <v>0</v>
      </c>
      <c r="F35" s="3891">
        <v>0</v>
      </c>
      <c r="G35" s="3891">
        <v>0</v>
      </c>
      <c r="H35" s="3891">
        <v>0</v>
      </c>
      <c r="I35" s="3788">
        <v>0</v>
      </c>
      <c r="J35" s="3789">
        <v>0</v>
      </c>
      <c r="K35" s="3891">
        <v>0</v>
      </c>
      <c r="L35" s="3891">
        <v>0</v>
      </c>
      <c r="M35" s="3790">
        <v>0</v>
      </c>
      <c r="N35" s="3790">
        <v>0</v>
      </c>
      <c r="O35" s="3790">
        <v>0</v>
      </c>
      <c r="P35" s="3790">
        <v>0</v>
      </c>
      <c r="Q35" s="3790">
        <v>0</v>
      </c>
      <c r="R35" s="3790">
        <v>0</v>
      </c>
      <c r="S35" s="3790">
        <v>0</v>
      </c>
      <c r="T35" s="3790">
        <v>0</v>
      </c>
      <c r="U35" s="3790">
        <v>0</v>
      </c>
      <c r="V35" s="3790">
        <v>0</v>
      </c>
      <c r="W35" s="3790">
        <v>0</v>
      </c>
      <c r="X35" s="3790">
        <v>0</v>
      </c>
      <c r="Y35" s="3893">
        <v>0</v>
      </c>
      <c r="Z35" s="3891">
        <v>0</v>
      </c>
      <c r="AA35" s="3793">
        <v>0</v>
      </c>
      <c r="AB35" s="5215">
        <v>0</v>
      </c>
      <c r="AC35" s="3892">
        <v>0</v>
      </c>
      <c r="AD35" s="3892">
        <v>0</v>
      </c>
      <c r="AE35" s="3788">
        <v>0</v>
      </c>
      <c r="AF35" s="3787">
        <v>0</v>
      </c>
      <c r="AG35" s="3788">
        <v>0</v>
      </c>
      <c r="AH35" s="3892">
        <v>0</v>
      </c>
      <c r="AI35" s="3788">
        <v>0</v>
      </c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70"/>
      <c r="B36" s="8728" t="s">
        <v>3276</v>
      </c>
      <c r="C36" s="8728"/>
      <c r="D36" s="3632">
        <f>SUM(E36:X36)</f>
        <v>0</v>
      </c>
      <c r="E36" s="3787">
        <v>0</v>
      </c>
      <c r="F36" s="3891">
        <v>0</v>
      </c>
      <c r="G36" s="3891">
        <v>0</v>
      </c>
      <c r="H36" s="3891">
        <v>0</v>
      </c>
      <c r="I36" s="3788">
        <v>0</v>
      </c>
      <c r="J36" s="3789">
        <v>0</v>
      </c>
      <c r="K36" s="3891">
        <v>0</v>
      </c>
      <c r="L36" s="3891">
        <v>0</v>
      </c>
      <c r="M36" s="3790">
        <v>0</v>
      </c>
      <c r="N36" s="3790">
        <v>0</v>
      </c>
      <c r="O36" s="3790">
        <v>0</v>
      </c>
      <c r="P36" s="3790">
        <v>0</v>
      </c>
      <c r="Q36" s="3790">
        <v>0</v>
      </c>
      <c r="R36" s="3790">
        <v>0</v>
      </c>
      <c r="S36" s="3790">
        <v>0</v>
      </c>
      <c r="T36" s="3790">
        <v>0</v>
      </c>
      <c r="U36" s="3790">
        <v>0</v>
      </c>
      <c r="V36" s="3790">
        <v>0</v>
      </c>
      <c r="W36" s="3790">
        <v>0</v>
      </c>
      <c r="X36" s="3790">
        <v>0</v>
      </c>
      <c r="Y36" s="3893">
        <v>0</v>
      </c>
      <c r="Z36" s="3891">
        <v>0</v>
      </c>
      <c r="AA36" s="3793">
        <v>0</v>
      </c>
      <c r="AB36" s="5215">
        <v>0</v>
      </c>
      <c r="AC36" s="3892">
        <v>0</v>
      </c>
      <c r="AD36" s="3892">
        <v>0</v>
      </c>
      <c r="AE36" s="3788">
        <v>0</v>
      </c>
      <c r="AF36" s="3787">
        <v>0</v>
      </c>
      <c r="AG36" s="3788">
        <v>0</v>
      </c>
      <c r="AH36" s="3892">
        <v>0</v>
      </c>
      <c r="AI36" s="3788">
        <v>0</v>
      </c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70"/>
      <c r="B37" s="9084" t="s">
        <v>3277</v>
      </c>
      <c r="C37" s="9085"/>
      <c r="D37" s="3632">
        <f>SUM(E37:X37)</f>
        <v>0</v>
      </c>
      <c r="E37" s="3787">
        <v>0</v>
      </c>
      <c r="F37" s="3891">
        <v>0</v>
      </c>
      <c r="G37" s="3891">
        <v>0</v>
      </c>
      <c r="H37" s="3891">
        <v>0</v>
      </c>
      <c r="I37" s="3788">
        <v>0</v>
      </c>
      <c r="J37" s="3789">
        <v>0</v>
      </c>
      <c r="K37" s="3891">
        <v>0</v>
      </c>
      <c r="L37" s="3891">
        <v>0</v>
      </c>
      <c r="M37" s="3790">
        <v>0</v>
      </c>
      <c r="N37" s="3790">
        <v>0</v>
      </c>
      <c r="O37" s="3790">
        <v>0</v>
      </c>
      <c r="P37" s="3790">
        <v>0</v>
      </c>
      <c r="Q37" s="3790">
        <v>0</v>
      </c>
      <c r="R37" s="3790">
        <v>0</v>
      </c>
      <c r="S37" s="3790">
        <v>0</v>
      </c>
      <c r="T37" s="3790">
        <v>0</v>
      </c>
      <c r="U37" s="3790">
        <v>0</v>
      </c>
      <c r="V37" s="3790">
        <v>0</v>
      </c>
      <c r="W37" s="3790">
        <v>0</v>
      </c>
      <c r="X37" s="3790">
        <v>0</v>
      </c>
      <c r="Y37" s="3893">
        <v>0</v>
      </c>
      <c r="Z37" s="3891">
        <v>0</v>
      </c>
      <c r="AA37" s="3793">
        <v>0</v>
      </c>
      <c r="AB37" s="5215">
        <v>0</v>
      </c>
      <c r="AC37" s="3892">
        <v>0</v>
      </c>
      <c r="AD37" s="3892">
        <v>0</v>
      </c>
      <c r="AE37" s="3788">
        <v>0</v>
      </c>
      <c r="AF37" s="3787">
        <v>0</v>
      </c>
      <c r="AG37" s="3788">
        <v>0</v>
      </c>
      <c r="AH37" s="3892">
        <v>0</v>
      </c>
      <c r="AI37" s="3788">
        <v>0</v>
      </c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70"/>
      <c r="B38" s="8752" t="s">
        <v>3278</v>
      </c>
      <c r="C38" s="8753"/>
      <c r="D38" s="637">
        <f>SUM(J38:S38)</f>
        <v>0</v>
      </c>
      <c r="E38" s="4058"/>
      <c r="F38" s="4052"/>
      <c r="G38" s="4052"/>
      <c r="H38" s="4052"/>
      <c r="I38" s="3980"/>
      <c r="J38" s="3789">
        <v>0</v>
      </c>
      <c r="K38" s="3891">
        <v>0</v>
      </c>
      <c r="L38" s="3891">
        <v>0</v>
      </c>
      <c r="M38" s="3790">
        <v>0</v>
      </c>
      <c r="N38" s="3790">
        <v>0</v>
      </c>
      <c r="O38" s="3790">
        <v>0</v>
      </c>
      <c r="P38" s="3790">
        <v>0</v>
      </c>
      <c r="Q38" s="3790">
        <v>0</v>
      </c>
      <c r="R38" s="3790">
        <v>0</v>
      </c>
      <c r="S38" s="3790">
        <v>0</v>
      </c>
      <c r="T38" s="4057"/>
      <c r="U38" s="4057"/>
      <c r="V38" s="4057"/>
      <c r="W38" s="4057"/>
      <c r="X38" s="4057"/>
      <c r="Y38" s="3893">
        <v>0</v>
      </c>
      <c r="Z38" s="3891">
        <v>0</v>
      </c>
      <c r="AA38" s="3793">
        <v>0</v>
      </c>
      <c r="AB38" s="5215">
        <v>0</v>
      </c>
      <c r="AC38" s="3892">
        <v>0</v>
      </c>
      <c r="AD38" s="3892">
        <v>0</v>
      </c>
      <c r="AE38" s="3788">
        <v>0</v>
      </c>
      <c r="AF38" s="3787">
        <v>0</v>
      </c>
      <c r="AG38" s="3788">
        <v>0</v>
      </c>
      <c r="AH38" s="3892">
        <v>0</v>
      </c>
      <c r="AI38" s="3788">
        <v>0</v>
      </c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70"/>
      <c r="B39" s="9086" t="s">
        <v>3279</v>
      </c>
      <c r="C39" s="9087"/>
      <c r="D39" s="1308">
        <f>SUM(E39:X39)</f>
        <v>0</v>
      </c>
      <c r="E39" s="1179">
        <v>0</v>
      </c>
      <c r="F39" s="1228">
        <v>0</v>
      </c>
      <c r="G39" s="1228">
        <v>0</v>
      </c>
      <c r="H39" s="1228">
        <v>0</v>
      </c>
      <c r="I39" s="1180">
        <v>0</v>
      </c>
      <c r="J39" s="1181">
        <v>0</v>
      </c>
      <c r="K39" s="1228">
        <v>0</v>
      </c>
      <c r="L39" s="1228">
        <v>0</v>
      </c>
      <c r="M39" s="1182">
        <v>0</v>
      </c>
      <c r="N39" s="1182">
        <v>0</v>
      </c>
      <c r="O39" s="1182">
        <v>0</v>
      </c>
      <c r="P39" s="1182">
        <v>0</v>
      </c>
      <c r="Q39" s="1182">
        <v>0</v>
      </c>
      <c r="R39" s="1182">
        <v>0</v>
      </c>
      <c r="S39" s="1182">
        <v>0</v>
      </c>
      <c r="T39" s="1182">
        <v>0</v>
      </c>
      <c r="U39" s="1182">
        <v>0</v>
      </c>
      <c r="V39" s="1182">
        <v>0</v>
      </c>
      <c r="W39" s="1182">
        <v>0</v>
      </c>
      <c r="X39" s="1182">
        <v>0</v>
      </c>
      <c r="Y39" s="1230">
        <v>0</v>
      </c>
      <c r="Z39" s="1228">
        <v>0</v>
      </c>
      <c r="AA39" s="1185">
        <v>0</v>
      </c>
      <c r="AB39" s="5248">
        <v>0</v>
      </c>
      <c r="AC39" s="1229">
        <v>0</v>
      </c>
      <c r="AD39" s="1229">
        <v>0</v>
      </c>
      <c r="AE39" s="1180">
        <v>0</v>
      </c>
      <c r="AF39" s="1179">
        <v>0</v>
      </c>
      <c r="AG39" s="1180">
        <v>0</v>
      </c>
      <c r="AH39" s="1229">
        <v>0</v>
      </c>
      <c r="AI39" s="1180">
        <v>0</v>
      </c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70"/>
      <c r="B40" s="8368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>
        <v>0</v>
      </c>
      <c r="V40" s="2581">
        <v>0</v>
      </c>
      <c r="W40" s="2581">
        <v>0</v>
      </c>
      <c r="X40" s="2581">
        <v>0</v>
      </c>
      <c r="Y40" s="4060">
        <v>0</v>
      </c>
      <c r="Z40" s="842"/>
      <c r="AA40" s="2416"/>
      <c r="AB40" s="5215">
        <v>0</v>
      </c>
      <c r="AC40" s="3892">
        <v>0</v>
      </c>
      <c r="AD40" s="3892">
        <v>0</v>
      </c>
      <c r="AE40" s="3788">
        <v>0</v>
      </c>
      <c r="AF40" s="3787">
        <v>0</v>
      </c>
      <c r="AG40" s="3788">
        <v>0</v>
      </c>
      <c r="AH40" s="3892">
        <v>0</v>
      </c>
      <c r="AI40" s="3788">
        <v>0</v>
      </c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70"/>
      <c r="B41" s="7770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>
        <v>0</v>
      </c>
      <c r="V41" s="3790">
        <v>0</v>
      </c>
      <c r="W41" s="3790">
        <v>0</v>
      </c>
      <c r="X41" s="3790">
        <v>0</v>
      </c>
      <c r="Y41" s="3919">
        <v>0</v>
      </c>
      <c r="Z41" s="4052"/>
      <c r="AA41" s="4062"/>
      <c r="AB41" s="5215">
        <v>0</v>
      </c>
      <c r="AC41" s="3892">
        <v>0</v>
      </c>
      <c r="AD41" s="3892">
        <v>0</v>
      </c>
      <c r="AE41" s="3788">
        <v>0</v>
      </c>
      <c r="AF41" s="3787">
        <v>0</v>
      </c>
      <c r="AG41" s="3788">
        <v>0</v>
      </c>
      <c r="AH41" s="3892">
        <v>0</v>
      </c>
      <c r="AI41" s="3788">
        <v>0</v>
      </c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70"/>
      <c r="B42" s="7770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>
        <v>0</v>
      </c>
      <c r="V42" s="3790">
        <v>0</v>
      </c>
      <c r="W42" s="3790">
        <v>0</v>
      </c>
      <c r="X42" s="3790">
        <v>0</v>
      </c>
      <c r="Y42" s="3919">
        <v>0</v>
      </c>
      <c r="Z42" s="4052"/>
      <c r="AA42" s="4062"/>
      <c r="AB42" s="5215">
        <v>0</v>
      </c>
      <c r="AC42" s="3892">
        <v>0</v>
      </c>
      <c r="AD42" s="3892">
        <v>0</v>
      </c>
      <c r="AE42" s="3788">
        <v>0</v>
      </c>
      <c r="AF42" s="3787">
        <v>0</v>
      </c>
      <c r="AG42" s="3788">
        <v>0</v>
      </c>
      <c r="AH42" s="3892">
        <v>0</v>
      </c>
      <c r="AI42" s="3788">
        <v>0</v>
      </c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70"/>
      <c r="B43" s="7770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>
        <v>0</v>
      </c>
      <c r="V43" s="3790">
        <v>0</v>
      </c>
      <c r="W43" s="3790">
        <v>0</v>
      </c>
      <c r="X43" s="3790">
        <v>0</v>
      </c>
      <c r="Y43" s="3919">
        <v>0</v>
      </c>
      <c r="Z43" s="4052"/>
      <c r="AA43" s="4062"/>
      <c r="AB43" s="5215">
        <v>0</v>
      </c>
      <c r="AC43" s="3892">
        <v>0</v>
      </c>
      <c r="AD43" s="3892">
        <v>0</v>
      </c>
      <c r="AE43" s="3788">
        <v>0</v>
      </c>
      <c r="AF43" s="3787">
        <v>0</v>
      </c>
      <c r="AG43" s="3788">
        <v>0</v>
      </c>
      <c r="AH43" s="3892">
        <v>0</v>
      </c>
      <c r="AI43" s="3788">
        <v>0</v>
      </c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70"/>
      <c r="B44" s="9154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>
        <v>0</v>
      </c>
      <c r="V44" s="3912">
        <v>0</v>
      </c>
      <c r="W44" s="3912">
        <v>0</v>
      </c>
      <c r="X44" s="3912">
        <v>0</v>
      </c>
      <c r="Y44" s="454">
        <v>0</v>
      </c>
      <c r="Z44" s="173"/>
      <c r="AA44" s="4050"/>
      <c r="AB44" s="5247">
        <v>0</v>
      </c>
      <c r="AC44" s="670">
        <v>0</v>
      </c>
      <c r="AD44" s="670">
        <v>0</v>
      </c>
      <c r="AE44" s="2057">
        <v>0</v>
      </c>
      <c r="AF44" s="645">
        <v>0</v>
      </c>
      <c r="AG44" s="2057">
        <v>0</v>
      </c>
      <c r="AH44" s="670">
        <v>0</v>
      </c>
      <c r="AI44" s="5188">
        <v>0</v>
      </c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70"/>
      <c r="B45" s="9093" t="s">
        <v>3286</v>
      </c>
      <c r="C45" s="9094"/>
      <c r="D45" s="3595">
        <f>SUM(E45:X45)</f>
        <v>0</v>
      </c>
      <c r="E45" s="3502">
        <v>0</v>
      </c>
      <c r="F45" s="835">
        <v>0</v>
      </c>
      <c r="G45" s="835">
        <v>0</v>
      </c>
      <c r="H45" s="835">
        <v>0</v>
      </c>
      <c r="I45" s="3520">
        <v>0</v>
      </c>
      <c r="J45" s="3503">
        <v>0</v>
      </c>
      <c r="K45" s="835">
        <v>0</v>
      </c>
      <c r="L45" s="835">
        <v>0</v>
      </c>
      <c r="M45" s="2581">
        <v>0</v>
      </c>
      <c r="N45" s="2581">
        <v>0</v>
      </c>
      <c r="O45" s="2581">
        <v>0</v>
      </c>
      <c r="P45" s="2581">
        <v>0</v>
      </c>
      <c r="Q45" s="2581">
        <v>0</v>
      </c>
      <c r="R45" s="2581">
        <v>0</v>
      </c>
      <c r="S45" s="2581">
        <v>0</v>
      </c>
      <c r="T45" s="2581">
        <v>0</v>
      </c>
      <c r="U45" s="2581">
        <v>0</v>
      </c>
      <c r="V45" s="2581">
        <v>0</v>
      </c>
      <c r="W45" s="2581">
        <v>0</v>
      </c>
      <c r="X45" s="2581">
        <v>0</v>
      </c>
      <c r="Y45" s="4060">
        <v>0</v>
      </c>
      <c r="Z45" s="842"/>
      <c r="AA45" s="2416"/>
      <c r="AB45" s="5213">
        <v>0</v>
      </c>
      <c r="AC45" s="5189">
        <v>0</v>
      </c>
      <c r="AD45" s="5189">
        <v>0</v>
      </c>
      <c r="AE45" s="5185">
        <v>0</v>
      </c>
      <c r="AF45" s="3502">
        <v>0</v>
      </c>
      <c r="AG45" s="3520">
        <v>0</v>
      </c>
      <c r="AH45" s="5189">
        <v>0</v>
      </c>
      <c r="AI45" s="5185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70"/>
      <c r="B46" s="9080" t="s">
        <v>3287</v>
      </c>
      <c r="C46" s="9081"/>
      <c r="D46" s="2669">
        <f>SUM(E46:X46)</f>
        <v>0</v>
      </c>
      <c r="E46" s="2644">
        <v>0</v>
      </c>
      <c r="F46" s="155">
        <v>0</v>
      </c>
      <c r="G46" s="155">
        <v>0</v>
      </c>
      <c r="H46" s="155">
        <v>0</v>
      </c>
      <c r="I46" s="2645">
        <v>0</v>
      </c>
      <c r="J46" s="2652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4055"/>
      <c r="AB46" s="5249">
        <v>0</v>
      </c>
      <c r="AC46" s="1223">
        <v>0</v>
      </c>
      <c r="AD46" s="1223">
        <v>0</v>
      </c>
      <c r="AE46" s="1192">
        <v>0</v>
      </c>
      <c r="AF46" s="3808">
        <v>0</v>
      </c>
      <c r="AG46" s="1192">
        <v>0</v>
      </c>
      <c r="AH46" s="1223">
        <v>0</v>
      </c>
      <c r="AI46" s="1192">
        <v>0</v>
      </c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70"/>
      <c r="B47" s="8389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>
        <v>0</v>
      </c>
      <c r="L47" s="3891">
        <v>0</v>
      </c>
      <c r="M47" s="3790">
        <v>0</v>
      </c>
      <c r="N47" s="3790">
        <v>0</v>
      </c>
      <c r="O47" s="3790">
        <v>0</v>
      </c>
      <c r="P47" s="3790">
        <v>0</v>
      </c>
      <c r="Q47" s="3790">
        <v>0</v>
      </c>
      <c r="R47" s="3790">
        <v>0</v>
      </c>
      <c r="S47" s="3790">
        <v>0</v>
      </c>
      <c r="T47" s="3790">
        <v>0</v>
      </c>
      <c r="U47" s="3790">
        <v>0</v>
      </c>
      <c r="V47" s="3790">
        <v>0</v>
      </c>
      <c r="W47" s="3790">
        <v>0</v>
      </c>
      <c r="X47" s="3790">
        <v>0</v>
      </c>
      <c r="Y47" s="4060">
        <v>0</v>
      </c>
      <c r="Z47" s="842"/>
      <c r="AA47" s="2416"/>
      <c r="AB47" s="5213">
        <v>0</v>
      </c>
      <c r="AC47" s="5189">
        <v>0</v>
      </c>
      <c r="AD47" s="5189">
        <v>0</v>
      </c>
      <c r="AE47" s="5185">
        <v>0</v>
      </c>
      <c r="AF47" s="3502">
        <v>0</v>
      </c>
      <c r="AG47" s="3520">
        <v>0</v>
      </c>
      <c r="AH47" s="5189">
        <v>0</v>
      </c>
      <c r="AI47" s="5185">
        <v>0</v>
      </c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70"/>
      <c r="B48" s="9098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>
        <v>0</v>
      </c>
      <c r="L48" s="3891">
        <v>0</v>
      </c>
      <c r="M48" s="3790">
        <v>0</v>
      </c>
      <c r="N48" s="3790">
        <v>0</v>
      </c>
      <c r="O48" s="3790">
        <v>0</v>
      </c>
      <c r="P48" s="3790">
        <v>0</v>
      </c>
      <c r="Q48" s="3790">
        <v>0</v>
      </c>
      <c r="R48" s="3790">
        <v>0</v>
      </c>
      <c r="S48" s="1182">
        <v>0</v>
      </c>
      <c r="T48" s="3790">
        <v>0</v>
      </c>
      <c r="U48" s="3790">
        <v>0</v>
      </c>
      <c r="V48" s="3790">
        <v>0</v>
      </c>
      <c r="W48" s="3790">
        <v>0</v>
      </c>
      <c r="X48" s="3790">
        <v>0</v>
      </c>
      <c r="Y48" s="3919">
        <v>0</v>
      </c>
      <c r="Z48" s="4052"/>
      <c r="AA48" s="4062"/>
      <c r="AB48" s="5215">
        <v>0</v>
      </c>
      <c r="AC48" s="3892">
        <v>0</v>
      </c>
      <c r="AD48" s="3892">
        <v>0</v>
      </c>
      <c r="AE48" s="3788">
        <v>0</v>
      </c>
      <c r="AF48" s="3787">
        <v>0</v>
      </c>
      <c r="AG48" s="3788">
        <v>0</v>
      </c>
      <c r="AH48" s="3892">
        <v>0</v>
      </c>
      <c r="AI48" s="3788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70"/>
      <c r="B49" s="9098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>
        <v>0</v>
      </c>
      <c r="L49" s="3891">
        <v>0</v>
      </c>
      <c r="M49" s="3790">
        <v>0</v>
      </c>
      <c r="N49" s="3790">
        <v>0</v>
      </c>
      <c r="O49" s="3790">
        <v>0</v>
      </c>
      <c r="P49" s="3790">
        <v>0</v>
      </c>
      <c r="Q49" s="3790">
        <v>0</v>
      </c>
      <c r="R49" s="3790">
        <v>0</v>
      </c>
      <c r="S49" s="3790">
        <v>0</v>
      </c>
      <c r="T49" s="3790">
        <v>0</v>
      </c>
      <c r="U49" s="3790">
        <v>0</v>
      </c>
      <c r="V49" s="3790">
        <v>0</v>
      </c>
      <c r="W49" s="3790">
        <v>0</v>
      </c>
      <c r="X49" s="3793">
        <v>0</v>
      </c>
      <c r="Y49" s="4036">
        <v>0</v>
      </c>
      <c r="Z49" s="4052"/>
      <c r="AA49" s="4062"/>
      <c r="AB49" s="5215">
        <v>0</v>
      </c>
      <c r="AC49" s="3892">
        <v>0</v>
      </c>
      <c r="AD49" s="3892">
        <v>0</v>
      </c>
      <c r="AE49" s="3788">
        <v>0</v>
      </c>
      <c r="AF49" s="3787">
        <v>0</v>
      </c>
      <c r="AG49" s="3788">
        <v>0</v>
      </c>
      <c r="AH49" s="3892">
        <v>0</v>
      </c>
      <c r="AI49" s="3788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70"/>
      <c r="B50" s="9098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>
        <v>0</v>
      </c>
      <c r="L50" s="3599">
        <v>0</v>
      </c>
      <c r="M50" s="3819">
        <v>0</v>
      </c>
      <c r="N50" s="3819">
        <v>0</v>
      </c>
      <c r="O50" s="3819">
        <v>0</v>
      </c>
      <c r="P50" s="3819">
        <v>0</v>
      </c>
      <c r="Q50" s="3819">
        <v>0</v>
      </c>
      <c r="R50" s="3819">
        <v>0</v>
      </c>
      <c r="S50" s="3819">
        <v>0</v>
      </c>
      <c r="T50" s="3819">
        <v>0</v>
      </c>
      <c r="U50" s="3819">
        <v>0</v>
      </c>
      <c r="V50" s="3819">
        <v>0</v>
      </c>
      <c r="W50" s="3819">
        <v>0</v>
      </c>
      <c r="X50" s="3897">
        <v>0</v>
      </c>
      <c r="Y50" s="455">
        <v>0</v>
      </c>
      <c r="Z50" s="4043"/>
      <c r="AA50" s="4055"/>
      <c r="AB50" s="5249">
        <v>0</v>
      </c>
      <c r="AC50" s="1223">
        <v>0</v>
      </c>
      <c r="AD50" s="1223">
        <v>0</v>
      </c>
      <c r="AE50" s="1192">
        <v>0</v>
      </c>
      <c r="AF50" s="3808">
        <v>0</v>
      </c>
      <c r="AG50" s="1192">
        <v>0</v>
      </c>
      <c r="AH50" s="1223">
        <v>0</v>
      </c>
      <c r="AI50" s="1192">
        <v>0</v>
      </c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70"/>
      <c r="B51" s="8389" t="s">
        <v>3293</v>
      </c>
      <c r="C51" s="3906" t="s">
        <v>59</v>
      </c>
      <c r="D51" s="3595">
        <f>SUM(E51:X51)</f>
        <v>0</v>
      </c>
      <c r="E51" s="3502">
        <v>0</v>
      </c>
      <c r="F51" s="835">
        <v>0</v>
      </c>
      <c r="G51" s="835">
        <v>0</v>
      </c>
      <c r="H51" s="835">
        <v>0</v>
      </c>
      <c r="I51" s="3520">
        <v>0</v>
      </c>
      <c r="J51" s="3502">
        <v>0</v>
      </c>
      <c r="K51" s="835">
        <v>0</v>
      </c>
      <c r="L51" s="835">
        <v>0</v>
      </c>
      <c r="M51" s="2581">
        <v>0</v>
      </c>
      <c r="N51" s="2581">
        <v>0</v>
      </c>
      <c r="O51" s="2581">
        <v>0</v>
      </c>
      <c r="P51" s="2581">
        <v>0</v>
      </c>
      <c r="Q51" s="2581">
        <v>0</v>
      </c>
      <c r="R51" s="2581">
        <v>0</v>
      </c>
      <c r="S51" s="2581">
        <v>0</v>
      </c>
      <c r="T51" s="2581">
        <v>0</v>
      </c>
      <c r="U51" s="2581">
        <v>0</v>
      </c>
      <c r="V51" s="2581">
        <v>0</v>
      </c>
      <c r="W51" s="2581">
        <v>0</v>
      </c>
      <c r="X51" s="1940">
        <v>0</v>
      </c>
      <c r="Y51" s="3893">
        <v>0</v>
      </c>
      <c r="Z51" s="3891">
        <v>0</v>
      </c>
      <c r="AA51" s="3793">
        <v>0</v>
      </c>
      <c r="AB51" s="5470"/>
      <c r="AC51" s="5189">
        <v>0</v>
      </c>
      <c r="AD51" s="5189">
        <v>0</v>
      </c>
      <c r="AE51" s="5185">
        <v>0</v>
      </c>
      <c r="AF51" s="3502">
        <v>0</v>
      </c>
      <c r="AG51" s="3520">
        <v>0</v>
      </c>
      <c r="AH51" s="5189">
        <v>0</v>
      </c>
      <c r="AI51" s="5185">
        <v>0</v>
      </c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70"/>
      <c r="B52" s="8394"/>
      <c r="C52" s="4038" t="s">
        <v>58</v>
      </c>
      <c r="D52" s="2669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2645">
        <v>0</v>
      </c>
      <c r="J52" s="204">
        <v>0</v>
      </c>
      <c r="K52" s="145">
        <v>0</v>
      </c>
      <c r="L52" s="145">
        <v>0</v>
      </c>
      <c r="M52" s="3912">
        <v>0</v>
      </c>
      <c r="N52" s="3912">
        <v>0</v>
      </c>
      <c r="O52" s="3912">
        <v>0</v>
      </c>
      <c r="P52" s="3912">
        <v>0</v>
      </c>
      <c r="Q52" s="3912">
        <v>0</v>
      </c>
      <c r="R52" s="3912">
        <v>0</v>
      </c>
      <c r="S52" s="3912">
        <v>0</v>
      </c>
      <c r="T52" s="3912">
        <v>0</v>
      </c>
      <c r="U52" s="3912">
        <v>0</v>
      </c>
      <c r="V52" s="3912">
        <v>0</v>
      </c>
      <c r="W52" s="3912">
        <v>0</v>
      </c>
      <c r="X52" s="3912">
        <v>0</v>
      </c>
      <c r="Y52" s="1230">
        <v>0</v>
      </c>
      <c r="Z52" s="1228">
        <v>0</v>
      </c>
      <c r="AA52" s="1185">
        <v>0</v>
      </c>
      <c r="AB52" s="5377"/>
      <c r="AC52" s="1223">
        <v>0</v>
      </c>
      <c r="AD52" s="5362">
        <v>0</v>
      </c>
      <c r="AE52" s="2057">
        <v>0</v>
      </c>
      <c r="AF52" s="645">
        <v>0</v>
      </c>
      <c r="AG52" s="2057">
        <v>0</v>
      </c>
      <c r="AH52" s="670">
        <v>0</v>
      </c>
      <c r="AI52" s="5188">
        <v>0</v>
      </c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71"/>
      <c r="B53" s="8710" t="s">
        <v>77</v>
      </c>
      <c r="C53" s="8712"/>
      <c r="D53" s="3772">
        <f>SUM(E53:X53)</f>
        <v>60</v>
      </c>
      <c r="E53" s="3797">
        <f>SUM(E11:E52)</f>
        <v>24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2</v>
      </c>
      <c r="L53" s="3809">
        <f t="shared" si="20"/>
        <v>8</v>
      </c>
      <c r="M53" s="3799">
        <f t="shared" si="20"/>
        <v>18</v>
      </c>
      <c r="N53" s="3799">
        <f t="shared" si="20"/>
        <v>8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36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10</v>
      </c>
      <c r="AD53" s="3809">
        <f t="shared" si="20"/>
        <v>2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0" t="s">
        <v>3239</v>
      </c>
      <c r="B55" s="8671"/>
      <c r="C55" s="8757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514" t="s">
        <v>3249</v>
      </c>
      <c r="B56" s="9082" t="s">
        <v>3250</v>
      </c>
      <c r="C56" s="9083"/>
      <c r="D56" s="3779">
        <f t="shared" ref="D56:D91" si="22">SUM(E56:H56)</f>
        <v>0</v>
      </c>
      <c r="E56" s="2820">
        <v>0</v>
      </c>
      <c r="F56" s="2821">
        <v>0</v>
      </c>
      <c r="G56" s="2821">
        <v>0</v>
      </c>
      <c r="H56" s="4071">
        <v>0</v>
      </c>
      <c r="I56" s="4072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087"/>
      <c r="B57" s="8769" t="s">
        <v>3251</v>
      </c>
      <c r="C57" s="3934" t="s">
        <v>3252</v>
      </c>
      <c r="D57" s="3779">
        <f t="shared" si="22"/>
        <v>0</v>
      </c>
      <c r="E57" s="3502">
        <v>0</v>
      </c>
      <c r="F57" s="835">
        <v>0</v>
      </c>
      <c r="G57" s="835">
        <v>0</v>
      </c>
      <c r="H57" s="2581">
        <v>0</v>
      </c>
      <c r="I57" s="4073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087"/>
      <c r="B58" s="8770"/>
      <c r="C58" s="3718" t="s">
        <v>3253</v>
      </c>
      <c r="D58" s="1308">
        <f t="shared" si="22"/>
        <v>0</v>
      </c>
      <c r="E58" s="3787">
        <v>0</v>
      </c>
      <c r="F58" s="3891">
        <v>0</v>
      </c>
      <c r="G58" s="3891">
        <v>0</v>
      </c>
      <c r="H58" s="3790">
        <v>0</v>
      </c>
      <c r="I58" s="4074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087"/>
      <c r="B59" s="8770"/>
      <c r="C59" s="3911" t="s">
        <v>3254</v>
      </c>
      <c r="D59" s="3632">
        <f t="shared" si="22"/>
        <v>0</v>
      </c>
      <c r="E59" s="3787">
        <v>0</v>
      </c>
      <c r="F59" s="3891">
        <v>0</v>
      </c>
      <c r="G59" s="3891">
        <v>0</v>
      </c>
      <c r="H59" s="3790">
        <v>0</v>
      </c>
      <c r="I59" s="4074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087"/>
      <c r="B60" s="8771"/>
      <c r="C60" s="3121" t="s">
        <v>3255</v>
      </c>
      <c r="D60" s="2669">
        <f t="shared" si="22"/>
        <v>0</v>
      </c>
      <c r="E60" s="2644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087"/>
      <c r="B61" s="9084" t="s">
        <v>3256</v>
      </c>
      <c r="C61" s="9085"/>
      <c r="D61" s="637">
        <f t="shared" si="22"/>
        <v>0</v>
      </c>
      <c r="E61" s="1935">
        <v>0</v>
      </c>
      <c r="F61" s="793">
        <v>0</v>
      </c>
      <c r="G61" s="793">
        <v>0</v>
      </c>
      <c r="H61" s="2261">
        <v>0</v>
      </c>
      <c r="I61" s="4075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087"/>
      <c r="B62" s="8774" t="s">
        <v>3257</v>
      </c>
      <c r="C62" s="8775"/>
      <c r="D62" s="1308">
        <f t="shared" si="22"/>
        <v>0</v>
      </c>
      <c r="E62" s="3787">
        <v>0</v>
      </c>
      <c r="F62" s="3891">
        <v>0</v>
      </c>
      <c r="G62" s="3891">
        <v>0</v>
      </c>
      <c r="H62" s="3790">
        <v>0</v>
      </c>
      <c r="I62" s="4074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087"/>
      <c r="B63" s="8774" t="s">
        <v>3258</v>
      </c>
      <c r="C63" s="8775"/>
      <c r="D63" s="1308">
        <f t="shared" si="22"/>
        <v>0</v>
      </c>
      <c r="E63" s="3787">
        <v>0</v>
      </c>
      <c r="F63" s="3891">
        <v>0</v>
      </c>
      <c r="G63" s="3891">
        <v>0</v>
      </c>
      <c r="H63" s="3790">
        <v>0</v>
      </c>
      <c r="I63" s="4074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087"/>
      <c r="B64" s="9086" t="s">
        <v>3259</v>
      </c>
      <c r="C64" s="9087"/>
      <c r="D64" s="1308">
        <f t="shared" si="22"/>
        <v>0</v>
      </c>
      <c r="E64" s="1179">
        <v>0</v>
      </c>
      <c r="F64" s="1228">
        <v>0</v>
      </c>
      <c r="G64" s="1228">
        <v>0</v>
      </c>
      <c r="H64" s="1182">
        <v>0</v>
      </c>
      <c r="I64" s="1329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087"/>
      <c r="B65" s="8403" t="s">
        <v>3299</v>
      </c>
      <c r="C65" s="3864" t="s">
        <v>466</v>
      </c>
      <c r="D65" s="3779">
        <f t="shared" si="22"/>
        <v>0</v>
      </c>
      <c r="E65" s="3502">
        <v>0</v>
      </c>
      <c r="F65" s="835">
        <v>0</v>
      </c>
      <c r="G65" s="835">
        <v>0</v>
      </c>
      <c r="H65" s="2581">
        <v>0</v>
      </c>
      <c r="I65" s="4073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087"/>
      <c r="B66" s="7253"/>
      <c r="C66" s="3857" t="s">
        <v>59</v>
      </c>
      <c r="D66" s="3598">
        <f>SUM(E66:H66)</f>
        <v>0</v>
      </c>
      <c r="E66" s="3808">
        <v>0</v>
      </c>
      <c r="F66" s="3599">
        <v>0</v>
      </c>
      <c r="G66" s="3599">
        <v>0</v>
      </c>
      <c r="H66" s="3819">
        <v>0</v>
      </c>
      <c r="I66" s="4076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087"/>
      <c r="B67" s="9084" t="s">
        <v>3261</v>
      </c>
      <c r="C67" s="9085"/>
      <c r="D67" s="637">
        <f t="shared" si="22"/>
        <v>0</v>
      </c>
      <c r="E67" s="645">
        <v>0</v>
      </c>
      <c r="F67" s="145">
        <v>0</v>
      </c>
      <c r="G67" s="145">
        <v>0</v>
      </c>
      <c r="H67" s="3912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087"/>
      <c r="B68" s="8387" t="s">
        <v>3262</v>
      </c>
      <c r="C68" s="8388"/>
      <c r="D68" s="1308">
        <f t="shared" si="22"/>
        <v>4</v>
      </c>
      <c r="E68" s="1179">
        <v>4</v>
      </c>
      <c r="F68" s="1228">
        <v>0</v>
      </c>
      <c r="G68" s="1228">
        <v>0</v>
      </c>
      <c r="H68" s="1182">
        <v>0</v>
      </c>
      <c r="I68" s="1329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087"/>
      <c r="B69" s="8649" t="s">
        <v>3263</v>
      </c>
      <c r="C69" s="3882" t="s">
        <v>3264</v>
      </c>
      <c r="D69" s="3595">
        <f t="shared" si="22"/>
        <v>0</v>
      </c>
      <c r="E69" s="3502">
        <v>0</v>
      </c>
      <c r="F69" s="835">
        <v>0</v>
      </c>
      <c r="G69" s="835">
        <v>0</v>
      </c>
      <c r="H69" s="2581">
        <v>0</v>
      </c>
      <c r="I69" s="4073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087"/>
      <c r="B70" s="8649"/>
      <c r="C70" s="3709" t="s">
        <v>2715</v>
      </c>
      <c r="D70" s="3598">
        <f t="shared" si="22"/>
        <v>0</v>
      </c>
      <c r="E70" s="3808">
        <v>0</v>
      </c>
      <c r="F70" s="3599">
        <v>0</v>
      </c>
      <c r="G70" s="3599">
        <v>0</v>
      </c>
      <c r="H70" s="3819">
        <v>0</v>
      </c>
      <c r="I70" s="4076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087"/>
      <c r="B71" s="9104" t="s">
        <v>3265</v>
      </c>
      <c r="C71" s="7847"/>
      <c r="D71" s="637">
        <f t="shared" si="22"/>
        <v>0</v>
      </c>
      <c r="E71" s="645">
        <v>0</v>
      </c>
      <c r="F71" s="145">
        <v>0</v>
      </c>
      <c r="G71" s="145">
        <v>0</v>
      </c>
      <c r="H71" s="3912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087"/>
      <c r="B72" s="8368" t="s">
        <v>3266</v>
      </c>
      <c r="C72" s="4048" t="s">
        <v>3267</v>
      </c>
      <c r="D72" s="3595">
        <f t="shared" si="22"/>
        <v>3</v>
      </c>
      <c r="E72" s="3503">
        <v>3</v>
      </c>
      <c r="F72" s="835">
        <v>0</v>
      </c>
      <c r="G72" s="835">
        <v>0</v>
      </c>
      <c r="H72" s="2581">
        <v>0</v>
      </c>
      <c r="I72" s="4073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087"/>
      <c r="B73" s="7770"/>
      <c r="C73" s="1303" t="s">
        <v>3268</v>
      </c>
      <c r="D73" s="3632">
        <f t="shared" si="22"/>
        <v>3</v>
      </c>
      <c r="E73" s="3789">
        <v>3</v>
      </c>
      <c r="F73" s="3891">
        <v>0</v>
      </c>
      <c r="G73" s="3891">
        <v>0</v>
      </c>
      <c r="H73" s="3790">
        <v>0</v>
      </c>
      <c r="I73" s="4074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087"/>
      <c r="B74" s="8369"/>
      <c r="C74" s="1232" t="s">
        <v>603</v>
      </c>
      <c r="D74" s="3598">
        <f t="shared" si="22"/>
        <v>0</v>
      </c>
      <c r="E74" s="3818">
        <v>0</v>
      </c>
      <c r="F74" s="3599">
        <v>0</v>
      </c>
      <c r="G74" s="3599">
        <v>0</v>
      </c>
      <c r="H74" s="3819">
        <v>0</v>
      </c>
      <c r="I74" s="4076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087"/>
      <c r="B75" s="8368" t="s">
        <v>3269</v>
      </c>
      <c r="C75" s="3934" t="s">
        <v>3270</v>
      </c>
      <c r="D75" s="3779">
        <f t="shared" si="22"/>
        <v>0</v>
      </c>
      <c r="E75" s="3502">
        <v>0</v>
      </c>
      <c r="F75" s="835">
        <v>0</v>
      </c>
      <c r="G75" s="835">
        <v>0</v>
      </c>
      <c r="H75" s="2581">
        <v>0</v>
      </c>
      <c r="I75" s="4073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087"/>
      <c r="B76" s="7770"/>
      <c r="C76" s="3968" t="s">
        <v>3271</v>
      </c>
      <c r="D76" s="1308">
        <f t="shared" si="22"/>
        <v>0</v>
      </c>
      <c r="E76" s="3787">
        <v>0</v>
      </c>
      <c r="F76" s="3891">
        <v>0</v>
      </c>
      <c r="G76" s="3891">
        <v>0</v>
      </c>
      <c r="H76" s="3790">
        <v>0</v>
      </c>
      <c r="I76" s="4074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087"/>
      <c r="B77" s="8369"/>
      <c r="C77" s="1232" t="s">
        <v>603</v>
      </c>
      <c r="D77" s="3598">
        <f t="shared" si="22"/>
        <v>0</v>
      </c>
      <c r="E77" s="3808">
        <v>0</v>
      </c>
      <c r="F77" s="3599">
        <v>0</v>
      </c>
      <c r="G77" s="3599">
        <v>0</v>
      </c>
      <c r="H77" s="3819">
        <v>0</v>
      </c>
      <c r="I77" s="4076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087"/>
      <c r="B78" s="9101" t="s">
        <v>3272</v>
      </c>
      <c r="C78" s="9102"/>
      <c r="D78" s="3772">
        <f t="shared" si="22"/>
        <v>0</v>
      </c>
      <c r="E78" s="3773">
        <v>0</v>
      </c>
      <c r="F78" s="3901">
        <v>0</v>
      </c>
      <c r="G78" s="3901">
        <v>0</v>
      </c>
      <c r="H78" s="3776">
        <v>0</v>
      </c>
      <c r="I78" s="4077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087"/>
      <c r="B79" s="8369" t="s">
        <v>3273</v>
      </c>
      <c r="C79" s="2895" t="s">
        <v>3274</v>
      </c>
      <c r="D79" s="637">
        <f t="shared" si="22"/>
        <v>0</v>
      </c>
      <c r="E79" s="1935">
        <v>0</v>
      </c>
      <c r="F79" s="793">
        <v>0</v>
      </c>
      <c r="G79" s="793">
        <v>0</v>
      </c>
      <c r="H79" s="2261">
        <v>0</v>
      </c>
      <c r="I79" s="4075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087"/>
      <c r="B80" s="9103"/>
      <c r="C80" s="3121" t="s">
        <v>3275</v>
      </c>
      <c r="D80" s="1308">
        <f t="shared" si="22"/>
        <v>0</v>
      </c>
      <c r="E80" s="3787">
        <v>0</v>
      </c>
      <c r="F80" s="3891">
        <v>0</v>
      </c>
      <c r="G80" s="3891">
        <v>0</v>
      </c>
      <c r="H80" s="3790">
        <v>0</v>
      </c>
      <c r="I80" s="4074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087"/>
      <c r="B81" s="8728" t="s">
        <v>3276</v>
      </c>
      <c r="C81" s="8728"/>
      <c r="D81" s="1308">
        <f t="shared" si="22"/>
        <v>0</v>
      </c>
      <c r="E81" s="3787">
        <v>0</v>
      </c>
      <c r="F81" s="3891">
        <v>0</v>
      </c>
      <c r="G81" s="3891">
        <v>0</v>
      </c>
      <c r="H81" s="3790">
        <v>0</v>
      </c>
      <c r="I81" s="4074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087"/>
      <c r="B82" s="9084" t="s">
        <v>3277</v>
      </c>
      <c r="C82" s="9085"/>
      <c r="D82" s="1308">
        <f>SUM(E82:H82)</f>
        <v>0</v>
      </c>
      <c r="E82" s="3787">
        <v>0</v>
      </c>
      <c r="F82" s="3891">
        <v>0</v>
      </c>
      <c r="G82" s="3891">
        <v>0</v>
      </c>
      <c r="H82" s="3790">
        <v>0</v>
      </c>
      <c r="I82" s="4074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087"/>
      <c r="B83" s="8752" t="s">
        <v>3278</v>
      </c>
      <c r="C83" s="8753"/>
      <c r="D83" s="1308">
        <f t="shared" si="22"/>
        <v>0</v>
      </c>
      <c r="E83" s="1179">
        <v>0</v>
      </c>
      <c r="F83" s="1228">
        <v>0</v>
      </c>
      <c r="G83" s="1228">
        <v>0</v>
      </c>
      <c r="H83" s="1182">
        <v>0</v>
      </c>
      <c r="I83" s="1329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087"/>
      <c r="B84" s="9086" t="s">
        <v>3279</v>
      </c>
      <c r="C84" s="9087"/>
      <c r="D84" s="1308">
        <f t="shared" si="22"/>
        <v>0</v>
      </c>
      <c r="E84" s="1179">
        <v>0</v>
      </c>
      <c r="F84" s="1228">
        <v>0</v>
      </c>
      <c r="G84" s="1228">
        <v>0</v>
      </c>
      <c r="H84" s="1182">
        <v>0</v>
      </c>
      <c r="I84" s="1329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087"/>
      <c r="B85" s="8368" t="s">
        <v>3280</v>
      </c>
      <c r="C85" s="4059" t="s">
        <v>3281</v>
      </c>
      <c r="D85" s="3779">
        <f t="shared" si="22"/>
        <v>0</v>
      </c>
      <c r="E85" s="3502">
        <v>0</v>
      </c>
      <c r="F85" s="835">
        <v>0</v>
      </c>
      <c r="G85" s="835">
        <v>0</v>
      </c>
      <c r="H85" s="2581">
        <v>0</v>
      </c>
      <c r="I85" s="4073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087"/>
      <c r="B86" s="7770"/>
      <c r="C86" s="4061" t="s">
        <v>3282</v>
      </c>
      <c r="D86" s="1308">
        <f t="shared" si="22"/>
        <v>0</v>
      </c>
      <c r="E86" s="3787">
        <v>0</v>
      </c>
      <c r="F86" s="3891">
        <v>0</v>
      </c>
      <c r="G86" s="3891">
        <v>0</v>
      </c>
      <c r="H86" s="3790">
        <v>0</v>
      </c>
      <c r="I86" s="4074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087"/>
      <c r="B87" s="7770"/>
      <c r="C87" s="4063" t="s">
        <v>3283</v>
      </c>
      <c r="D87" s="1308">
        <f t="shared" si="22"/>
        <v>0</v>
      </c>
      <c r="E87" s="1179">
        <v>0</v>
      </c>
      <c r="F87" s="1228">
        <v>0</v>
      </c>
      <c r="G87" s="1228">
        <v>0</v>
      </c>
      <c r="H87" s="1182">
        <v>0</v>
      </c>
      <c r="I87" s="1329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087"/>
      <c r="B88" s="7770"/>
      <c r="C88" s="4064" t="s">
        <v>3284</v>
      </c>
      <c r="D88" s="1308">
        <f t="shared" si="22"/>
        <v>0</v>
      </c>
      <c r="E88" s="1179">
        <v>0</v>
      </c>
      <c r="F88" s="1228">
        <v>0</v>
      </c>
      <c r="G88" s="1228">
        <v>0</v>
      </c>
      <c r="H88" s="1182">
        <v>0</v>
      </c>
      <c r="I88" s="1329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087"/>
      <c r="B89" s="8369"/>
      <c r="C89" s="4078" t="s">
        <v>3285</v>
      </c>
      <c r="D89" s="1308">
        <f t="shared" si="22"/>
        <v>0</v>
      </c>
      <c r="E89" s="1179">
        <v>0</v>
      </c>
      <c r="F89" s="1228">
        <v>0</v>
      </c>
      <c r="G89" s="1228">
        <v>0</v>
      </c>
      <c r="H89" s="1182">
        <v>0</v>
      </c>
      <c r="I89" s="1329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087"/>
      <c r="B90" s="9097" t="s">
        <v>3286</v>
      </c>
      <c r="C90" s="9094"/>
      <c r="D90" s="3595">
        <f t="shared" si="22"/>
        <v>0</v>
      </c>
      <c r="E90" s="3502">
        <v>0</v>
      </c>
      <c r="F90" s="835">
        <v>0</v>
      </c>
      <c r="G90" s="835">
        <v>0</v>
      </c>
      <c r="H90" s="3518">
        <v>0</v>
      </c>
      <c r="I90" s="4073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087"/>
      <c r="B91" s="9080" t="s">
        <v>3287</v>
      </c>
      <c r="C91" s="9081"/>
      <c r="D91" s="2669">
        <f t="shared" si="22"/>
        <v>0</v>
      </c>
      <c r="E91" s="2644">
        <v>0</v>
      </c>
      <c r="F91" s="155">
        <v>0</v>
      </c>
      <c r="G91" s="155">
        <v>0</v>
      </c>
      <c r="H91" s="2646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087"/>
      <c r="B92" s="8389" t="s">
        <v>3288</v>
      </c>
      <c r="C92" s="4065" t="s">
        <v>3289</v>
      </c>
      <c r="D92" s="3595">
        <f>SUM(E92:H92)</f>
        <v>0</v>
      </c>
      <c r="E92" s="3502">
        <v>0</v>
      </c>
      <c r="F92" s="835">
        <v>0</v>
      </c>
      <c r="G92" s="835">
        <v>0</v>
      </c>
      <c r="H92" s="3518">
        <v>0</v>
      </c>
      <c r="I92" s="4073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087"/>
      <c r="B93" s="9098"/>
      <c r="C93" s="4066" t="s">
        <v>3290</v>
      </c>
      <c r="D93" s="3632">
        <f>SUM(E93:H93)</f>
        <v>0</v>
      </c>
      <c r="E93" s="3787">
        <v>0</v>
      </c>
      <c r="F93" s="3891">
        <v>0</v>
      </c>
      <c r="G93" s="3891">
        <v>0</v>
      </c>
      <c r="H93" s="3895">
        <v>0</v>
      </c>
      <c r="I93" s="4074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087"/>
      <c r="B94" s="9098"/>
      <c r="C94" s="4067" t="s">
        <v>3291</v>
      </c>
      <c r="D94" s="3632">
        <f>SUM(E94:H94)</f>
        <v>0</v>
      </c>
      <c r="E94" s="3787">
        <v>0</v>
      </c>
      <c r="F94" s="3891">
        <v>0</v>
      </c>
      <c r="G94" s="3891">
        <v>0</v>
      </c>
      <c r="H94" s="3895">
        <v>0</v>
      </c>
      <c r="I94" s="4074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087"/>
      <c r="B95" s="9098"/>
      <c r="C95" s="1328" t="s">
        <v>3292</v>
      </c>
      <c r="D95" s="1308">
        <f>SUM(E95:H95)</f>
        <v>0</v>
      </c>
      <c r="E95" s="2644">
        <v>0</v>
      </c>
      <c r="F95" s="155">
        <v>0</v>
      </c>
      <c r="G95" s="155">
        <v>0</v>
      </c>
      <c r="H95" s="2646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087"/>
      <c r="B96" s="9091" t="s">
        <v>3293</v>
      </c>
      <c r="C96" s="3864" t="s">
        <v>466</v>
      </c>
      <c r="D96" s="3595">
        <f t="shared" ref="D96:D97" si="26">SUM(E96:H96)</f>
        <v>0</v>
      </c>
      <c r="E96" s="3502">
        <v>0</v>
      </c>
      <c r="F96" s="3503">
        <v>0</v>
      </c>
      <c r="G96" s="3503">
        <v>0</v>
      </c>
      <c r="H96" s="3518">
        <v>0</v>
      </c>
      <c r="I96" s="4073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087"/>
      <c r="B97" s="9092"/>
      <c r="C97" s="3857" t="s">
        <v>59</v>
      </c>
      <c r="D97" s="3598">
        <f t="shared" si="26"/>
        <v>0</v>
      </c>
      <c r="E97" s="3808">
        <v>0</v>
      </c>
      <c r="F97" s="3818">
        <v>0</v>
      </c>
      <c r="G97" s="3818">
        <v>0</v>
      </c>
      <c r="H97" s="1227">
        <v>0</v>
      </c>
      <c r="I97" s="4076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88"/>
      <c r="B98" s="9099" t="s">
        <v>77</v>
      </c>
      <c r="C98" s="9100"/>
      <c r="D98" s="3772">
        <f>SUM(E98:H98)</f>
        <v>10</v>
      </c>
      <c r="E98" s="3797">
        <f>SUM(E56:E97)</f>
        <v>10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0" t="s">
        <v>2597</v>
      </c>
      <c r="B100" s="8671"/>
      <c r="C100" s="8757"/>
      <c r="D100" s="3498" t="s">
        <v>3301</v>
      </c>
      <c r="E100" s="9095"/>
      <c r="F100" s="909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088" t="s">
        <v>2592</v>
      </c>
      <c r="B101" s="9089"/>
      <c r="C101" s="9090"/>
      <c r="D101" s="4079"/>
      <c r="E101" s="9095"/>
      <c r="F101" s="909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58" t="s">
        <v>3302</v>
      </c>
      <c r="B102" s="9096"/>
      <c r="C102" s="9059"/>
      <c r="D102" s="4079"/>
      <c r="E102" s="9095"/>
      <c r="F102" s="909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0" t="s">
        <v>3303</v>
      </c>
      <c r="B103" s="8511"/>
      <c r="C103" s="7721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27" t="s">
        <v>3305</v>
      </c>
      <c r="B105" s="8527"/>
      <c r="C105" s="8514"/>
      <c r="D105" s="9107" t="s">
        <v>3306</v>
      </c>
      <c r="E105" s="8649" t="s">
        <v>3307</v>
      </c>
      <c r="F105" s="8649"/>
      <c r="G105" s="9108"/>
      <c r="H105" s="910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95"/>
      <c r="B106" s="7995"/>
      <c r="C106" s="8088"/>
      <c r="D106" s="7675"/>
      <c r="E106" s="3851" t="s">
        <v>3309</v>
      </c>
      <c r="F106" s="4083" t="s">
        <v>3310</v>
      </c>
      <c r="G106" s="4084" t="s">
        <v>1364</v>
      </c>
      <c r="H106" s="911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55" t="s">
        <v>3311</v>
      </c>
      <c r="B107" s="9105"/>
      <c r="C107" s="8756"/>
      <c r="D107" s="4085">
        <f>SUM(E107:G107)</f>
        <v>2</v>
      </c>
      <c r="E107" s="4086">
        <v>2</v>
      </c>
      <c r="F107" s="854">
        <v>0</v>
      </c>
      <c r="G107" s="4087">
        <v>0</v>
      </c>
      <c r="H107" s="4088">
        <v>10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52" t="s">
        <v>3312</v>
      </c>
      <c r="B108" s="9106"/>
      <c r="C108" s="8753"/>
      <c r="D108" s="4089">
        <f>SUM(E108:G108)</f>
        <v>1</v>
      </c>
      <c r="E108" s="4090">
        <v>1</v>
      </c>
      <c r="F108" s="4091">
        <v>0</v>
      </c>
      <c r="G108" s="4092">
        <v>0</v>
      </c>
      <c r="H108" s="4093">
        <v>5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54" t="s">
        <v>3313</v>
      </c>
      <c r="B109" s="9111"/>
      <c r="C109" s="8136"/>
      <c r="D109" s="4094">
        <f>SUM(E109:G109)</f>
        <v>1</v>
      </c>
      <c r="E109" s="4095">
        <v>1</v>
      </c>
      <c r="F109" s="4096">
        <v>0</v>
      </c>
      <c r="G109" s="4097">
        <v>0</v>
      </c>
      <c r="H109" s="1334">
        <v>5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12" t="s">
        <v>3315</v>
      </c>
      <c r="B111" s="9113"/>
      <c r="C111" s="9114"/>
      <c r="D111" s="4102">
        <f>SUM(E111:G111)</f>
        <v>4</v>
      </c>
      <c r="E111" s="4086">
        <v>4</v>
      </c>
      <c r="F111" s="854">
        <v>0</v>
      </c>
      <c r="G111" s="4103">
        <v>0</v>
      </c>
      <c r="H111" s="4088">
        <v>20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15" t="s">
        <v>2226</v>
      </c>
      <c r="B112" s="9116"/>
      <c r="C112" s="9117"/>
      <c r="D112" s="4104">
        <f>SUM(E112:G112)</f>
        <v>0</v>
      </c>
      <c r="E112" s="4095">
        <v>0</v>
      </c>
      <c r="F112" s="4096">
        <v>0</v>
      </c>
      <c r="G112" s="4097">
        <v>0</v>
      </c>
      <c r="H112" s="4105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12" t="s">
        <v>3317</v>
      </c>
      <c r="B114" s="8527"/>
      <c r="C114" s="8514"/>
      <c r="D114" s="8649" t="s">
        <v>3306</v>
      </c>
      <c r="E114" s="8757" t="s">
        <v>3308</v>
      </c>
      <c r="F114" s="8670" t="s">
        <v>3318</v>
      </c>
      <c r="G114" s="8757"/>
      <c r="H114" s="8713" t="s">
        <v>29</v>
      </c>
      <c r="I114" s="8714"/>
      <c r="J114" s="8714"/>
      <c r="K114" s="8714"/>
      <c r="L114" s="8714"/>
      <c r="M114" s="8714"/>
      <c r="N114" s="8714"/>
      <c r="O114" s="8714"/>
      <c r="P114" s="8714"/>
      <c r="Q114" s="8714"/>
      <c r="R114" s="8714"/>
      <c r="S114" s="8714"/>
      <c r="T114" s="8714"/>
      <c r="U114" s="8719"/>
      <c r="V114" s="9118" t="s">
        <v>460</v>
      </c>
      <c r="W114" s="8514" t="s">
        <v>67</v>
      </c>
    </row>
    <row r="115" spans="1:91" s="17" customFormat="1" ht="23.25" customHeight="1" x14ac:dyDescent="0.15">
      <c r="A115" s="8313"/>
      <c r="B115" s="7995"/>
      <c r="C115" s="8088"/>
      <c r="D115" s="8649"/>
      <c r="E115" s="8757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19"/>
      <c r="W115" s="8088"/>
    </row>
    <row r="116" spans="1:91" s="17" customFormat="1" ht="15" customHeight="1" x14ac:dyDescent="0.15">
      <c r="A116" s="8772" t="s">
        <v>3322</v>
      </c>
      <c r="B116" s="9120"/>
      <c r="C116" s="8773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52" t="s">
        <v>3323</v>
      </c>
      <c r="B117" s="9106"/>
      <c r="C117" s="8753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70" t="s">
        <v>3324</v>
      </c>
      <c r="B118" s="8360"/>
      <c r="C118" s="8361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27" t="s">
        <v>3326</v>
      </c>
      <c r="B120" s="8527"/>
      <c r="C120" s="8514"/>
      <c r="D120" s="8649" t="s">
        <v>3327</v>
      </c>
      <c r="E120" s="8709" t="s">
        <v>29</v>
      </c>
      <c r="F120" s="8716"/>
      <c r="G120" s="8716"/>
      <c r="H120" s="8716"/>
      <c r="I120" s="8716"/>
      <c r="J120" s="8750"/>
      <c r="K120" s="8716" t="s">
        <v>2397</v>
      </c>
      <c r="L120" s="8658"/>
    </row>
    <row r="121" spans="1:91" s="17" customFormat="1" ht="15" customHeight="1" x14ac:dyDescent="0.15">
      <c r="A121" s="7995"/>
      <c r="B121" s="7995"/>
      <c r="C121" s="8088"/>
      <c r="D121" s="8649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362" t="s">
        <v>3328</v>
      </c>
      <c r="B122" s="9078"/>
      <c r="C122" s="3906" t="s">
        <v>3329</v>
      </c>
      <c r="D122" s="3785">
        <f t="shared" ref="D122:D130" si="32">SUM(E122:J122)</f>
        <v>437</v>
      </c>
      <c r="E122" s="3502">
        <v>2</v>
      </c>
      <c r="F122" s="3503">
        <v>2</v>
      </c>
      <c r="G122" s="835">
        <v>401</v>
      </c>
      <c r="H122" s="835">
        <v>12</v>
      </c>
      <c r="I122" s="835">
        <v>6</v>
      </c>
      <c r="J122" s="3517">
        <v>14</v>
      </c>
      <c r="K122" s="3503">
        <v>204</v>
      </c>
      <c r="L122" s="3520">
        <v>233</v>
      </c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079"/>
      <c r="B123" s="7860"/>
      <c r="C123" s="4121" t="s">
        <v>3330</v>
      </c>
      <c r="D123" s="3785">
        <f t="shared" si="32"/>
        <v>0</v>
      </c>
      <c r="E123" s="3787">
        <v>0</v>
      </c>
      <c r="F123" s="3789">
        <v>0</v>
      </c>
      <c r="G123" s="3891">
        <v>0</v>
      </c>
      <c r="H123" s="3891">
        <v>0</v>
      </c>
      <c r="I123" s="3891">
        <v>0</v>
      </c>
      <c r="J123" s="3894">
        <v>0</v>
      </c>
      <c r="K123" s="3789">
        <v>0</v>
      </c>
      <c r="L123" s="3788">
        <v>0</v>
      </c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364"/>
      <c r="B124" s="8365"/>
      <c r="C124" s="4121" t="s">
        <v>3331</v>
      </c>
      <c r="D124" s="3598">
        <f t="shared" si="32"/>
        <v>10</v>
      </c>
      <c r="E124" s="3808">
        <v>4</v>
      </c>
      <c r="F124" s="3818">
        <v>6</v>
      </c>
      <c r="G124" s="3599">
        <v>0</v>
      </c>
      <c r="H124" s="3599">
        <v>0</v>
      </c>
      <c r="I124" s="3599">
        <v>0</v>
      </c>
      <c r="J124" s="3899">
        <v>0</v>
      </c>
      <c r="K124" s="3818">
        <v>3</v>
      </c>
      <c r="L124" s="1192">
        <v>7</v>
      </c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362" t="s">
        <v>3332</v>
      </c>
      <c r="B125" s="9078"/>
      <c r="C125" s="3906" t="s">
        <v>3329</v>
      </c>
      <c r="D125" s="1925">
        <f t="shared" si="32"/>
        <v>7</v>
      </c>
      <c r="E125" s="1935">
        <v>0</v>
      </c>
      <c r="F125" s="1432">
        <v>1</v>
      </c>
      <c r="G125" s="793">
        <v>2</v>
      </c>
      <c r="H125" s="793">
        <v>2</v>
      </c>
      <c r="I125" s="793">
        <v>2</v>
      </c>
      <c r="J125" s="4002">
        <v>0</v>
      </c>
      <c r="K125" s="1432">
        <v>4</v>
      </c>
      <c r="L125" s="3805">
        <v>3</v>
      </c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079"/>
      <c r="B126" s="7860"/>
      <c r="C126" s="4121" t="s">
        <v>3330</v>
      </c>
      <c r="D126" s="3785">
        <f t="shared" si="32"/>
        <v>1</v>
      </c>
      <c r="E126" s="1179">
        <v>0</v>
      </c>
      <c r="F126" s="1181">
        <v>1</v>
      </c>
      <c r="G126" s="1228">
        <v>0</v>
      </c>
      <c r="H126" s="1228">
        <v>0</v>
      </c>
      <c r="I126" s="1228">
        <v>0</v>
      </c>
      <c r="J126" s="1231">
        <v>0</v>
      </c>
      <c r="K126" s="1181">
        <v>0</v>
      </c>
      <c r="L126" s="1180">
        <v>1</v>
      </c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364"/>
      <c r="B127" s="8365"/>
      <c r="C127" s="4121" t="s">
        <v>3331</v>
      </c>
      <c r="D127" s="3598">
        <f t="shared" si="32"/>
        <v>1</v>
      </c>
      <c r="E127" s="1179">
        <v>0</v>
      </c>
      <c r="F127" s="1181">
        <v>1</v>
      </c>
      <c r="G127" s="1228">
        <v>0</v>
      </c>
      <c r="H127" s="1228">
        <v>0</v>
      </c>
      <c r="I127" s="1228">
        <v>0</v>
      </c>
      <c r="J127" s="1231">
        <v>0</v>
      </c>
      <c r="K127" s="1181">
        <v>1</v>
      </c>
      <c r="L127" s="1180">
        <v>0</v>
      </c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362" t="s">
        <v>3333</v>
      </c>
      <c r="B128" s="9078"/>
      <c r="C128" s="3906" t="s">
        <v>3329</v>
      </c>
      <c r="D128" s="1925">
        <f t="shared" si="32"/>
        <v>8</v>
      </c>
      <c r="E128" s="3502">
        <v>1</v>
      </c>
      <c r="F128" s="3503">
        <v>4</v>
      </c>
      <c r="G128" s="835">
        <v>0</v>
      </c>
      <c r="H128" s="835">
        <v>0</v>
      </c>
      <c r="I128" s="835">
        <v>2</v>
      </c>
      <c r="J128" s="3517">
        <v>1</v>
      </c>
      <c r="K128" s="3503">
        <v>5</v>
      </c>
      <c r="L128" s="3520">
        <v>3</v>
      </c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079"/>
      <c r="B129" s="7860"/>
      <c r="C129" s="4121" t="s">
        <v>3330</v>
      </c>
      <c r="D129" s="3785">
        <f t="shared" si="32"/>
        <v>0</v>
      </c>
      <c r="E129" s="3787">
        <v>0</v>
      </c>
      <c r="F129" s="3789">
        <v>0</v>
      </c>
      <c r="G129" s="3891">
        <v>0</v>
      </c>
      <c r="H129" s="3891">
        <v>0</v>
      </c>
      <c r="I129" s="3891">
        <v>0</v>
      </c>
      <c r="J129" s="3894">
        <v>0</v>
      </c>
      <c r="K129" s="3789">
        <v>0</v>
      </c>
      <c r="L129" s="3788">
        <v>0</v>
      </c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364"/>
      <c r="B130" s="8365"/>
      <c r="C130" s="4121" t="s">
        <v>3331</v>
      </c>
      <c r="D130" s="3598">
        <f t="shared" si="32"/>
        <v>0</v>
      </c>
      <c r="E130" s="3808">
        <v>0</v>
      </c>
      <c r="F130" s="3818">
        <v>0</v>
      </c>
      <c r="G130" s="3599">
        <v>0</v>
      </c>
      <c r="H130" s="3599">
        <v>0</v>
      </c>
      <c r="I130" s="3599">
        <v>0</v>
      </c>
      <c r="J130" s="3899">
        <v>0</v>
      </c>
      <c r="K130" s="3818">
        <v>0</v>
      </c>
      <c r="L130" s="1192">
        <v>0</v>
      </c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489" t="s">
        <v>289</v>
      </c>
      <c r="B135" s="8670" t="s">
        <v>3339</v>
      </c>
      <c r="C135" s="8671"/>
      <c r="D135" s="8671"/>
      <c r="E135" s="8671"/>
      <c r="F135" s="8671"/>
      <c r="G135" s="8671"/>
      <c r="H135" s="8671"/>
      <c r="I135" s="8757"/>
      <c r="J135" s="6"/>
      <c r="K135" s="6"/>
      <c r="L135" s="6"/>
    </row>
    <row r="136" spans="1:89" s="17" customFormat="1" ht="42.75" customHeight="1" x14ac:dyDescent="0.15">
      <c r="A136" s="8415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489" t="s">
        <v>289</v>
      </c>
      <c r="B141" s="8403" t="s">
        <v>3352</v>
      </c>
      <c r="C141" s="8745" t="s">
        <v>3353</v>
      </c>
      <c r="D141" s="9135"/>
      <c r="E141" s="9135"/>
      <c r="F141" s="9135"/>
      <c r="G141" s="9135"/>
      <c r="H141" s="9135"/>
      <c r="I141" s="9135"/>
      <c r="J141" s="9135"/>
      <c r="K141" s="9135"/>
      <c r="L141" s="9135"/>
      <c r="M141" s="8746"/>
    </row>
    <row r="142" spans="1:89" s="17" customFormat="1" ht="31.5" x14ac:dyDescent="0.15">
      <c r="A142" s="8415"/>
      <c r="B142" s="7253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 x14ac:dyDescent="0.15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489" t="s">
        <v>289</v>
      </c>
      <c r="B146" s="9124" t="s">
        <v>3368</v>
      </c>
      <c r="C146" s="9126" t="s">
        <v>29</v>
      </c>
      <c r="D146" s="9127"/>
      <c r="E146" s="9127"/>
      <c r="F146" s="9128"/>
      <c r="G146" s="8721" t="s">
        <v>36</v>
      </c>
      <c r="H146" s="8526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415"/>
      <c r="B147" s="9125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17"/>
      <c r="H147" s="767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9" t="s">
        <v>3326</v>
      </c>
      <c r="B151" s="9129"/>
      <c r="C151" s="9130"/>
      <c r="D151" s="9133" t="s">
        <v>3327</v>
      </c>
      <c r="E151" s="9121" t="s">
        <v>3372</v>
      </c>
      <c r="F151" s="9122"/>
      <c r="G151" s="9122"/>
      <c r="H151" s="9122"/>
      <c r="I151" s="9122"/>
      <c r="J151" s="9122"/>
      <c r="K151" s="9122"/>
      <c r="L151" s="9122"/>
      <c r="M151" s="9122"/>
      <c r="N151" s="9122"/>
      <c r="O151" s="9122"/>
      <c r="P151" s="9123"/>
      <c r="Q151" s="9150" t="s">
        <v>2397</v>
      </c>
      <c r="R151" s="9151"/>
    </row>
    <row r="152" spans="1:92" s="17" customFormat="1" ht="20.100000000000001" customHeight="1" x14ac:dyDescent="0.15">
      <c r="A152" s="9131"/>
      <c r="B152" s="9131"/>
      <c r="C152" s="9132"/>
      <c r="D152" s="9134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36" t="s">
        <v>3376</v>
      </c>
      <c r="B153" s="9137"/>
      <c r="C153" s="471" t="s">
        <v>3377</v>
      </c>
      <c r="D153" s="472">
        <f>+E153</f>
        <v>2</v>
      </c>
      <c r="E153" s="473">
        <v>2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1</v>
      </c>
      <c r="R153" s="477">
        <v>1</v>
      </c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38"/>
      <c r="B154" s="9139"/>
      <c r="C154" s="478" t="s">
        <v>3378</v>
      </c>
      <c r="D154" s="472">
        <f>+F154</f>
        <v>0</v>
      </c>
      <c r="E154" s="479"/>
      <c r="F154" s="480">
        <v>0</v>
      </c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>
        <v>0</v>
      </c>
      <c r="R154" s="484">
        <v>0</v>
      </c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38"/>
      <c r="B155" s="9139"/>
      <c r="C155" s="478" t="s">
        <v>3379</v>
      </c>
      <c r="D155" s="472">
        <f>+G155</f>
        <v>0</v>
      </c>
      <c r="E155" s="479"/>
      <c r="F155" s="481"/>
      <c r="G155" s="480">
        <v>0</v>
      </c>
      <c r="H155" s="481"/>
      <c r="I155" s="481"/>
      <c r="J155" s="481"/>
      <c r="K155" s="481"/>
      <c r="L155" s="481"/>
      <c r="M155" s="481"/>
      <c r="N155" s="481"/>
      <c r="O155" s="481"/>
      <c r="P155" s="482"/>
      <c r="Q155" s="483">
        <v>0</v>
      </c>
      <c r="R155" s="484">
        <v>0</v>
      </c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38"/>
      <c r="B156" s="9139"/>
      <c r="C156" s="250" t="s">
        <v>3380</v>
      </c>
      <c r="D156" s="472">
        <f>+H156</f>
        <v>0</v>
      </c>
      <c r="E156" s="479"/>
      <c r="F156" s="481"/>
      <c r="G156" s="481"/>
      <c r="H156" s="480">
        <v>0</v>
      </c>
      <c r="I156" s="481"/>
      <c r="J156" s="481"/>
      <c r="K156" s="481"/>
      <c r="L156" s="481"/>
      <c r="M156" s="481"/>
      <c r="N156" s="481"/>
      <c r="O156" s="481"/>
      <c r="P156" s="482"/>
      <c r="Q156" s="483">
        <v>0</v>
      </c>
      <c r="R156" s="484">
        <v>0</v>
      </c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38"/>
      <c r="B157" s="9139"/>
      <c r="C157" s="250" t="s">
        <v>3381</v>
      </c>
      <c r="D157" s="472">
        <f>+I157+J157+K157+L157+M157</f>
        <v>1</v>
      </c>
      <c r="E157" s="479"/>
      <c r="F157" s="481"/>
      <c r="G157" s="481"/>
      <c r="H157" s="481"/>
      <c r="I157" s="480">
        <v>0</v>
      </c>
      <c r="J157" s="480">
        <v>0</v>
      </c>
      <c r="K157" s="480">
        <v>0</v>
      </c>
      <c r="L157" s="480">
        <v>0</v>
      </c>
      <c r="M157" s="480">
        <v>1</v>
      </c>
      <c r="N157" s="481"/>
      <c r="O157" s="481"/>
      <c r="P157" s="482"/>
      <c r="Q157" s="483">
        <v>0</v>
      </c>
      <c r="R157" s="484">
        <v>1</v>
      </c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38"/>
      <c r="B158" s="9139"/>
      <c r="C158" s="485" t="s">
        <v>3382</v>
      </c>
      <c r="D158" s="472">
        <f>+G158+H158+I158+J158</f>
        <v>0</v>
      </c>
      <c r="E158" s="479"/>
      <c r="F158" s="481"/>
      <c r="G158" s="480">
        <v>0</v>
      </c>
      <c r="H158" s="480">
        <v>0</v>
      </c>
      <c r="I158" s="480">
        <v>0</v>
      </c>
      <c r="J158" s="480">
        <v>0</v>
      </c>
      <c r="K158" s="481"/>
      <c r="L158" s="481"/>
      <c r="M158" s="481"/>
      <c r="N158" s="481"/>
      <c r="O158" s="481"/>
      <c r="P158" s="482"/>
      <c r="Q158" s="483">
        <v>0</v>
      </c>
      <c r="R158" s="484">
        <v>0</v>
      </c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38"/>
      <c r="B159" s="9139"/>
      <c r="C159" s="485" t="s">
        <v>3383</v>
      </c>
      <c r="D159" s="472">
        <f>+G159+H159+I159+J159+K159+L159+M159+N159+O159+P159</f>
        <v>0</v>
      </c>
      <c r="E159" s="479"/>
      <c r="F159" s="481"/>
      <c r="G159" s="480">
        <v>0</v>
      </c>
      <c r="H159" s="480">
        <v>0</v>
      </c>
      <c r="I159" s="480">
        <v>0</v>
      </c>
      <c r="J159" s="480">
        <v>0</v>
      </c>
      <c r="K159" s="480">
        <v>0</v>
      </c>
      <c r="L159" s="480">
        <v>0</v>
      </c>
      <c r="M159" s="480">
        <v>0</v>
      </c>
      <c r="N159" s="480">
        <v>0</v>
      </c>
      <c r="O159" s="480">
        <v>0</v>
      </c>
      <c r="P159" s="486">
        <v>0</v>
      </c>
      <c r="Q159" s="487">
        <v>0</v>
      </c>
      <c r="R159" s="488">
        <v>0</v>
      </c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40"/>
      <c r="B160" s="9141"/>
      <c r="C160" s="489" t="s">
        <v>3384</v>
      </c>
      <c r="D160" s="490">
        <f>M160+N160+O160+P160</f>
        <v>1</v>
      </c>
      <c r="E160" s="491"/>
      <c r="F160" s="492"/>
      <c r="G160" s="492"/>
      <c r="H160" s="492"/>
      <c r="I160" s="492"/>
      <c r="J160" s="492"/>
      <c r="K160" s="492"/>
      <c r="L160" s="492"/>
      <c r="M160" s="493">
        <v>0</v>
      </c>
      <c r="N160" s="493">
        <v>0</v>
      </c>
      <c r="O160" s="493">
        <v>1</v>
      </c>
      <c r="P160" s="494">
        <v>0</v>
      </c>
      <c r="Q160" s="495">
        <v>1</v>
      </c>
      <c r="R160" s="496">
        <v>0</v>
      </c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42" t="s">
        <v>3385</v>
      </c>
      <c r="B161" s="9143"/>
      <c r="C161" s="677" t="s">
        <v>3377</v>
      </c>
      <c r="D161" s="678">
        <f>+E161</f>
        <v>0</v>
      </c>
      <c r="E161" s="497">
        <v>0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>
        <v>0</v>
      </c>
      <c r="R161" s="500">
        <v>0</v>
      </c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44"/>
      <c r="B162" s="9139"/>
      <c r="C162" s="478" t="s">
        <v>3378</v>
      </c>
      <c r="D162" s="501">
        <f>+F162</f>
        <v>0</v>
      </c>
      <c r="E162" s="502"/>
      <c r="F162" s="480">
        <v>0</v>
      </c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>
        <v>0</v>
      </c>
      <c r="R162" s="484">
        <v>0</v>
      </c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44"/>
      <c r="B163" s="9139"/>
      <c r="C163" s="478" t="s">
        <v>3379</v>
      </c>
      <c r="D163" s="501">
        <f>+G163</f>
        <v>0</v>
      </c>
      <c r="E163" s="502"/>
      <c r="F163" s="481"/>
      <c r="G163" s="480">
        <v>0</v>
      </c>
      <c r="H163" s="481"/>
      <c r="I163" s="481"/>
      <c r="J163" s="481"/>
      <c r="K163" s="481"/>
      <c r="L163" s="481"/>
      <c r="M163" s="481"/>
      <c r="N163" s="481"/>
      <c r="O163" s="481"/>
      <c r="P163" s="482"/>
      <c r="Q163" s="483">
        <v>0</v>
      </c>
      <c r="R163" s="484">
        <v>0</v>
      </c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44"/>
      <c r="B164" s="9139"/>
      <c r="C164" s="250" t="s">
        <v>3380</v>
      </c>
      <c r="D164" s="501">
        <f>+H164</f>
        <v>0</v>
      </c>
      <c r="E164" s="502"/>
      <c r="F164" s="481"/>
      <c r="G164" s="481"/>
      <c r="H164" s="480">
        <v>0</v>
      </c>
      <c r="I164" s="481"/>
      <c r="J164" s="481"/>
      <c r="K164" s="481"/>
      <c r="L164" s="481"/>
      <c r="M164" s="481"/>
      <c r="N164" s="481"/>
      <c r="O164" s="481"/>
      <c r="P164" s="482"/>
      <c r="Q164" s="483">
        <v>0</v>
      </c>
      <c r="R164" s="484">
        <v>0</v>
      </c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44"/>
      <c r="B165" s="9139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>
        <v>0</v>
      </c>
      <c r="J165" s="480">
        <v>0</v>
      </c>
      <c r="K165" s="480">
        <v>0</v>
      </c>
      <c r="L165" s="480">
        <v>0</v>
      </c>
      <c r="M165" s="480">
        <v>0</v>
      </c>
      <c r="N165" s="481"/>
      <c r="O165" s="481"/>
      <c r="P165" s="482"/>
      <c r="Q165" s="483">
        <v>0</v>
      </c>
      <c r="R165" s="484">
        <v>0</v>
      </c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44"/>
      <c r="B166" s="9139"/>
      <c r="C166" s="485" t="s">
        <v>3382</v>
      </c>
      <c r="D166" s="501">
        <f>+G166+H166+I166+J166</f>
        <v>0</v>
      </c>
      <c r="E166" s="502"/>
      <c r="F166" s="481"/>
      <c r="G166" s="480">
        <v>0</v>
      </c>
      <c r="H166" s="480">
        <v>0</v>
      </c>
      <c r="I166" s="480">
        <v>0</v>
      </c>
      <c r="J166" s="503">
        <v>0</v>
      </c>
      <c r="K166" s="481"/>
      <c r="L166" s="481"/>
      <c r="M166" s="481"/>
      <c r="N166" s="481"/>
      <c r="O166" s="481"/>
      <c r="P166" s="482"/>
      <c r="Q166" s="483">
        <v>0</v>
      </c>
      <c r="R166" s="484">
        <v>0</v>
      </c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44"/>
      <c r="B167" s="9139"/>
      <c r="C167" s="485" t="s">
        <v>3383</v>
      </c>
      <c r="D167" s="501">
        <f>+G167+H167+I167+J167+K167+L167+M167+N167+O167+P167</f>
        <v>0</v>
      </c>
      <c r="E167" s="502"/>
      <c r="F167" s="481"/>
      <c r="G167" s="480">
        <v>0</v>
      </c>
      <c r="H167" s="480">
        <v>0</v>
      </c>
      <c r="I167" s="480">
        <v>0</v>
      </c>
      <c r="J167" s="480">
        <v>0</v>
      </c>
      <c r="K167" s="480">
        <v>0</v>
      </c>
      <c r="L167" s="480">
        <v>0</v>
      </c>
      <c r="M167" s="480">
        <v>0</v>
      </c>
      <c r="N167" s="503">
        <v>0</v>
      </c>
      <c r="O167" s="503">
        <v>0</v>
      </c>
      <c r="P167" s="504">
        <v>0</v>
      </c>
      <c r="Q167" s="487">
        <v>0</v>
      </c>
      <c r="R167" s="488">
        <v>0</v>
      </c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45"/>
      <c r="B168" s="9141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>
        <v>0</v>
      </c>
      <c r="N168" s="510">
        <v>0</v>
      </c>
      <c r="O168" s="510">
        <v>0</v>
      </c>
      <c r="P168" s="494">
        <v>0</v>
      </c>
      <c r="Q168" s="495">
        <v>0</v>
      </c>
      <c r="R168" s="496">
        <v>0</v>
      </c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0" t="s">
        <v>3239</v>
      </c>
      <c r="B170" s="8671"/>
      <c r="C170" s="8757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69" t="s">
        <v>3249</v>
      </c>
      <c r="B171" s="9082" t="s">
        <v>3250</v>
      </c>
      <c r="C171" s="9083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70"/>
      <c r="B172" s="8769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70"/>
      <c r="B173" s="8770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70"/>
      <c r="B174" s="8770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70"/>
      <c r="B175" s="8771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70"/>
      <c r="B176" s="9084" t="s">
        <v>3256</v>
      </c>
      <c r="C176" s="9085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70"/>
      <c r="B177" s="8774" t="s">
        <v>3257</v>
      </c>
      <c r="C177" s="8775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70"/>
      <c r="B178" s="8774" t="s">
        <v>3258</v>
      </c>
      <c r="C178" s="8775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70"/>
      <c r="B179" s="9086" t="s">
        <v>3259</v>
      </c>
      <c r="C179" s="9087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70"/>
      <c r="B180" s="8774" t="s">
        <v>3299</v>
      </c>
      <c r="C180" s="8775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70"/>
      <c r="B181" s="9084" t="s">
        <v>3261</v>
      </c>
      <c r="C181" s="9085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70"/>
      <c r="B182" s="8752" t="s">
        <v>3262</v>
      </c>
      <c r="C182" s="8753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70"/>
      <c r="B183" s="8752" t="s">
        <v>3263</v>
      </c>
      <c r="C183" s="8753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70"/>
      <c r="B184" s="9086" t="s">
        <v>3265</v>
      </c>
      <c r="C184" s="9087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70"/>
      <c r="B185" s="8368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70"/>
      <c r="B186" s="7770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70"/>
      <c r="B187" s="8369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70"/>
      <c r="B188" s="8368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70"/>
      <c r="B189" s="7770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70"/>
      <c r="B190" s="8369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70"/>
      <c r="B191" s="9101" t="s">
        <v>3272</v>
      </c>
      <c r="C191" s="9102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70"/>
      <c r="B192" s="8369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70"/>
      <c r="B193" s="9103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70"/>
      <c r="B194" s="8728" t="s">
        <v>3276</v>
      </c>
      <c r="C194" s="8728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70"/>
      <c r="B195" s="9084" t="s">
        <v>3277</v>
      </c>
      <c r="C195" s="9085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70"/>
      <c r="B196" s="8752" t="s">
        <v>3278</v>
      </c>
      <c r="C196" s="8753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70"/>
      <c r="B197" s="9086" t="s">
        <v>3279</v>
      </c>
      <c r="C197" s="9087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70"/>
      <c r="B198" s="8368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70"/>
      <c r="B199" s="7770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70"/>
      <c r="B200" s="8369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70"/>
      <c r="B201" s="9097" t="s">
        <v>3286</v>
      </c>
      <c r="C201" s="9094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70"/>
      <c r="B202" s="9080" t="s">
        <v>3287</v>
      </c>
      <c r="C202" s="9081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71"/>
      <c r="B203" s="9146" t="s">
        <v>77</v>
      </c>
      <c r="C203" s="9147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48" t="s">
        <v>3388</v>
      </c>
      <c r="B205" s="8460" t="s">
        <v>3389</v>
      </c>
      <c r="C205" s="8336" t="s">
        <v>77</v>
      </c>
      <c r="D205" s="8547"/>
      <c r="E205" s="8532"/>
      <c r="F205" s="8670" t="s">
        <v>3390</v>
      </c>
      <c r="G205" s="8671"/>
      <c r="H205" s="8671"/>
      <c r="I205" s="8671"/>
      <c r="J205" s="8671"/>
      <c r="K205" s="8671"/>
      <c r="L205" s="8671"/>
      <c r="M205" s="8671"/>
      <c r="N205" s="8671"/>
      <c r="O205" s="8671"/>
      <c r="P205" s="8671"/>
      <c r="Q205" s="8671"/>
      <c r="R205" s="8671"/>
      <c r="S205" s="8671"/>
      <c r="T205" s="8671"/>
      <c r="U205" s="8671"/>
      <c r="V205" s="8671"/>
      <c r="W205" s="8671"/>
      <c r="X205" s="8671"/>
      <c r="Y205" s="8671"/>
      <c r="Z205" s="8671"/>
      <c r="AA205" s="8671"/>
      <c r="AB205" s="8671"/>
      <c r="AC205" s="8671"/>
      <c r="AD205" s="8671"/>
      <c r="AE205" s="8671"/>
      <c r="AF205" s="8671"/>
      <c r="AG205" s="8672"/>
      <c r="AH205" s="8621" t="s">
        <v>609</v>
      </c>
      <c r="AI205" s="642"/>
    </row>
    <row r="206" spans="1:89" x14ac:dyDescent="0.25">
      <c r="A206" s="9148"/>
      <c r="B206" s="8461"/>
      <c r="C206" s="8366"/>
      <c r="D206" s="7975"/>
      <c r="E206" s="7976"/>
      <c r="F206" s="8670" t="s">
        <v>44</v>
      </c>
      <c r="G206" s="8757"/>
      <c r="H206" s="8709" t="s">
        <v>45</v>
      </c>
      <c r="I206" s="8658"/>
      <c r="J206" s="8709" t="s">
        <v>46</v>
      </c>
      <c r="K206" s="8658"/>
      <c r="L206" s="8709" t="s">
        <v>47</v>
      </c>
      <c r="M206" s="8658"/>
      <c r="N206" s="8709" t="s">
        <v>48</v>
      </c>
      <c r="O206" s="8658"/>
      <c r="P206" s="8709" t="s">
        <v>49</v>
      </c>
      <c r="Q206" s="8658"/>
      <c r="R206" s="8709" t="s">
        <v>50</v>
      </c>
      <c r="S206" s="8658"/>
      <c r="T206" s="8709" t="s">
        <v>51</v>
      </c>
      <c r="U206" s="8658"/>
      <c r="V206" s="8709" t="s">
        <v>52</v>
      </c>
      <c r="W206" s="8658"/>
      <c r="X206" s="8709" t="s">
        <v>53</v>
      </c>
      <c r="Y206" s="8658"/>
      <c r="Z206" s="8709" t="s">
        <v>54</v>
      </c>
      <c r="AA206" s="8658"/>
      <c r="AB206" s="8709" t="s">
        <v>55</v>
      </c>
      <c r="AC206" s="8658"/>
      <c r="AD206" s="8709" t="s">
        <v>56</v>
      </c>
      <c r="AE206" s="8658"/>
      <c r="AF206" s="8709" t="s">
        <v>481</v>
      </c>
      <c r="AG206" s="8750"/>
      <c r="AH206" s="8529"/>
    </row>
    <row r="207" spans="1:89" x14ac:dyDescent="0.25">
      <c r="A207" s="9148"/>
      <c r="B207" s="8462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30"/>
    </row>
    <row r="208" spans="1:89" ht="15" customHeight="1" x14ac:dyDescent="0.25">
      <c r="A208" s="9155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156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156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156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156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157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103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103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546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84" zoomScaleNormal="100" workbookViewId="0">
      <selection activeCell="A284" sqref="A1:XFD1048576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5" x14ac:dyDescent="0.25">
      <c r="A4" s="25" t="str">
        <f>CONCATENATE("MES: ",NOMBRE!B6, " (",NOMBRE!C6,NOMBRE!D6,")")</f>
        <v>MES: ENERO (01)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780" t="s">
        <v>3396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403" t="s">
        <v>3399</v>
      </c>
      <c r="B10" s="8336" t="s">
        <v>77</v>
      </c>
      <c r="C10" s="8547"/>
      <c r="D10" s="8532"/>
      <c r="E10" s="9158" t="s">
        <v>101</v>
      </c>
      <c r="F10" s="8716"/>
      <c r="G10" s="8716"/>
      <c r="H10" s="8716"/>
      <c r="I10" s="8716"/>
      <c r="J10" s="8716"/>
      <c r="K10" s="8716"/>
      <c r="L10" s="8716"/>
      <c r="M10" s="8716"/>
      <c r="N10" s="8716"/>
      <c r="O10" s="8716"/>
      <c r="P10" s="8716"/>
      <c r="Q10" s="8716"/>
      <c r="R10" s="8716"/>
      <c r="S10" s="8716"/>
      <c r="T10" s="8716"/>
      <c r="U10" s="8716"/>
      <c r="V10" s="8716"/>
      <c r="W10" s="8716"/>
      <c r="X10" s="8716"/>
      <c r="Y10" s="8716"/>
      <c r="Z10" s="8716"/>
      <c r="AA10" s="8716"/>
      <c r="AB10" s="8716"/>
      <c r="AC10" s="8716"/>
      <c r="AD10" s="8716"/>
      <c r="AE10" s="8716"/>
      <c r="AF10" s="8716"/>
      <c r="AG10" s="8716"/>
      <c r="AH10" s="8716"/>
      <c r="AI10" s="8716"/>
      <c r="AJ10" s="8716"/>
      <c r="AK10" s="8716"/>
      <c r="AL10" s="9159"/>
      <c r="AM10" s="9160" t="s">
        <v>985</v>
      </c>
      <c r="AN10" s="8716"/>
      <c r="AO10" s="8716"/>
      <c r="AP10" s="9159"/>
      <c r="AQ10" s="8721" t="s">
        <v>986</v>
      </c>
      <c r="AR10" s="8526" t="s">
        <v>36</v>
      </c>
      <c r="AS10" s="8532" t="s">
        <v>37</v>
      </c>
    </row>
    <row r="11" spans="1:95" ht="15" customHeight="1" x14ac:dyDescent="0.25">
      <c r="A11" s="7675"/>
      <c r="B11" s="7719"/>
      <c r="C11" s="7672"/>
      <c r="D11" s="7665"/>
      <c r="E11" s="9161" t="s">
        <v>348</v>
      </c>
      <c r="F11" s="9162"/>
      <c r="G11" s="9161" t="s">
        <v>331</v>
      </c>
      <c r="H11" s="9162"/>
      <c r="I11" s="9161" t="s">
        <v>94</v>
      </c>
      <c r="J11" s="9162"/>
      <c r="K11" s="9161" t="s">
        <v>44</v>
      </c>
      <c r="L11" s="9162"/>
      <c r="M11" s="9161" t="s">
        <v>45</v>
      </c>
      <c r="N11" s="9162"/>
      <c r="O11" s="9161" t="s">
        <v>987</v>
      </c>
      <c r="P11" s="9162"/>
      <c r="Q11" s="9161" t="s">
        <v>640</v>
      </c>
      <c r="R11" s="9162"/>
      <c r="S11" s="9161" t="s">
        <v>48</v>
      </c>
      <c r="T11" s="9162"/>
      <c r="U11" s="9161" t="s">
        <v>49</v>
      </c>
      <c r="V11" s="9162"/>
      <c r="W11" s="9161" t="s">
        <v>988</v>
      </c>
      <c r="X11" s="9162"/>
      <c r="Y11" s="9161" t="s">
        <v>51</v>
      </c>
      <c r="Z11" s="9162"/>
      <c r="AA11" s="9161" t="s">
        <v>52</v>
      </c>
      <c r="AB11" s="9162"/>
      <c r="AC11" s="9161" t="s">
        <v>53</v>
      </c>
      <c r="AD11" s="9162"/>
      <c r="AE11" s="9161" t="s">
        <v>54</v>
      </c>
      <c r="AF11" s="9162"/>
      <c r="AG11" s="9161" t="s">
        <v>55</v>
      </c>
      <c r="AH11" s="9162"/>
      <c r="AI11" s="9161" t="s">
        <v>56</v>
      </c>
      <c r="AJ11" s="9162"/>
      <c r="AK11" s="9158" t="s">
        <v>57</v>
      </c>
      <c r="AL11" s="9159"/>
      <c r="AM11" s="8291" t="s">
        <v>989</v>
      </c>
      <c r="AN11" s="7663" t="s">
        <v>3400</v>
      </c>
      <c r="AO11" s="7938" t="s">
        <v>3401</v>
      </c>
      <c r="AP11" s="8007" t="s">
        <v>3402</v>
      </c>
      <c r="AQ11" s="7730"/>
      <c r="AR11" s="7675"/>
      <c r="AS11" s="7665"/>
    </row>
    <row r="12" spans="1:95" x14ac:dyDescent="0.25">
      <c r="A12" s="7253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688"/>
      <c r="AN12" s="8000"/>
      <c r="AO12" s="7740"/>
      <c r="AP12" s="8008"/>
      <c r="AQ12" s="7717"/>
      <c r="AR12" s="7676"/>
      <c r="AS12" s="7976"/>
    </row>
    <row r="13" spans="1:95" ht="15" customHeight="1" x14ac:dyDescent="0.25">
      <c r="A13" s="4143" t="s">
        <v>773</v>
      </c>
      <c r="B13" s="4144">
        <f t="shared" ref="B13:B24" si="0">SUM(C13:D13)</f>
        <v>55</v>
      </c>
      <c r="C13" s="4145">
        <f t="shared" ref="C13:C24" si="1">SUM(E13,G13,I13,K13,M13,O13,Q13,S13,U13,W13,Y13,AA13,AC13,AE13,AG13,AI13,AK13)</f>
        <v>15</v>
      </c>
      <c r="D13" s="4146">
        <f t="shared" ref="D13:D24" si="2">SUM(F13,H13,J13,L13,N13,P13,R13,T13,V13,X13,Z13,AB13,AD13,AF13,AH13,AJ13,AL13)</f>
        <v>40</v>
      </c>
      <c r="E13" s="4147">
        <v>2</v>
      </c>
      <c r="F13" s="4148">
        <v>0</v>
      </c>
      <c r="G13" s="4147">
        <v>1</v>
      </c>
      <c r="H13" s="4149">
        <v>0</v>
      </c>
      <c r="I13" s="4147">
        <v>0</v>
      </c>
      <c r="J13" s="4149">
        <v>1</v>
      </c>
      <c r="K13" s="4147">
        <v>0</v>
      </c>
      <c r="L13" s="4149">
        <v>1</v>
      </c>
      <c r="M13" s="4147">
        <v>0</v>
      </c>
      <c r="N13" s="4149">
        <v>0</v>
      </c>
      <c r="O13" s="4147">
        <v>1</v>
      </c>
      <c r="P13" s="4149">
        <v>4</v>
      </c>
      <c r="Q13" s="4147">
        <v>2</v>
      </c>
      <c r="R13" s="4149">
        <v>2</v>
      </c>
      <c r="S13" s="4147">
        <v>1</v>
      </c>
      <c r="T13" s="4149">
        <v>3</v>
      </c>
      <c r="U13" s="4147">
        <v>1</v>
      </c>
      <c r="V13" s="4149">
        <v>2</v>
      </c>
      <c r="W13" s="4147">
        <v>2</v>
      </c>
      <c r="X13" s="4149">
        <v>5</v>
      </c>
      <c r="Y13" s="4147">
        <v>1</v>
      </c>
      <c r="Z13" s="4149">
        <v>3</v>
      </c>
      <c r="AA13" s="4147">
        <v>1</v>
      </c>
      <c r="AB13" s="4149">
        <v>4</v>
      </c>
      <c r="AC13" s="4147">
        <v>1</v>
      </c>
      <c r="AD13" s="4149">
        <v>3</v>
      </c>
      <c r="AE13" s="4147">
        <v>1</v>
      </c>
      <c r="AF13" s="4149">
        <v>6</v>
      </c>
      <c r="AG13" s="4147">
        <v>0</v>
      </c>
      <c r="AH13" s="4149">
        <v>2</v>
      </c>
      <c r="AI13" s="4147">
        <v>0</v>
      </c>
      <c r="AJ13" s="4149">
        <v>2</v>
      </c>
      <c r="AK13" s="4147">
        <v>1</v>
      </c>
      <c r="AL13" s="4150">
        <v>2</v>
      </c>
      <c r="AM13" s="4151">
        <v>3</v>
      </c>
      <c r="AN13" s="4152">
        <v>0</v>
      </c>
      <c r="AO13" s="4152">
        <v>52</v>
      </c>
      <c r="AP13" s="4153">
        <v>0</v>
      </c>
      <c r="AQ13" s="5457">
        <v>0</v>
      </c>
      <c r="AR13" s="5422">
        <v>5</v>
      </c>
      <c r="AS13" s="4148">
        <v>1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55</v>
      </c>
      <c r="C14" s="4155">
        <f t="shared" si="1"/>
        <v>15</v>
      </c>
      <c r="D14" s="4156">
        <f t="shared" si="2"/>
        <v>40</v>
      </c>
      <c r="E14" s="1935">
        <v>2</v>
      </c>
      <c r="F14" s="3805">
        <v>0</v>
      </c>
      <c r="G14" s="1935">
        <v>1</v>
      </c>
      <c r="H14" s="755">
        <v>0</v>
      </c>
      <c r="I14" s="1935">
        <v>0</v>
      </c>
      <c r="J14" s="755">
        <v>1</v>
      </c>
      <c r="K14" s="1935">
        <v>0</v>
      </c>
      <c r="L14" s="755">
        <v>1</v>
      </c>
      <c r="M14" s="1935">
        <v>0</v>
      </c>
      <c r="N14" s="755">
        <v>0</v>
      </c>
      <c r="O14" s="1935">
        <v>1</v>
      </c>
      <c r="P14" s="755">
        <v>4</v>
      </c>
      <c r="Q14" s="1935">
        <v>2</v>
      </c>
      <c r="R14" s="755">
        <v>2</v>
      </c>
      <c r="S14" s="1935">
        <v>1</v>
      </c>
      <c r="T14" s="755">
        <v>3</v>
      </c>
      <c r="U14" s="1935">
        <v>1</v>
      </c>
      <c r="V14" s="755">
        <v>2</v>
      </c>
      <c r="W14" s="1935">
        <v>2</v>
      </c>
      <c r="X14" s="755">
        <v>5</v>
      </c>
      <c r="Y14" s="1935">
        <v>1</v>
      </c>
      <c r="Z14" s="755">
        <v>3</v>
      </c>
      <c r="AA14" s="1935">
        <v>1</v>
      </c>
      <c r="AB14" s="755">
        <v>4</v>
      </c>
      <c r="AC14" s="1935">
        <v>1</v>
      </c>
      <c r="AD14" s="755">
        <v>3</v>
      </c>
      <c r="AE14" s="1935">
        <v>1</v>
      </c>
      <c r="AF14" s="755">
        <v>6</v>
      </c>
      <c r="AG14" s="1935">
        <v>0</v>
      </c>
      <c r="AH14" s="755">
        <v>2</v>
      </c>
      <c r="AI14" s="1935">
        <v>0</v>
      </c>
      <c r="AJ14" s="755">
        <v>2</v>
      </c>
      <c r="AK14" s="1935">
        <v>1</v>
      </c>
      <c r="AL14" s="792">
        <v>2</v>
      </c>
      <c r="AM14" s="1966">
        <v>3</v>
      </c>
      <c r="AN14" s="793">
        <v>0</v>
      </c>
      <c r="AO14" s="793">
        <v>52</v>
      </c>
      <c r="AP14" s="4002">
        <v>0</v>
      </c>
      <c r="AQ14" s="5214">
        <v>0</v>
      </c>
      <c r="AR14" s="1964">
        <v>5</v>
      </c>
      <c r="AS14" s="3805">
        <v>1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>
        <v>0</v>
      </c>
      <c r="N15" s="755">
        <v>0</v>
      </c>
      <c r="O15" s="1935">
        <v>0</v>
      </c>
      <c r="P15" s="755">
        <v>0</v>
      </c>
      <c r="Q15" s="1172">
        <v>0</v>
      </c>
      <c r="R15" s="886">
        <v>0</v>
      </c>
      <c r="S15" s="1172">
        <v>0</v>
      </c>
      <c r="T15" s="886">
        <v>0</v>
      </c>
      <c r="U15" s="1172">
        <v>0</v>
      </c>
      <c r="V15" s="886">
        <v>0</v>
      </c>
      <c r="W15" s="1172">
        <v>0</v>
      </c>
      <c r="X15" s="886">
        <v>0</v>
      </c>
      <c r="Y15" s="1172">
        <v>0</v>
      </c>
      <c r="Z15" s="886">
        <v>0</v>
      </c>
      <c r="AA15" s="1172">
        <v>0</v>
      </c>
      <c r="AB15" s="886">
        <v>0</v>
      </c>
      <c r="AC15" s="1172">
        <v>0</v>
      </c>
      <c r="AD15" s="886">
        <v>0</v>
      </c>
      <c r="AE15" s="1172">
        <v>0</v>
      </c>
      <c r="AF15" s="886">
        <v>0</v>
      </c>
      <c r="AG15" s="1172">
        <v>0</v>
      </c>
      <c r="AH15" s="886">
        <v>0</v>
      </c>
      <c r="AI15" s="1172">
        <v>0</v>
      </c>
      <c r="AJ15" s="886">
        <v>0</v>
      </c>
      <c r="AK15" s="1172">
        <v>0</v>
      </c>
      <c r="AL15" s="1929">
        <v>0</v>
      </c>
      <c r="AM15" s="887">
        <v>0</v>
      </c>
      <c r="AN15" s="2001">
        <v>0</v>
      </c>
      <c r="AO15" s="2001">
        <v>0</v>
      </c>
      <c r="AP15" s="3894">
        <v>0</v>
      </c>
      <c r="AQ15" s="5215">
        <v>0</v>
      </c>
      <c r="AR15" s="3892">
        <v>0</v>
      </c>
      <c r="AS15" s="3788">
        <v>0</v>
      </c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>
        <v>0</v>
      </c>
      <c r="F16" s="3788">
        <v>0</v>
      </c>
      <c r="G16" s="1172">
        <v>0</v>
      </c>
      <c r="H16" s="886">
        <v>0</v>
      </c>
      <c r="I16" s="1172">
        <v>0</v>
      </c>
      <c r="J16" s="886">
        <v>0</v>
      </c>
      <c r="K16" s="1172">
        <v>0</v>
      </c>
      <c r="L16" s="886">
        <v>0</v>
      </c>
      <c r="M16" s="1172">
        <v>0</v>
      </c>
      <c r="N16" s="886">
        <v>0</v>
      </c>
      <c r="O16" s="1172">
        <v>0</v>
      </c>
      <c r="P16" s="886">
        <v>0</v>
      </c>
      <c r="Q16" s="1172">
        <v>0</v>
      </c>
      <c r="R16" s="886">
        <v>0</v>
      </c>
      <c r="S16" s="1172">
        <v>0</v>
      </c>
      <c r="T16" s="886">
        <v>0</v>
      </c>
      <c r="U16" s="1172">
        <v>0</v>
      </c>
      <c r="V16" s="886">
        <v>0</v>
      </c>
      <c r="W16" s="1172">
        <v>0</v>
      </c>
      <c r="X16" s="886">
        <v>0</v>
      </c>
      <c r="Y16" s="1172">
        <v>0</v>
      </c>
      <c r="Z16" s="886">
        <v>0</v>
      </c>
      <c r="AA16" s="1172">
        <v>0</v>
      </c>
      <c r="AB16" s="886">
        <v>0</v>
      </c>
      <c r="AC16" s="1172">
        <v>0</v>
      </c>
      <c r="AD16" s="886">
        <v>0</v>
      </c>
      <c r="AE16" s="1172">
        <v>0</v>
      </c>
      <c r="AF16" s="886">
        <v>0</v>
      </c>
      <c r="AG16" s="1172">
        <v>0</v>
      </c>
      <c r="AH16" s="886">
        <v>0</v>
      </c>
      <c r="AI16" s="1172">
        <v>0</v>
      </c>
      <c r="AJ16" s="886">
        <v>0</v>
      </c>
      <c r="AK16" s="1172">
        <v>0</v>
      </c>
      <c r="AL16" s="1929">
        <v>0</v>
      </c>
      <c r="AM16" s="887">
        <v>0</v>
      </c>
      <c r="AN16" s="2001">
        <v>0</v>
      </c>
      <c r="AO16" s="2001">
        <v>0</v>
      </c>
      <c r="AP16" s="3894">
        <v>0</v>
      </c>
      <c r="AQ16" s="5215">
        <v>0</v>
      </c>
      <c r="AR16" s="3892">
        <v>0</v>
      </c>
      <c r="AS16" s="3788">
        <v>0</v>
      </c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>
        <v>0</v>
      </c>
      <c r="F17" s="886">
        <v>0</v>
      </c>
      <c r="G17" s="1172">
        <v>0</v>
      </c>
      <c r="H17" s="886">
        <v>0</v>
      </c>
      <c r="I17" s="1172">
        <v>0</v>
      </c>
      <c r="J17" s="886">
        <v>0</v>
      </c>
      <c r="K17" s="1172">
        <v>0</v>
      </c>
      <c r="L17" s="886">
        <v>0</v>
      </c>
      <c r="M17" s="1172">
        <v>0</v>
      </c>
      <c r="N17" s="886">
        <v>0</v>
      </c>
      <c r="O17" s="1172">
        <v>0</v>
      </c>
      <c r="P17" s="886">
        <v>0</v>
      </c>
      <c r="Q17" s="1172">
        <v>0</v>
      </c>
      <c r="R17" s="886">
        <v>0</v>
      </c>
      <c r="S17" s="1172">
        <v>0</v>
      </c>
      <c r="T17" s="886">
        <v>0</v>
      </c>
      <c r="U17" s="1172">
        <v>0</v>
      </c>
      <c r="V17" s="886">
        <v>0</v>
      </c>
      <c r="W17" s="1172">
        <v>0</v>
      </c>
      <c r="X17" s="886">
        <v>0</v>
      </c>
      <c r="Y17" s="1172">
        <v>0</v>
      </c>
      <c r="Z17" s="886">
        <v>0</v>
      </c>
      <c r="AA17" s="1172">
        <v>0</v>
      </c>
      <c r="AB17" s="886">
        <v>0</v>
      </c>
      <c r="AC17" s="1172">
        <v>0</v>
      </c>
      <c r="AD17" s="886">
        <v>0</v>
      </c>
      <c r="AE17" s="1172">
        <v>0</v>
      </c>
      <c r="AF17" s="886">
        <v>0</v>
      </c>
      <c r="AG17" s="1172">
        <v>0</v>
      </c>
      <c r="AH17" s="886">
        <v>0</v>
      </c>
      <c r="AI17" s="1172">
        <v>0</v>
      </c>
      <c r="AJ17" s="886">
        <v>0</v>
      </c>
      <c r="AK17" s="1172">
        <v>0</v>
      </c>
      <c r="AL17" s="1929">
        <v>0</v>
      </c>
      <c r="AM17" s="1230">
        <v>0</v>
      </c>
      <c r="AN17" s="2001">
        <v>0</v>
      </c>
      <c r="AO17" s="2001">
        <v>0</v>
      </c>
      <c r="AP17" s="3894">
        <v>0</v>
      </c>
      <c r="AQ17" s="5248">
        <v>0</v>
      </c>
      <c r="AR17" s="1229">
        <v>0</v>
      </c>
      <c r="AS17" s="1180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>
        <v>0</v>
      </c>
      <c r="L18" s="886">
        <v>0</v>
      </c>
      <c r="M18" s="1172">
        <v>0</v>
      </c>
      <c r="N18" s="886">
        <v>0</v>
      </c>
      <c r="O18" s="2644">
        <v>0</v>
      </c>
      <c r="P18" s="183">
        <v>0</v>
      </c>
      <c r="Q18" s="2644">
        <v>0</v>
      </c>
      <c r="R18" s="183">
        <v>0</v>
      </c>
      <c r="S18" s="2644">
        <v>0</v>
      </c>
      <c r="T18" s="183">
        <v>0</v>
      </c>
      <c r="U18" s="2644">
        <v>0</v>
      </c>
      <c r="V18" s="183">
        <v>0</v>
      </c>
      <c r="W18" s="2644">
        <v>0</v>
      </c>
      <c r="X18" s="183">
        <v>0</v>
      </c>
      <c r="Y18" s="2644">
        <v>0</v>
      </c>
      <c r="Z18" s="183">
        <v>0</v>
      </c>
      <c r="AA18" s="2644">
        <v>0</v>
      </c>
      <c r="AB18" s="183">
        <v>0</v>
      </c>
      <c r="AC18" s="2644">
        <v>0</v>
      </c>
      <c r="AD18" s="183">
        <v>0</v>
      </c>
      <c r="AE18" s="2644">
        <v>0</v>
      </c>
      <c r="AF18" s="183">
        <v>0</v>
      </c>
      <c r="AG18" s="2644">
        <v>0</v>
      </c>
      <c r="AH18" s="183">
        <v>0</v>
      </c>
      <c r="AI18" s="2644">
        <v>0</v>
      </c>
      <c r="AJ18" s="183">
        <v>0</v>
      </c>
      <c r="AK18" s="2644">
        <v>0</v>
      </c>
      <c r="AL18" s="176">
        <v>0</v>
      </c>
      <c r="AM18" s="3898">
        <v>0</v>
      </c>
      <c r="AN18" s="155">
        <v>0</v>
      </c>
      <c r="AO18" s="155">
        <v>0</v>
      </c>
      <c r="AP18" s="3899">
        <v>0</v>
      </c>
      <c r="AQ18" s="5249">
        <v>0</v>
      </c>
      <c r="AR18" s="1223">
        <v>0</v>
      </c>
      <c r="AS18" s="1192">
        <v>0</v>
      </c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52</v>
      </c>
      <c r="C19" s="3858">
        <f t="shared" si="1"/>
        <v>15</v>
      </c>
      <c r="D19" s="4146">
        <f t="shared" si="2"/>
        <v>37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2</v>
      </c>
      <c r="H19" s="4160">
        <f t="shared" si="12"/>
        <v>0</v>
      </c>
      <c r="I19" s="4144">
        <f t="shared" si="12"/>
        <v>1</v>
      </c>
      <c r="J19" s="4160">
        <f t="shared" si="12"/>
        <v>0</v>
      </c>
      <c r="K19" s="4144">
        <f t="shared" si="12"/>
        <v>2</v>
      </c>
      <c r="L19" s="4160">
        <f t="shared" si="12"/>
        <v>1</v>
      </c>
      <c r="M19" s="4144">
        <f t="shared" si="12"/>
        <v>0</v>
      </c>
      <c r="N19" s="4160">
        <f t="shared" si="12"/>
        <v>1</v>
      </c>
      <c r="O19" s="4144">
        <f t="shared" si="12"/>
        <v>1</v>
      </c>
      <c r="P19" s="4160">
        <f t="shared" si="12"/>
        <v>2</v>
      </c>
      <c r="Q19" s="4144">
        <f t="shared" si="12"/>
        <v>0</v>
      </c>
      <c r="R19" s="4160">
        <f t="shared" si="12"/>
        <v>2</v>
      </c>
      <c r="S19" s="4144">
        <f t="shared" si="12"/>
        <v>1</v>
      </c>
      <c r="T19" s="4160">
        <f t="shared" si="12"/>
        <v>1</v>
      </c>
      <c r="U19" s="4144">
        <f t="shared" si="12"/>
        <v>1</v>
      </c>
      <c r="V19" s="4160">
        <f t="shared" si="12"/>
        <v>1</v>
      </c>
      <c r="W19" s="4144">
        <f t="shared" si="12"/>
        <v>1</v>
      </c>
      <c r="X19" s="4160">
        <f t="shared" si="12"/>
        <v>4</v>
      </c>
      <c r="Y19" s="4144">
        <f t="shared" si="12"/>
        <v>1</v>
      </c>
      <c r="Z19" s="4160">
        <f t="shared" si="12"/>
        <v>2</v>
      </c>
      <c r="AA19" s="4144">
        <f t="shared" si="12"/>
        <v>1</v>
      </c>
      <c r="AB19" s="4160">
        <f t="shared" si="12"/>
        <v>11</v>
      </c>
      <c r="AC19" s="4144">
        <f t="shared" si="12"/>
        <v>1</v>
      </c>
      <c r="AD19" s="4160">
        <f t="shared" si="12"/>
        <v>5</v>
      </c>
      <c r="AE19" s="4144">
        <f t="shared" si="12"/>
        <v>1</v>
      </c>
      <c r="AF19" s="4160">
        <f t="shared" si="12"/>
        <v>0</v>
      </c>
      <c r="AG19" s="4144">
        <f t="shared" si="12"/>
        <v>2</v>
      </c>
      <c r="AH19" s="4160">
        <f t="shared" si="12"/>
        <v>5</v>
      </c>
      <c r="AI19" s="4144">
        <f t="shared" si="12"/>
        <v>0</v>
      </c>
      <c r="AJ19" s="4160">
        <f t="shared" si="12"/>
        <v>2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52</v>
      </c>
      <c r="AP19" s="4164">
        <f t="shared" si="12"/>
        <v>0</v>
      </c>
      <c r="AQ19" s="5471">
        <f t="shared" si="12"/>
        <v>0</v>
      </c>
      <c r="AR19" s="5472">
        <f t="shared" si="12"/>
        <v>8</v>
      </c>
      <c r="AS19" s="4146">
        <f t="shared" si="12"/>
        <v>2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29</v>
      </c>
      <c r="C20" s="1343">
        <f t="shared" si="1"/>
        <v>9</v>
      </c>
      <c r="D20" s="3945">
        <f t="shared" si="2"/>
        <v>20</v>
      </c>
      <c r="E20" s="1179">
        <v>0</v>
      </c>
      <c r="F20" s="1180">
        <v>0</v>
      </c>
      <c r="G20" s="1179">
        <v>1</v>
      </c>
      <c r="H20" s="1183">
        <v>0</v>
      </c>
      <c r="I20" s="1179">
        <v>0</v>
      </c>
      <c r="J20" s="1183">
        <v>0</v>
      </c>
      <c r="K20" s="1179">
        <v>1</v>
      </c>
      <c r="L20" s="1183">
        <v>1</v>
      </c>
      <c r="M20" s="1179">
        <v>0</v>
      </c>
      <c r="N20" s="1183">
        <v>1</v>
      </c>
      <c r="O20" s="1179">
        <v>0</v>
      </c>
      <c r="P20" s="1183">
        <v>0</v>
      </c>
      <c r="Q20" s="1179">
        <v>0</v>
      </c>
      <c r="R20" s="1183">
        <v>2</v>
      </c>
      <c r="S20" s="1179">
        <v>0</v>
      </c>
      <c r="T20" s="1183">
        <v>0</v>
      </c>
      <c r="U20" s="1179">
        <v>1</v>
      </c>
      <c r="V20" s="1183">
        <v>0</v>
      </c>
      <c r="W20" s="1179">
        <v>0</v>
      </c>
      <c r="X20" s="1183">
        <v>1</v>
      </c>
      <c r="Y20" s="1179">
        <v>1</v>
      </c>
      <c r="Z20" s="1183">
        <v>0</v>
      </c>
      <c r="AA20" s="1179">
        <v>1</v>
      </c>
      <c r="AB20" s="1183">
        <v>6</v>
      </c>
      <c r="AC20" s="1179">
        <v>1</v>
      </c>
      <c r="AD20" s="1183">
        <v>3</v>
      </c>
      <c r="AE20" s="1179">
        <v>1</v>
      </c>
      <c r="AF20" s="1183">
        <v>0</v>
      </c>
      <c r="AG20" s="1179">
        <v>2</v>
      </c>
      <c r="AH20" s="1183">
        <v>4</v>
      </c>
      <c r="AI20" s="1179">
        <v>0</v>
      </c>
      <c r="AJ20" s="1183">
        <v>2</v>
      </c>
      <c r="AK20" s="1179">
        <v>0</v>
      </c>
      <c r="AL20" s="1185">
        <v>0</v>
      </c>
      <c r="AM20" s="3903">
        <v>0</v>
      </c>
      <c r="AN20" s="1228">
        <v>0</v>
      </c>
      <c r="AO20" s="1228">
        <v>29</v>
      </c>
      <c r="AP20" s="1231">
        <v>0</v>
      </c>
      <c r="AQ20" s="5458">
        <v>0</v>
      </c>
      <c r="AR20" s="5456">
        <v>4</v>
      </c>
      <c r="AS20" s="3784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23</v>
      </c>
      <c r="C21" s="3856">
        <f t="shared" si="1"/>
        <v>6</v>
      </c>
      <c r="D21" s="4158">
        <f t="shared" si="2"/>
        <v>17</v>
      </c>
      <c r="E21" s="1172">
        <v>0</v>
      </c>
      <c r="F21" s="3788">
        <v>0</v>
      </c>
      <c r="G21" s="1172">
        <v>1</v>
      </c>
      <c r="H21" s="886">
        <v>0</v>
      </c>
      <c r="I21" s="1172">
        <v>1</v>
      </c>
      <c r="J21" s="886">
        <v>0</v>
      </c>
      <c r="K21" s="1172">
        <v>1</v>
      </c>
      <c r="L21" s="886">
        <v>0</v>
      </c>
      <c r="M21" s="1172">
        <v>0</v>
      </c>
      <c r="N21" s="886">
        <v>0</v>
      </c>
      <c r="O21" s="1172">
        <v>1</v>
      </c>
      <c r="P21" s="886">
        <v>2</v>
      </c>
      <c r="Q21" s="1172">
        <v>0</v>
      </c>
      <c r="R21" s="886">
        <v>0</v>
      </c>
      <c r="S21" s="1172">
        <v>1</v>
      </c>
      <c r="T21" s="886">
        <v>1</v>
      </c>
      <c r="U21" s="1172">
        <v>0</v>
      </c>
      <c r="V21" s="886">
        <v>1</v>
      </c>
      <c r="W21" s="1172">
        <v>1</v>
      </c>
      <c r="X21" s="886">
        <v>3</v>
      </c>
      <c r="Y21" s="1172">
        <v>0</v>
      </c>
      <c r="Z21" s="886">
        <v>2</v>
      </c>
      <c r="AA21" s="1172">
        <v>0</v>
      </c>
      <c r="AB21" s="886">
        <v>5</v>
      </c>
      <c r="AC21" s="1172">
        <v>0</v>
      </c>
      <c r="AD21" s="886">
        <v>2</v>
      </c>
      <c r="AE21" s="1172">
        <v>0</v>
      </c>
      <c r="AF21" s="886">
        <v>0</v>
      </c>
      <c r="AG21" s="1172">
        <v>0</v>
      </c>
      <c r="AH21" s="886">
        <v>1</v>
      </c>
      <c r="AI21" s="1172">
        <v>0</v>
      </c>
      <c r="AJ21" s="886">
        <v>0</v>
      </c>
      <c r="AK21" s="1172">
        <v>0</v>
      </c>
      <c r="AL21" s="1929">
        <v>0</v>
      </c>
      <c r="AM21" s="887">
        <v>0</v>
      </c>
      <c r="AN21" s="2001">
        <v>0</v>
      </c>
      <c r="AO21" s="2001">
        <v>23</v>
      </c>
      <c r="AP21" s="3894">
        <v>0</v>
      </c>
      <c r="AQ21" s="5215">
        <v>0</v>
      </c>
      <c r="AR21" s="3892">
        <v>4</v>
      </c>
      <c r="AS21" s="3788">
        <v>2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>
        <v>0</v>
      </c>
      <c r="F22" s="2057">
        <v>0</v>
      </c>
      <c r="G22" s="645">
        <v>0</v>
      </c>
      <c r="H22" s="3933">
        <v>0</v>
      </c>
      <c r="I22" s="645">
        <v>0</v>
      </c>
      <c r="J22" s="3933">
        <v>0</v>
      </c>
      <c r="K22" s="645">
        <v>0</v>
      </c>
      <c r="L22" s="3933">
        <v>0</v>
      </c>
      <c r="M22" s="645">
        <v>0</v>
      </c>
      <c r="N22" s="3933">
        <v>0</v>
      </c>
      <c r="O22" s="645">
        <v>0</v>
      </c>
      <c r="P22" s="3933">
        <v>0</v>
      </c>
      <c r="Q22" s="645">
        <v>0</v>
      </c>
      <c r="R22" s="3933">
        <v>0</v>
      </c>
      <c r="S22" s="645">
        <v>0</v>
      </c>
      <c r="T22" s="3933">
        <v>0</v>
      </c>
      <c r="U22" s="645">
        <v>0</v>
      </c>
      <c r="V22" s="3933">
        <v>0</v>
      </c>
      <c r="W22" s="645">
        <v>0</v>
      </c>
      <c r="X22" s="3933">
        <v>0</v>
      </c>
      <c r="Y22" s="645">
        <v>0</v>
      </c>
      <c r="Z22" s="3933">
        <v>0</v>
      </c>
      <c r="AA22" s="645">
        <v>0</v>
      </c>
      <c r="AB22" s="3933">
        <v>0</v>
      </c>
      <c r="AC22" s="645">
        <v>0</v>
      </c>
      <c r="AD22" s="3933">
        <v>0</v>
      </c>
      <c r="AE22" s="645">
        <v>0</v>
      </c>
      <c r="AF22" s="3933">
        <v>0</v>
      </c>
      <c r="AG22" s="645">
        <v>0</v>
      </c>
      <c r="AH22" s="3933">
        <v>0</v>
      </c>
      <c r="AI22" s="645">
        <v>0</v>
      </c>
      <c r="AJ22" s="3933">
        <v>0</v>
      </c>
      <c r="AK22" s="645">
        <v>0</v>
      </c>
      <c r="AL22" s="3905">
        <v>0</v>
      </c>
      <c r="AM22" s="42">
        <v>0</v>
      </c>
      <c r="AN22" s="145">
        <v>0</v>
      </c>
      <c r="AO22" s="145">
        <v>0</v>
      </c>
      <c r="AP22" s="43">
        <v>0</v>
      </c>
      <c r="AQ22" s="5247">
        <v>0</v>
      </c>
      <c r="AR22" s="670">
        <v>0</v>
      </c>
      <c r="AS22" s="2057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>
        <v>0</v>
      </c>
      <c r="F23" s="3788">
        <v>0</v>
      </c>
      <c r="G23" s="1172">
        <v>0</v>
      </c>
      <c r="H23" s="886">
        <v>0</v>
      </c>
      <c r="I23" s="1172">
        <v>0</v>
      </c>
      <c r="J23" s="886">
        <v>0</v>
      </c>
      <c r="K23" s="1172">
        <v>0</v>
      </c>
      <c r="L23" s="886">
        <v>0</v>
      </c>
      <c r="M23" s="1172">
        <v>0</v>
      </c>
      <c r="N23" s="886">
        <v>0</v>
      </c>
      <c r="O23" s="1172">
        <v>0</v>
      </c>
      <c r="P23" s="886">
        <v>0</v>
      </c>
      <c r="Q23" s="1172">
        <v>0</v>
      </c>
      <c r="R23" s="886">
        <v>0</v>
      </c>
      <c r="S23" s="1172">
        <v>0</v>
      </c>
      <c r="T23" s="886">
        <v>0</v>
      </c>
      <c r="U23" s="1172">
        <v>0</v>
      </c>
      <c r="V23" s="886">
        <v>0</v>
      </c>
      <c r="W23" s="1172">
        <v>0</v>
      </c>
      <c r="X23" s="886">
        <v>0</v>
      </c>
      <c r="Y23" s="1172">
        <v>0</v>
      </c>
      <c r="Z23" s="886">
        <v>0</v>
      </c>
      <c r="AA23" s="1172">
        <v>0</v>
      </c>
      <c r="AB23" s="886">
        <v>0</v>
      </c>
      <c r="AC23" s="1172">
        <v>0</v>
      </c>
      <c r="AD23" s="886">
        <v>0</v>
      </c>
      <c r="AE23" s="1172">
        <v>0</v>
      </c>
      <c r="AF23" s="886">
        <v>0</v>
      </c>
      <c r="AG23" s="1172">
        <v>0</v>
      </c>
      <c r="AH23" s="886">
        <v>0</v>
      </c>
      <c r="AI23" s="1172">
        <v>0</v>
      </c>
      <c r="AJ23" s="886">
        <v>0</v>
      </c>
      <c r="AK23" s="1172">
        <v>0</v>
      </c>
      <c r="AL23" s="1929">
        <v>0</v>
      </c>
      <c r="AM23" s="887">
        <v>0</v>
      </c>
      <c r="AN23" s="2001">
        <v>0</v>
      </c>
      <c r="AO23" s="2001">
        <v>0</v>
      </c>
      <c r="AP23" s="3894">
        <v>0</v>
      </c>
      <c r="AQ23" s="5215">
        <v>0</v>
      </c>
      <c r="AR23" s="3892">
        <v>0</v>
      </c>
      <c r="AS23" s="3788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>
        <v>0</v>
      </c>
      <c r="F24" s="2645">
        <v>0</v>
      </c>
      <c r="G24" s="2644">
        <v>0</v>
      </c>
      <c r="H24" s="183">
        <v>0</v>
      </c>
      <c r="I24" s="2644">
        <v>0</v>
      </c>
      <c r="J24" s="183">
        <v>0</v>
      </c>
      <c r="K24" s="2644">
        <v>0</v>
      </c>
      <c r="L24" s="183">
        <v>0</v>
      </c>
      <c r="M24" s="2644">
        <v>0</v>
      </c>
      <c r="N24" s="183">
        <v>0</v>
      </c>
      <c r="O24" s="2644">
        <v>0</v>
      </c>
      <c r="P24" s="183">
        <v>0</v>
      </c>
      <c r="Q24" s="2644">
        <v>0</v>
      </c>
      <c r="R24" s="183">
        <v>0</v>
      </c>
      <c r="S24" s="2644">
        <v>0</v>
      </c>
      <c r="T24" s="183">
        <v>0</v>
      </c>
      <c r="U24" s="2644">
        <v>0</v>
      </c>
      <c r="V24" s="183">
        <v>0</v>
      </c>
      <c r="W24" s="2644">
        <v>0</v>
      </c>
      <c r="X24" s="183">
        <v>0</v>
      </c>
      <c r="Y24" s="2644">
        <v>0</v>
      </c>
      <c r="Z24" s="183">
        <v>0</v>
      </c>
      <c r="AA24" s="2644">
        <v>0</v>
      </c>
      <c r="AB24" s="183">
        <v>0</v>
      </c>
      <c r="AC24" s="2644">
        <v>0</v>
      </c>
      <c r="AD24" s="183">
        <v>0</v>
      </c>
      <c r="AE24" s="2644">
        <v>0</v>
      </c>
      <c r="AF24" s="183">
        <v>0</v>
      </c>
      <c r="AG24" s="2644">
        <v>0</v>
      </c>
      <c r="AH24" s="183">
        <v>0</v>
      </c>
      <c r="AI24" s="2644">
        <v>0</v>
      </c>
      <c r="AJ24" s="183">
        <v>0</v>
      </c>
      <c r="AK24" s="2644">
        <v>0</v>
      </c>
      <c r="AL24" s="176">
        <v>0</v>
      </c>
      <c r="AM24" s="159">
        <v>0</v>
      </c>
      <c r="AN24" s="155">
        <v>0</v>
      </c>
      <c r="AO24" s="155">
        <v>0</v>
      </c>
      <c r="AP24" s="2647">
        <v>0</v>
      </c>
      <c r="AQ24" s="5360">
        <v>0</v>
      </c>
      <c r="AR24" s="5362">
        <v>0</v>
      </c>
      <c r="AS24" s="2645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14" t="s">
        <v>3412</v>
      </c>
      <c r="B26" s="8336" t="s">
        <v>77</v>
      </c>
      <c r="C26" s="8547"/>
      <c r="D26" s="8532"/>
      <c r="E26" s="9158" t="s">
        <v>101</v>
      </c>
      <c r="F26" s="8716"/>
      <c r="G26" s="8716"/>
      <c r="H26" s="8716"/>
      <c r="I26" s="8716"/>
      <c r="J26" s="8716"/>
      <c r="K26" s="8716"/>
      <c r="L26" s="8716"/>
      <c r="M26" s="8716"/>
      <c r="N26" s="8716"/>
      <c r="O26" s="8716"/>
      <c r="P26" s="8716"/>
      <c r="Q26" s="8716"/>
      <c r="R26" s="8716"/>
      <c r="S26" s="8716"/>
      <c r="T26" s="8716"/>
      <c r="U26" s="8716"/>
      <c r="V26" s="8716"/>
      <c r="W26" s="8716"/>
      <c r="X26" s="8716"/>
      <c r="Y26" s="8716"/>
      <c r="Z26" s="8716"/>
      <c r="AA26" s="8716"/>
      <c r="AB26" s="8716"/>
      <c r="AC26" s="8716"/>
      <c r="AD26" s="8716"/>
      <c r="AE26" s="8716"/>
      <c r="AF26" s="8716"/>
      <c r="AG26" s="8716"/>
      <c r="AH26" s="8716"/>
      <c r="AI26" s="8716"/>
      <c r="AJ26" s="8716"/>
      <c r="AK26" s="8716"/>
      <c r="AL26" s="9159"/>
      <c r="AM26" s="9160" t="s">
        <v>3413</v>
      </c>
      <c r="AN26" s="8716"/>
      <c r="AO26" s="8716"/>
      <c r="AP26" s="9163"/>
      <c r="BZ26" s="20"/>
      <c r="DI26"/>
    </row>
    <row r="27" spans="1:113" ht="15" customHeight="1" x14ac:dyDescent="0.25">
      <c r="A27" s="8087"/>
      <c r="B27" s="8366"/>
      <c r="C27" s="7975"/>
      <c r="D27" s="7976"/>
      <c r="E27" s="9161" t="s">
        <v>1374</v>
      </c>
      <c r="F27" s="9162"/>
      <c r="G27" s="9161" t="s">
        <v>1375</v>
      </c>
      <c r="H27" s="9162"/>
      <c r="I27" s="9161" t="s">
        <v>1438</v>
      </c>
      <c r="J27" s="9162"/>
      <c r="K27" s="9161" t="s">
        <v>3414</v>
      </c>
      <c r="L27" s="9162"/>
      <c r="M27" s="9161" t="s">
        <v>3415</v>
      </c>
      <c r="N27" s="9162"/>
      <c r="O27" s="9161" t="s">
        <v>3416</v>
      </c>
      <c r="P27" s="9162"/>
      <c r="Q27" s="9161" t="s">
        <v>3417</v>
      </c>
      <c r="R27" s="9162"/>
      <c r="S27" s="9161" t="s">
        <v>1443</v>
      </c>
      <c r="T27" s="9162"/>
      <c r="U27" s="9161" t="s">
        <v>1444</v>
      </c>
      <c r="V27" s="9162"/>
      <c r="W27" s="9161" t="s">
        <v>3418</v>
      </c>
      <c r="X27" s="9162"/>
      <c r="Y27" s="9161" t="s">
        <v>1446</v>
      </c>
      <c r="Z27" s="9162"/>
      <c r="AA27" s="9161" t="s">
        <v>1447</v>
      </c>
      <c r="AB27" s="9162"/>
      <c r="AC27" s="9161" t="s">
        <v>1448</v>
      </c>
      <c r="AD27" s="9162"/>
      <c r="AE27" s="9161" t="s">
        <v>1449</v>
      </c>
      <c r="AF27" s="9162"/>
      <c r="AG27" s="9161" t="s">
        <v>1450</v>
      </c>
      <c r="AH27" s="9162"/>
      <c r="AI27" s="9161" t="s">
        <v>1451</v>
      </c>
      <c r="AJ27" s="9162"/>
      <c r="AK27" s="9158" t="s">
        <v>57</v>
      </c>
      <c r="AL27" s="8716"/>
      <c r="AM27" s="8529" t="s">
        <v>3419</v>
      </c>
      <c r="AN27" s="7663" t="s">
        <v>3400</v>
      </c>
      <c r="AO27" s="7938" t="s">
        <v>3401</v>
      </c>
      <c r="AP27" s="8483" t="s">
        <v>3402</v>
      </c>
      <c r="BZ27" s="20"/>
      <c r="DI27"/>
    </row>
    <row r="28" spans="1:113" x14ac:dyDescent="0.25">
      <c r="A28" s="8088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30"/>
      <c r="AN28" s="8000"/>
      <c r="AO28" s="7740"/>
      <c r="AP28" s="7659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55</v>
      </c>
      <c r="C29" s="4170">
        <f>+E29+G29+I29+K29+M29+O29+Q29+S29+U29+W29+Y29+AA29+AC29+AE29+AG29+AI29+AK29</f>
        <v>15</v>
      </c>
      <c r="D29" s="4171">
        <f>+F29+H29+J29+L29+N29+P29+R29+T29+V29+X29+Z29+AB29+AD29+AF29+AH29+AJ29+AL29</f>
        <v>40</v>
      </c>
      <c r="E29" s="4172">
        <v>2</v>
      </c>
      <c r="F29" s="4173">
        <v>0</v>
      </c>
      <c r="G29" s="4172">
        <v>1</v>
      </c>
      <c r="H29" s="4174">
        <v>0</v>
      </c>
      <c r="I29" s="4172">
        <v>0</v>
      </c>
      <c r="J29" s="4174">
        <v>1</v>
      </c>
      <c r="K29" s="4172">
        <v>0</v>
      </c>
      <c r="L29" s="4173">
        <v>1</v>
      </c>
      <c r="M29" s="4175">
        <v>0</v>
      </c>
      <c r="N29" s="4174">
        <v>0</v>
      </c>
      <c r="O29" s="4175">
        <v>1</v>
      </c>
      <c r="P29" s="4174">
        <v>4</v>
      </c>
      <c r="Q29" s="4175">
        <v>2</v>
      </c>
      <c r="R29" s="4174">
        <v>2</v>
      </c>
      <c r="S29" s="4175">
        <v>1</v>
      </c>
      <c r="T29" s="4174">
        <v>3</v>
      </c>
      <c r="U29" s="4175">
        <v>1</v>
      </c>
      <c r="V29" s="4174">
        <v>2</v>
      </c>
      <c r="W29" s="4175">
        <v>2</v>
      </c>
      <c r="X29" s="4174">
        <v>5</v>
      </c>
      <c r="Y29" s="4175">
        <v>1</v>
      </c>
      <c r="Z29" s="4174">
        <v>3</v>
      </c>
      <c r="AA29" s="4175">
        <v>1</v>
      </c>
      <c r="AB29" s="4174">
        <v>4</v>
      </c>
      <c r="AC29" s="4175">
        <v>1</v>
      </c>
      <c r="AD29" s="4174">
        <v>3</v>
      </c>
      <c r="AE29" s="4175">
        <v>1</v>
      </c>
      <c r="AF29" s="4174">
        <v>6</v>
      </c>
      <c r="AG29" s="4175">
        <v>0</v>
      </c>
      <c r="AH29" s="4174">
        <v>2</v>
      </c>
      <c r="AI29" s="4175">
        <v>0</v>
      </c>
      <c r="AJ29" s="4174">
        <v>2</v>
      </c>
      <c r="AK29" s="4175">
        <v>1</v>
      </c>
      <c r="AL29" s="4176">
        <v>2</v>
      </c>
      <c r="AM29" s="4177">
        <v>3</v>
      </c>
      <c r="AN29" s="4175">
        <v>0</v>
      </c>
      <c r="AO29" s="4175">
        <v>52</v>
      </c>
      <c r="AP29" s="4174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>
        <v>0</v>
      </c>
      <c r="F30" s="750">
        <v>0</v>
      </c>
      <c r="G30" s="1971">
        <v>0</v>
      </c>
      <c r="H30" s="3649">
        <v>0</v>
      </c>
      <c r="I30" s="1971">
        <v>0</v>
      </c>
      <c r="J30" s="3649">
        <v>0</v>
      </c>
      <c r="K30" s="1971">
        <v>0</v>
      </c>
      <c r="L30" s="750">
        <v>0</v>
      </c>
      <c r="M30" s="1452">
        <v>0</v>
      </c>
      <c r="N30" s="3649">
        <v>0</v>
      </c>
      <c r="O30" s="1452">
        <v>0</v>
      </c>
      <c r="P30" s="3649">
        <v>0</v>
      </c>
      <c r="Q30" s="1452">
        <v>0</v>
      </c>
      <c r="R30" s="3649">
        <v>0</v>
      </c>
      <c r="S30" s="1452">
        <v>0</v>
      </c>
      <c r="T30" s="3649">
        <v>0</v>
      </c>
      <c r="U30" s="1452">
        <v>0</v>
      </c>
      <c r="V30" s="3649">
        <v>0</v>
      </c>
      <c r="W30" s="1452">
        <v>0</v>
      </c>
      <c r="X30" s="3649">
        <v>0</v>
      </c>
      <c r="Y30" s="1452">
        <v>0</v>
      </c>
      <c r="Z30" s="3649">
        <v>0</v>
      </c>
      <c r="AA30" s="1452">
        <v>0</v>
      </c>
      <c r="AB30" s="3649">
        <v>0</v>
      </c>
      <c r="AC30" s="1452">
        <v>0</v>
      </c>
      <c r="AD30" s="3649">
        <v>0</v>
      </c>
      <c r="AE30" s="1452">
        <v>0</v>
      </c>
      <c r="AF30" s="3649">
        <v>0</v>
      </c>
      <c r="AG30" s="1452">
        <v>0</v>
      </c>
      <c r="AH30" s="3649">
        <v>0</v>
      </c>
      <c r="AI30" s="1452">
        <v>0</v>
      </c>
      <c r="AJ30" s="3649">
        <v>0</v>
      </c>
      <c r="AK30" s="1452">
        <v>0</v>
      </c>
      <c r="AL30" s="22">
        <v>0</v>
      </c>
      <c r="AM30" s="2687">
        <v>0</v>
      </c>
      <c r="AN30" s="1452">
        <v>0</v>
      </c>
      <c r="AO30" s="1452">
        <v>0</v>
      </c>
      <c r="AP30" s="3649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3</v>
      </c>
      <c r="C31" s="3653">
        <f t="shared" si="17"/>
        <v>0</v>
      </c>
      <c r="D31" s="3654">
        <f t="shared" si="17"/>
        <v>3</v>
      </c>
      <c r="E31" s="1124">
        <v>0</v>
      </c>
      <c r="F31" s="878">
        <v>0</v>
      </c>
      <c r="G31" s="1124">
        <v>0</v>
      </c>
      <c r="H31" s="3656">
        <v>0</v>
      </c>
      <c r="I31" s="1124">
        <v>0</v>
      </c>
      <c r="J31" s="3656">
        <v>0</v>
      </c>
      <c r="K31" s="1124">
        <v>0</v>
      </c>
      <c r="L31" s="878">
        <v>0</v>
      </c>
      <c r="M31" s="3658">
        <v>0</v>
      </c>
      <c r="N31" s="3656">
        <v>0</v>
      </c>
      <c r="O31" s="3658">
        <v>0</v>
      </c>
      <c r="P31" s="3656">
        <v>1</v>
      </c>
      <c r="Q31" s="3658">
        <v>0</v>
      </c>
      <c r="R31" s="3656">
        <v>0</v>
      </c>
      <c r="S31" s="3658">
        <v>0</v>
      </c>
      <c r="T31" s="3656">
        <v>0</v>
      </c>
      <c r="U31" s="3658">
        <v>0</v>
      </c>
      <c r="V31" s="3656">
        <v>0</v>
      </c>
      <c r="W31" s="3658">
        <v>0</v>
      </c>
      <c r="X31" s="3656">
        <v>1</v>
      </c>
      <c r="Y31" s="3658">
        <v>0</v>
      </c>
      <c r="Z31" s="3656">
        <v>1</v>
      </c>
      <c r="AA31" s="3658">
        <v>0</v>
      </c>
      <c r="AB31" s="3656">
        <v>0</v>
      </c>
      <c r="AC31" s="3658">
        <v>0</v>
      </c>
      <c r="AD31" s="3656">
        <v>0</v>
      </c>
      <c r="AE31" s="3658">
        <v>0</v>
      </c>
      <c r="AF31" s="3656">
        <v>0</v>
      </c>
      <c r="AG31" s="3658">
        <v>0</v>
      </c>
      <c r="AH31" s="3656">
        <v>0</v>
      </c>
      <c r="AI31" s="3658">
        <v>0</v>
      </c>
      <c r="AJ31" s="3656">
        <v>0</v>
      </c>
      <c r="AK31" s="3658">
        <v>0</v>
      </c>
      <c r="AL31" s="3660">
        <v>0</v>
      </c>
      <c r="AM31" s="2688">
        <v>0</v>
      </c>
      <c r="AN31" s="3658">
        <v>0</v>
      </c>
      <c r="AO31" s="3658">
        <v>3</v>
      </c>
      <c r="AP31" s="3656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7</v>
      </c>
      <c r="C32" s="3653">
        <f t="shared" si="17"/>
        <v>2</v>
      </c>
      <c r="D32" s="3654">
        <f t="shared" si="17"/>
        <v>5</v>
      </c>
      <c r="E32" s="1124">
        <v>0</v>
      </c>
      <c r="F32" s="878">
        <v>0</v>
      </c>
      <c r="G32" s="1124">
        <v>0</v>
      </c>
      <c r="H32" s="3656">
        <v>0</v>
      </c>
      <c r="I32" s="1124">
        <v>0</v>
      </c>
      <c r="J32" s="3656">
        <v>0</v>
      </c>
      <c r="K32" s="1124">
        <v>0</v>
      </c>
      <c r="L32" s="878">
        <v>0</v>
      </c>
      <c r="M32" s="3658">
        <v>0</v>
      </c>
      <c r="N32" s="3656">
        <v>0</v>
      </c>
      <c r="O32" s="3658">
        <v>0</v>
      </c>
      <c r="P32" s="3656">
        <v>0</v>
      </c>
      <c r="Q32" s="3658">
        <v>0</v>
      </c>
      <c r="R32" s="3656">
        <v>0</v>
      </c>
      <c r="S32" s="3658">
        <v>0</v>
      </c>
      <c r="T32" s="3656">
        <v>0</v>
      </c>
      <c r="U32" s="3658">
        <v>0</v>
      </c>
      <c r="V32" s="3656">
        <v>0</v>
      </c>
      <c r="W32" s="3658">
        <v>0</v>
      </c>
      <c r="X32" s="3656">
        <v>0</v>
      </c>
      <c r="Y32" s="3658">
        <v>1</v>
      </c>
      <c r="Z32" s="3656">
        <v>0</v>
      </c>
      <c r="AA32" s="3658">
        <v>0</v>
      </c>
      <c r="AB32" s="3656">
        <v>0</v>
      </c>
      <c r="AC32" s="3658">
        <v>0</v>
      </c>
      <c r="AD32" s="3656">
        <v>1</v>
      </c>
      <c r="AE32" s="3658">
        <v>1</v>
      </c>
      <c r="AF32" s="3656">
        <v>2</v>
      </c>
      <c r="AG32" s="3658">
        <v>0</v>
      </c>
      <c r="AH32" s="3656">
        <v>1</v>
      </c>
      <c r="AI32" s="3658">
        <v>0</v>
      </c>
      <c r="AJ32" s="3656">
        <v>1</v>
      </c>
      <c r="AK32" s="3658">
        <v>0</v>
      </c>
      <c r="AL32" s="3660">
        <v>0</v>
      </c>
      <c r="AM32" s="2688">
        <v>0</v>
      </c>
      <c r="AN32" s="3658">
        <v>0</v>
      </c>
      <c r="AO32" s="3658">
        <v>7</v>
      </c>
      <c r="AP32" s="3656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8</v>
      </c>
      <c r="C33" s="3653">
        <f t="shared" si="17"/>
        <v>1</v>
      </c>
      <c r="D33" s="3654">
        <f t="shared" si="17"/>
        <v>7</v>
      </c>
      <c r="E33" s="1124">
        <v>0</v>
      </c>
      <c r="F33" s="878">
        <v>0</v>
      </c>
      <c r="G33" s="1124">
        <v>0</v>
      </c>
      <c r="H33" s="3656">
        <v>0</v>
      </c>
      <c r="I33" s="1124">
        <v>0</v>
      </c>
      <c r="J33" s="3656">
        <v>0</v>
      </c>
      <c r="K33" s="1124">
        <v>0</v>
      </c>
      <c r="L33" s="878">
        <v>0</v>
      </c>
      <c r="M33" s="3658">
        <v>0</v>
      </c>
      <c r="N33" s="3656">
        <v>0</v>
      </c>
      <c r="O33" s="3658">
        <v>0</v>
      </c>
      <c r="P33" s="3656">
        <v>2</v>
      </c>
      <c r="Q33" s="3658">
        <v>0</v>
      </c>
      <c r="R33" s="3656">
        <v>1</v>
      </c>
      <c r="S33" s="3658">
        <v>0</v>
      </c>
      <c r="T33" s="3656">
        <v>0</v>
      </c>
      <c r="U33" s="3658">
        <v>0</v>
      </c>
      <c r="V33" s="3656">
        <v>0</v>
      </c>
      <c r="W33" s="3658">
        <v>1</v>
      </c>
      <c r="X33" s="3656">
        <v>1</v>
      </c>
      <c r="Y33" s="3658">
        <v>0</v>
      </c>
      <c r="Z33" s="3656">
        <v>1</v>
      </c>
      <c r="AA33" s="3658">
        <v>0</v>
      </c>
      <c r="AB33" s="3656">
        <v>1</v>
      </c>
      <c r="AC33" s="3658">
        <v>0</v>
      </c>
      <c r="AD33" s="3656">
        <v>1</v>
      </c>
      <c r="AE33" s="3658">
        <v>0</v>
      </c>
      <c r="AF33" s="3656">
        <v>0</v>
      </c>
      <c r="AG33" s="3658">
        <v>0</v>
      </c>
      <c r="AH33" s="3656">
        <v>0</v>
      </c>
      <c r="AI33" s="3658">
        <v>0</v>
      </c>
      <c r="AJ33" s="3656">
        <v>0</v>
      </c>
      <c r="AK33" s="3658">
        <v>0</v>
      </c>
      <c r="AL33" s="3660">
        <v>0</v>
      </c>
      <c r="AM33" s="2688">
        <v>0</v>
      </c>
      <c r="AN33" s="3658">
        <v>0</v>
      </c>
      <c r="AO33" s="3658">
        <v>8</v>
      </c>
      <c r="AP33" s="3656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8</v>
      </c>
      <c r="C34" s="3653">
        <f t="shared" si="17"/>
        <v>2</v>
      </c>
      <c r="D34" s="3654">
        <f t="shared" si="17"/>
        <v>6</v>
      </c>
      <c r="E34" s="1124">
        <v>0</v>
      </c>
      <c r="F34" s="878">
        <v>0</v>
      </c>
      <c r="G34" s="1124">
        <v>0</v>
      </c>
      <c r="H34" s="3656">
        <v>0</v>
      </c>
      <c r="I34" s="1124">
        <v>0</v>
      </c>
      <c r="J34" s="3656">
        <v>0</v>
      </c>
      <c r="K34" s="1124">
        <v>0</v>
      </c>
      <c r="L34" s="878">
        <v>0</v>
      </c>
      <c r="M34" s="3658">
        <v>0</v>
      </c>
      <c r="N34" s="3656">
        <v>0</v>
      </c>
      <c r="O34" s="3658">
        <v>0</v>
      </c>
      <c r="P34" s="3656">
        <v>0</v>
      </c>
      <c r="Q34" s="3658">
        <v>0</v>
      </c>
      <c r="R34" s="3656">
        <v>0</v>
      </c>
      <c r="S34" s="3658">
        <v>0</v>
      </c>
      <c r="T34" s="3656">
        <v>0</v>
      </c>
      <c r="U34" s="3658">
        <v>0</v>
      </c>
      <c r="V34" s="3656">
        <v>0</v>
      </c>
      <c r="W34" s="3658">
        <v>0</v>
      </c>
      <c r="X34" s="3656">
        <v>0</v>
      </c>
      <c r="Y34" s="3658">
        <v>0</v>
      </c>
      <c r="Z34" s="3656">
        <v>0</v>
      </c>
      <c r="AA34" s="3658">
        <v>1</v>
      </c>
      <c r="AB34" s="3656">
        <v>0</v>
      </c>
      <c r="AC34" s="3658">
        <v>0</v>
      </c>
      <c r="AD34" s="3656">
        <v>0</v>
      </c>
      <c r="AE34" s="3658">
        <v>0</v>
      </c>
      <c r="AF34" s="3656">
        <v>2</v>
      </c>
      <c r="AG34" s="3658">
        <v>0</v>
      </c>
      <c r="AH34" s="3656">
        <v>1</v>
      </c>
      <c r="AI34" s="3658">
        <v>0</v>
      </c>
      <c r="AJ34" s="3656">
        <v>1</v>
      </c>
      <c r="AK34" s="3658">
        <v>1</v>
      </c>
      <c r="AL34" s="3660">
        <v>2</v>
      </c>
      <c r="AM34" s="2688">
        <v>0</v>
      </c>
      <c r="AN34" s="3658">
        <v>0</v>
      </c>
      <c r="AO34" s="3658">
        <v>8</v>
      </c>
      <c r="AP34" s="3656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>
        <v>0</v>
      </c>
      <c r="F35" s="878">
        <v>0</v>
      </c>
      <c r="G35" s="1124">
        <v>0</v>
      </c>
      <c r="H35" s="3656">
        <v>0</v>
      </c>
      <c r="I35" s="1124">
        <v>0</v>
      </c>
      <c r="J35" s="3656">
        <v>0</v>
      </c>
      <c r="K35" s="1124">
        <v>0</v>
      </c>
      <c r="L35" s="878">
        <v>0</v>
      </c>
      <c r="M35" s="3658">
        <v>0</v>
      </c>
      <c r="N35" s="3656">
        <v>0</v>
      </c>
      <c r="O35" s="3658">
        <v>0</v>
      </c>
      <c r="P35" s="3656">
        <v>0</v>
      </c>
      <c r="Q35" s="3658">
        <v>0</v>
      </c>
      <c r="R35" s="3656">
        <v>0</v>
      </c>
      <c r="S35" s="3658">
        <v>0</v>
      </c>
      <c r="T35" s="3656">
        <v>0</v>
      </c>
      <c r="U35" s="3658">
        <v>0</v>
      </c>
      <c r="V35" s="3656">
        <v>0</v>
      </c>
      <c r="W35" s="3658">
        <v>0</v>
      </c>
      <c r="X35" s="3656">
        <v>0</v>
      </c>
      <c r="Y35" s="3658">
        <v>0</v>
      </c>
      <c r="Z35" s="3656">
        <v>0</v>
      </c>
      <c r="AA35" s="3658">
        <v>0</v>
      </c>
      <c r="AB35" s="3656">
        <v>0</v>
      </c>
      <c r="AC35" s="3658">
        <v>0</v>
      </c>
      <c r="AD35" s="3656">
        <v>0</v>
      </c>
      <c r="AE35" s="3658">
        <v>0</v>
      </c>
      <c r="AF35" s="3656">
        <v>0</v>
      </c>
      <c r="AG35" s="3658">
        <v>0</v>
      </c>
      <c r="AH35" s="3656">
        <v>0</v>
      </c>
      <c r="AI35" s="3658">
        <v>0</v>
      </c>
      <c r="AJ35" s="3656">
        <v>0</v>
      </c>
      <c r="AK35" s="3658">
        <v>0</v>
      </c>
      <c r="AL35" s="3660">
        <v>0</v>
      </c>
      <c r="AM35" s="2688">
        <v>0</v>
      </c>
      <c r="AN35" s="3658">
        <v>0</v>
      </c>
      <c r="AO35" s="3658">
        <v>0</v>
      </c>
      <c r="AP35" s="3656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11</v>
      </c>
      <c r="C36" s="3653">
        <f t="shared" si="17"/>
        <v>2</v>
      </c>
      <c r="D36" s="3654">
        <f t="shared" si="17"/>
        <v>9</v>
      </c>
      <c r="E36" s="1124">
        <v>0</v>
      </c>
      <c r="F36" s="878">
        <v>0</v>
      </c>
      <c r="G36" s="1124">
        <v>0</v>
      </c>
      <c r="H36" s="3656">
        <v>0</v>
      </c>
      <c r="I36" s="1124">
        <v>0</v>
      </c>
      <c r="J36" s="3656">
        <v>1</v>
      </c>
      <c r="K36" s="1124">
        <v>0</v>
      </c>
      <c r="L36" s="878">
        <v>0</v>
      </c>
      <c r="M36" s="3658">
        <v>0</v>
      </c>
      <c r="N36" s="3656">
        <v>0</v>
      </c>
      <c r="O36" s="3658">
        <v>1</v>
      </c>
      <c r="P36" s="3656">
        <v>0</v>
      </c>
      <c r="Q36" s="3658">
        <v>0</v>
      </c>
      <c r="R36" s="3656">
        <v>0</v>
      </c>
      <c r="S36" s="3658">
        <v>0</v>
      </c>
      <c r="T36" s="3656">
        <v>2</v>
      </c>
      <c r="U36" s="3658">
        <v>1</v>
      </c>
      <c r="V36" s="3656">
        <v>2</v>
      </c>
      <c r="W36" s="3658">
        <v>0</v>
      </c>
      <c r="X36" s="3656">
        <v>2</v>
      </c>
      <c r="Y36" s="3658">
        <v>0</v>
      </c>
      <c r="Z36" s="3656">
        <v>1</v>
      </c>
      <c r="AA36" s="3658">
        <v>0</v>
      </c>
      <c r="AB36" s="3656">
        <v>1</v>
      </c>
      <c r="AC36" s="3658">
        <v>0</v>
      </c>
      <c r="AD36" s="3656">
        <v>0</v>
      </c>
      <c r="AE36" s="3658">
        <v>0</v>
      </c>
      <c r="AF36" s="3656">
        <v>0</v>
      </c>
      <c r="AG36" s="3658">
        <v>0</v>
      </c>
      <c r="AH36" s="3656">
        <v>0</v>
      </c>
      <c r="AI36" s="3658">
        <v>0</v>
      </c>
      <c r="AJ36" s="3656">
        <v>0</v>
      </c>
      <c r="AK36" s="3658">
        <v>0</v>
      </c>
      <c r="AL36" s="3660">
        <v>0</v>
      </c>
      <c r="AM36" s="2688">
        <v>0</v>
      </c>
      <c r="AN36" s="3658">
        <v>0</v>
      </c>
      <c r="AO36" s="3658">
        <v>11</v>
      </c>
      <c r="AP36" s="3656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>
        <v>0</v>
      </c>
      <c r="F37" s="878">
        <v>0</v>
      </c>
      <c r="G37" s="1124">
        <v>0</v>
      </c>
      <c r="H37" s="3656">
        <v>0</v>
      </c>
      <c r="I37" s="1124">
        <v>0</v>
      </c>
      <c r="J37" s="3656">
        <v>0</v>
      </c>
      <c r="K37" s="1124">
        <v>0</v>
      </c>
      <c r="L37" s="878">
        <v>0</v>
      </c>
      <c r="M37" s="3658">
        <v>0</v>
      </c>
      <c r="N37" s="3656">
        <v>0</v>
      </c>
      <c r="O37" s="3658">
        <v>0</v>
      </c>
      <c r="P37" s="3656">
        <v>0</v>
      </c>
      <c r="Q37" s="3658">
        <v>0</v>
      </c>
      <c r="R37" s="3656">
        <v>0</v>
      </c>
      <c r="S37" s="3658">
        <v>0</v>
      </c>
      <c r="T37" s="3656">
        <v>0</v>
      </c>
      <c r="U37" s="3658">
        <v>0</v>
      </c>
      <c r="V37" s="3656">
        <v>0</v>
      </c>
      <c r="W37" s="3658">
        <v>0</v>
      </c>
      <c r="X37" s="3656">
        <v>0</v>
      </c>
      <c r="Y37" s="3658">
        <v>0</v>
      </c>
      <c r="Z37" s="3656">
        <v>0</v>
      </c>
      <c r="AA37" s="3658">
        <v>0</v>
      </c>
      <c r="AB37" s="3656">
        <v>0</v>
      </c>
      <c r="AC37" s="3658">
        <v>0</v>
      </c>
      <c r="AD37" s="3656">
        <v>0</v>
      </c>
      <c r="AE37" s="3658">
        <v>0</v>
      </c>
      <c r="AF37" s="3656">
        <v>0</v>
      </c>
      <c r="AG37" s="3658">
        <v>0</v>
      </c>
      <c r="AH37" s="3656">
        <v>0</v>
      </c>
      <c r="AI37" s="3658">
        <v>0</v>
      </c>
      <c r="AJ37" s="3656">
        <v>0</v>
      </c>
      <c r="AK37" s="3658">
        <v>0</v>
      </c>
      <c r="AL37" s="3660">
        <v>0</v>
      </c>
      <c r="AM37" s="2688">
        <v>0</v>
      </c>
      <c r="AN37" s="3658">
        <v>0</v>
      </c>
      <c r="AO37" s="3658">
        <v>0</v>
      </c>
      <c r="AP37" s="3656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>
        <v>0</v>
      </c>
      <c r="F38" s="878">
        <v>0</v>
      </c>
      <c r="G38" s="1124">
        <v>0</v>
      </c>
      <c r="H38" s="3656">
        <v>0</v>
      </c>
      <c r="I38" s="1124">
        <v>0</v>
      </c>
      <c r="J38" s="3656">
        <v>0</v>
      </c>
      <c r="K38" s="1124">
        <v>0</v>
      </c>
      <c r="L38" s="878">
        <v>0</v>
      </c>
      <c r="M38" s="3658">
        <v>0</v>
      </c>
      <c r="N38" s="3656">
        <v>0</v>
      </c>
      <c r="O38" s="3658">
        <v>0</v>
      </c>
      <c r="P38" s="3656">
        <v>0</v>
      </c>
      <c r="Q38" s="3658">
        <v>0</v>
      </c>
      <c r="R38" s="3656">
        <v>0</v>
      </c>
      <c r="S38" s="3658">
        <v>0</v>
      </c>
      <c r="T38" s="3656">
        <v>0</v>
      </c>
      <c r="U38" s="3658">
        <v>0</v>
      </c>
      <c r="V38" s="3656">
        <v>0</v>
      </c>
      <c r="W38" s="3658">
        <v>0</v>
      </c>
      <c r="X38" s="3656">
        <v>0</v>
      </c>
      <c r="Y38" s="3658">
        <v>0</v>
      </c>
      <c r="Z38" s="3656">
        <v>0</v>
      </c>
      <c r="AA38" s="3658">
        <v>0</v>
      </c>
      <c r="AB38" s="3656">
        <v>0</v>
      </c>
      <c r="AC38" s="3658">
        <v>0</v>
      </c>
      <c r="AD38" s="3656">
        <v>0</v>
      </c>
      <c r="AE38" s="3658">
        <v>0</v>
      </c>
      <c r="AF38" s="3656">
        <v>0</v>
      </c>
      <c r="AG38" s="3658">
        <v>0</v>
      </c>
      <c r="AH38" s="3656">
        <v>0</v>
      </c>
      <c r="AI38" s="3658">
        <v>0</v>
      </c>
      <c r="AJ38" s="3656">
        <v>0</v>
      </c>
      <c r="AK38" s="3658">
        <v>0</v>
      </c>
      <c r="AL38" s="3660">
        <v>0</v>
      </c>
      <c r="AM38" s="2688">
        <v>0</v>
      </c>
      <c r="AN38" s="3658">
        <v>0</v>
      </c>
      <c r="AO38" s="3658">
        <v>0</v>
      </c>
      <c r="AP38" s="3656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>
        <v>0</v>
      </c>
      <c r="F39" s="878">
        <v>0</v>
      </c>
      <c r="G39" s="1124">
        <v>0</v>
      </c>
      <c r="H39" s="3656">
        <v>0</v>
      </c>
      <c r="I39" s="1124">
        <v>0</v>
      </c>
      <c r="J39" s="3656">
        <v>0</v>
      </c>
      <c r="K39" s="1124">
        <v>0</v>
      </c>
      <c r="L39" s="878">
        <v>0</v>
      </c>
      <c r="M39" s="3658">
        <v>0</v>
      </c>
      <c r="N39" s="3656">
        <v>0</v>
      </c>
      <c r="O39" s="3658">
        <v>0</v>
      </c>
      <c r="P39" s="3656">
        <v>0</v>
      </c>
      <c r="Q39" s="3658">
        <v>0</v>
      </c>
      <c r="R39" s="3656">
        <v>0</v>
      </c>
      <c r="S39" s="3658">
        <v>0</v>
      </c>
      <c r="T39" s="3656">
        <v>0</v>
      </c>
      <c r="U39" s="3658">
        <v>0</v>
      </c>
      <c r="V39" s="3656">
        <v>0</v>
      </c>
      <c r="W39" s="3658">
        <v>0</v>
      </c>
      <c r="X39" s="3656">
        <v>0</v>
      </c>
      <c r="Y39" s="3658">
        <v>0</v>
      </c>
      <c r="Z39" s="3656">
        <v>0</v>
      </c>
      <c r="AA39" s="3658">
        <v>0</v>
      </c>
      <c r="AB39" s="3656">
        <v>0</v>
      </c>
      <c r="AC39" s="3658">
        <v>0</v>
      </c>
      <c r="AD39" s="3656">
        <v>0</v>
      </c>
      <c r="AE39" s="3658">
        <v>0</v>
      </c>
      <c r="AF39" s="3656">
        <v>0</v>
      </c>
      <c r="AG39" s="3658">
        <v>0</v>
      </c>
      <c r="AH39" s="3656">
        <v>0</v>
      </c>
      <c r="AI39" s="3658">
        <v>0</v>
      </c>
      <c r="AJ39" s="3656">
        <v>0</v>
      </c>
      <c r="AK39" s="3658">
        <v>0</v>
      </c>
      <c r="AL39" s="3660">
        <v>0</v>
      </c>
      <c r="AM39" s="2688">
        <v>0</v>
      </c>
      <c r="AN39" s="3658">
        <v>0</v>
      </c>
      <c r="AO39" s="3658">
        <v>0</v>
      </c>
      <c r="AP39" s="3656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>
        <v>0</v>
      </c>
      <c r="F40" s="878">
        <v>0</v>
      </c>
      <c r="G40" s="1124">
        <v>0</v>
      </c>
      <c r="H40" s="3656">
        <v>0</v>
      </c>
      <c r="I40" s="1124">
        <v>0</v>
      </c>
      <c r="J40" s="3656">
        <v>0</v>
      </c>
      <c r="K40" s="1124">
        <v>0</v>
      </c>
      <c r="L40" s="878">
        <v>0</v>
      </c>
      <c r="M40" s="3658">
        <v>0</v>
      </c>
      <c r="N40" s="3656">
        <v>0</v>
      </c>
      <c r="O40" s="3658">
        <v>0</v>
      </c>
      <c r="P40" s="3656">
        <v>0</v>
      </c>
      <c r="Q40" s="3658">
        <v>0</v>
      </c>
      <c r="R40" s="3656">
        <v>0</v>
      </c>
      <c r="S40" s="3658">
        <v>0</v>
      </c>
      <c r="T40" s="3656">
        <v>0</v>
      </c>
      <c r="U40" s="3658">
        <v>0</v>
      </c>
      <c r="V40" s="3656">
        <v>0</v>
      </c>
      <c r="W40" s="3658">
        <v>0</v>
      </c>
      <c r="X40" s="3656">
        <v>0</v>
      </c>
      <c r="Y40" s="3658">
        <v>0</v>
      </c>
      <c r="Z40" s="3656">
        <v>0</v>
      </c>
      <c r="AA40" s="3658">
        <v>0</v>
      </c>
      <c r="AB40" s="3656">
        <v>0</v>
      </c>
      <c r="AC40" s="3658">
        <v>0</v>
      </c>
      <c r="AD40" s="3656">
        <v>0</v>
      </c>
      <c r="AE40" s="3658">
        <v>0</v>
      </c>
      <c r="AF40" s="3656">
        <v>0</v>
      </c>
      <c r="AG40" s="3658">
        <v>0</v>
      </c>
      <c r="AH40" s="3656">
        <v>0</v>
      </c>
      <c r="AI40" s="3658">
        <v>0</v>
      </c>
      <c r="AJ40" s="3656">
        <v>0</v>
      </c>
      <c r="AK40" s="3658">
        <v>0</v>
      </c>
      <c r="AL40" s="3660">
        <v>0</v>
      </c>
      <c r="AM40" s="2688">
        <v>0</v>
      </c>
      <c r="AN40" s="3658">
        <v>0</v>
      </c>
      <c r="AO40" s="3658">
        <v>0</v>
      </c>
      <c r="AP40" s="3656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2</v>
      </c>
      <c r="C41" s="3653">
        <f t="shared" si="17"/>
        <v>1</v>
      </c>
      <c r="D41" s="3654">
        <f t="shared" si="17"/>
        <v>1</v>
      </c>
      <c r="E41" s="1124">
        <v>0</v>
      </c>
      <c r="F41" s="878">
        <v>0</v>
      </c>
      <c r="G41" s="1124">
        <v>0</v>
      </c>
      <c r="H41" s="3656">
        <v>0</v>
      </c>
      <c r="I41" s="1124">
        <v>0</v>
      </c>
      <c r="J41" s="3656">
        <v>0</v>
      </c>
      <c r="K41" s="1124">
        <v>0</v>
      </c>
      <c r="L41" s="878">
        <v>0</v>
      </c>
      <c r="M41" s="3658">
        <v>0</v>
      </c>
      <c r="N41" s="3656">
        <v>0</v>
      </c>
      <c r="O41" s="3658">
        <v>0</v>
      </c>
      <c r="P41" s="3656">
        <v>0</v>
      </c>
      <c r="Q41" s="3658">
        <v>1</v>
      </c>
      <c r="R41" s="3656">
        <v>1</v>
      </c>
      <c r="S41" s="3658">
        <v>0</v>
      </c>
      <c r="T41" s="3656">
        <v>0</v>
      </c>
      <c r="U41" s="3658">
        <v>0</v>
      </c>
      <c r="V41" s="3656">
        <v>0</v>
      </c>
      <c r="W41" s="3658">
        <v>0</v>
      </c>
      <c r="X41" s="3656">
        <v>0</v>
      </c>
      <c r="Y41" s="3658">
        <v>0</v>
      </c>
      <c r="Z41" s="3656">
        <v>0</v>
      </c>
      <c r="AA41" s="3658">
        <v>0</v>
      </c>
      <c r="AB41" s="3656">
        <v>0</v>
      </c>
      <c r="AC41" s="3658">
        <v>0</v>
      </c>
      <c r="AD41" s="3656">
        <v>0</v>
      </c>
      <c r="AE41" s="3658">
        <v>0</v>
      </c>
      <c r="AF41" s="3656">
        <v>0</v>
      </c>
      <c r="AG41" s="3658">
        <v>0</v>
      </c>
      <c r="AH41" s="3656">
        <v>0</v>
      </c>
      <c r="AI41" s="3658">
        <v>0</v>
      </c>
      <c r="AJ41" s="3656">
        <v>0</v>
      </c>
      <c r="AK41" s="3658">
        <v>0</v>
      </c>
      <c r="AL41" s="3660">
        <v>0</v>
      </c>
      <c r="AM41" s="2688">
        <v>0</v>
      </c>
      <c r="AN41" s="3658">
        <v>0</v>
      </c>
      <c r="AO41" s="3658">
        <v>2</v>
      </c>
      <c r="AP41" s="3656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>
        <v>0</v>
      </c>
      <c r="F42" s="878">
        <v>0</v>
      </c>
      <c r="G42" s="1124">
        <v>0</v>
      </c>
      <c r="H42" s="878">
        <v>0</v>
      </c>
      <c r="I42" s="1124">
        <v>0</v>
      </c>
      <c r="J42" s="3656">
        <v>0</v>
      </c>
      <c r="K42" s="1124">
        <v>0</v>
      </c>
      <c r="L42" s="878">
        <v>0</v>
      </c>
      <c r="M42" s="3658">
        <v>0</v>
      </c>
      <c r="N42" s="878">
        <v>0</v>
      </c>
      <c r="O42" s="882">
        <v>0</v>
      </c>
      <c r="P42" s="878">
        <v>0</v>
      </c>
      <c r="Q42" s="882">
        <v>0</v>
      </c>
      <c r="R42" s="878">
        <v>0</v>
      </c>
      <c r="S42" s="882">
        <v>0</v>
      </c>
      <c r="T42" s="878">
        <v>0</v>
      </c>
      <c r="U42" s="882">
        <v>0</v>
      </c>
      <c r="V42" s="878">
        <v>0</v>
      </c>
      <c r="W42" s="882">
        <v>0</v>
      </c>
      <c r="X42" s="878">
        <v>0</v>
      </c>
      <c r="Y42" s="882">
        <v>0</v>
      </c>
      <c r="Z42" s="878">
        <v>0</v>
      </c>
      <c r="AA42" s="882">
        <v>0</v>
      </c>
      <c r="AB42" s="878">
        <v>0</v>
      </c>
      <c r="AC42" s="882">
        <v>0</v>
      </c>
      <c r="AD42" s="878">
        <v>0</v>
      </c>
      <c r="AE42" s="882">
        <v>0</v>
      </c>
      <c r="AF42" s="878">
        <v>0</v>
      </c>
      <c r="AG42" s="882">
        <v>0</v>
      </c>
      <c r="AH42" s="878">
        <v>0</v>
      </c>
      <c r="AI42" s="882">
        <v>0</v>
      </c>
      <c r="AJ42" s="878">
        <v>0</v>
      </c>
      <c r="AK42" s="882">
        <v>0</v>
      </c>
      <c r="AL42" s="879">
        <v>0</v>
      </c>
      <c r="AM42" s="2688">
        <v>0</v>
      </c>
      <c r="AN42" s="3658">
        <v>0</v>
      </c>
      <c r="AO42" s="882">
        <v>0</v>
      </c>
      <c r="AP42" s="878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>
        <v>0</v>
      </c>
      <c r="F43" s="878">
        <v>0</v>
      </c>
      <c r="G43" s="1124">
        <v>0</v>
      </c>
      <c r="H43" s="878">
        <v>0</v>
      </c>
      <c r="I43" s="1124">
        <v>0</v>
      </c>
      <c r="J43" s="3656">
        <v>0</v>
      </c>
      <c r="K43" s="1124">
        <v>0</v>
      </c>
      <c r="L43" s="878">
        <v>0</v>
      </c>
      <c r="M43" s="3658">
        <v>0</v>
      </c>
      <c r="N43" s="878">
        <v>0</v>
      </c>
      <c r="O43" s="882">
        <v>0</v>
      </c>
      <c r="P43" s="878">
        <v>0</v>
      </c>
      <c r="Q43" s="882">
        <v>0</v>
      </c>
      <c r="R43" s="878">
        <v>0</v>
      </c>
      <c r="S43" s="882">
        <v>0</v>
      </c>
      <c r="T43" s="878">
        <v>0</v>
      </c>
      <c r="U43" s="882">
        <v>0</v>
      </c>
      <c r="V43" s="878">
        <v>0</v>
      </c>
      <c r="W43" s="882">
        <v>0</v>
      </c>
      <c r="X43" s="878">
        <v>0</v>
      </c>
      <c r="Y43" s="882">
        <v>0</v>
      </c>
      <c r="Z43" s="878">
        <v>0</v>
      </c>
      <c r="AA43" s="882">
        <v>0</v>
      </c>
      <c r="AB43" s="878">
        <v>0</v>
      </c>
      <c r="AC43" s="882">
        <v>0</v>
      </c>
      <c r="AD43" s="878">
        <v>0</v>
      </c>
      <c r="AE43" s="882">
        <v>0</v>
      </c>
      <c r="AF43" s="878">
        <v>0</v>
      </c>
      <c r="AG43" s="882">
        <v>0</v>
      </c>
      <c r="AH43" s="878">
        <v>0</v>
      </c>
      <c r="AI43" s="882">
        <v>0</v>
      </c>
      <c r="AJ43" s="878">
        <v>0</v>
      </c>
      <c r="AK43" s="882">
        <v>0</v>
      </c>
      <c r="AL43" s="879">
        <v>0</v>
      </c>
      <c r="AM43" s="2688">
        <v>0</v>
      </c>
      <c r="AN43" s="3658">
        <v>0</v>
      </c>
      <c r="AO43" s="882">
        <v>0</v>
      </c>
      <c r="AP43" s="878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3</v>
      </c>
      <c r="C44" s="1923">
        <f t="shared" si="17"/>
        <v>3</v>
      </c>
      <c r="D44" s="3695">
        <f t="shared" si="17"/>
        <v>0</v>
      </c>
      <c r="E44" s="1124">
        <v>2</v>
      </c>
      <c r="F44" s="878">
        <v>0</v>
      </c>
      <c r="G44" s="1124">
        <v>1</v>
      </c>
      <c r="H44" s="878">
        <v>0</v>
      </c>
      <c r="I44" s="1124">
        <v>0</v>
      </c>
      <c r="J44" s="3656">
        <v>0</v>
      </c>
      <c r="K44" s="1124">
        <v>0</v>
      </c>
      <c r="L44" s="878">
        <v>0</v>
      </c>
      <c r="M44" s="3658">
        <v>0</v>
      </c>
      <c r="N44" s="878">
        <v>0</v>
      </c>
      <c r="O44" s="882">
        <v>0</v>
      </c>
      <c r="P44" s="878">
        <v>0</v>
      </c>
      <c r="Q44" s="882">
        <v>0</v>
      </c>
      <c r="R44" s="878">
        <v>0</v>
      </c>
      <c r="S44" s="882">
        <v>0</v>
      </c>
      <c r="T44" s="878">
        <v>0</v>
      </c>
      <c r="U44" s="882">
        <v>0</v>
      </c>
      <c r="V44" s="878">
        <v>0</v>
      </c>
      <c r="W44" s="882">
        <v>0</v>
      </c>
      <c r="X44" s="878">
        <v>0</v>
      </c>
      <c r="Y44" s="882">
        <v>0</v>
      </c>
      <c r="Z44" s="878">
        <v>0</v>
      </c>
      <c r="AA44" s="882">
        <v>0</v>
      </c>
      <c r="AB44" s="878">
        <v>0</v>
      </c>
      <c r="AC44" s="882">
        <v>0</v>
      </c>
      <c r="AD44" s="878">
        <v>0</v>
      </c>
      <c r="AE44" s="882">
        <v>0</v>
      </c>
      <c r="AF44" s="878">
        <v>0</v>
      </c>
      <c r="AG44" s="882">
        <v>0</v>
      </c>
      <c r="AH44" s="878">
        <v>0</v>
      </c>
      <c r="AI44" s="882">
        <v>0</v>
      </c>
      <c r="AJ44" s="878">
        <v>0</v>
      </c>
      <c r="AK44" s="882">
        <v>0</v>
      </c>
      <c r="AL44" s="879">
        <v>0</v>
      </c>
      <c r="AM44" s="2688">
        <v>3</v>
      </c>
      <c r="AN44" s="3658">
        <v>0</v>
      </c>
      <c r="AO44" s="882">
        <v>0</v>
      </c>
      <c r="AP44" s="878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>
        <v>0</v>
      </c>
      <c r="F46" s="878">
        <v>0</v>
      </c>
      <c r="G46" s="1124">
        <v>0</v>
      </c>
      <c r="H46" s="878">
        <v>0</v>
      </c>
      <c r="I46" s="1124">
        <v>0</v>
      </c>
      <c r="J46" s="3656">
        <v>0</v>
      </c>
      <c r="K46" s="1124">
        <v>0</v>
      </c>
      <c r="L46" s="878">
        <v>0</v>
      </c>
      <c r="M46" s="3658">
        <v>0</v>
      </c>
      <c r="N46" s="878">
        <v>0</v>
      </c>
      <c r="O46" s="882">
        <v>0</v>
      </c>
      <c r="P46" s="878">
        <v>0</v>
      </c>
      <c r="Q46" s="882">
        <v>0</v>
      </c>
      <c r="R46" s="878">
        <v>0</v>
      </c>
      <c r="S46" s="882">
        <v>0</v>
      </c>
      <c r="T46" s="878">
        <v>0</v>
      </c>
      <c r="U46" s="882">
        <v>0</v>
      </c>
      <c r="V46" s="878">
        <v>0</v>
      </c>
      <c r="W46" s="882">
        <v>0</v>
      </c>
      <c r="X46" s="878">
        <v>0</v>
      </c>
      <c r="Y46" s="882">
        <v>0</v>
      </c>
      <c r="Z46" s="878">
        <v>0</v>
      </c>
      <c r="AA46" s="882">
        <v>0</v>
      </c>
      <c r="AB46" s="878">
        <v>0</v>
      </c>
      <c r="AC46" s="882">
        <v>0</v>
      </c>
      <c r="AD46" s="878">
        <v>0</v>
      </c>
      <c r="AE46" s="882">
        <v>0</v>
      </c>
      <c r="AF46" s="878">
        <v>0</v>
      </c>
      <c r="AG46" s="882">
        <v>0</v>
      </c>
      <c r="AH46" s="878">
        <v>0</v>
      </c>
      <c r="AI46" s="882">
        <v>0</v>
      </c>
      <c r="AJ46" s="878">
        <v>0</v>
      </c>
      <c r="AK46" s="882">
        <v>0</v>
      </c>
      <c r="AL46" s="879">
        <v>0</v>
      </c>
      <c r="AM46" s="2688">
        <v>0</v>
      </c>
      <c r="AN46" s="3658">
        <v>0</v>
      </c>
      <c r="AO46" s="882">
        <v>0</v>
      </c>
      <c r="AP46" s="878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>
        <v>0</v>
      </c>
      <c r="F47" s="878">
        <v>0</v>
      </c>
      <c r="G47" s="1124">
        <v>0</v>
      </c>
      <c r="H47" s="878">
        <v>0</v>
      </c>
      <c r="I47" s="1124">
        <v>0</v>
      </c>
      <c r="J47" s="3656">
        <v>0</v>
      </c>
      <c r="K47" s="1124">
        <v>0</v>
      </c>
      <c r="L47" s="878">
        <v>0</v>
      </c>
      <c r="M47" s="3658">
        <v>0</v>
      </c>
      <c r="N47" s="878">
        <v>0</v>
      </c>
      <c r="O47" s="882">
        <v>0</v>
      </c>
      <c r="P47" s="878">
        <v>0</v>
      </c>
      <c r="Q47" s="882">
        <v>0</v>
      </c>
      <c r="R47" s="878">
        <v>0</v>
      </c>
      <c r="S47" s="882">
        <v>0</v>
      </c>
      <c r="T47" s="878">
        <v>0</v>
      </c>
      <c r="U47" s="882">
        <v>0</v>
      </c>
      <c r="V47" s="878">
        <v>0</v>
      </c>
      <c r="W47" s="882">
        <v>0</v>
      </c>
      <c r="X47" s="878">
        <v>0</v>
      </c>
      <c r="Y47" s="882">
        <v>0</v>
      </c>
      <c r="Z47" s="878">
        <v>0</v>
      </c>
      <c r="AA47" s="882">
        <v>0</v>
      </c>
      <c r="AB47" s="878">
        <v>0</v>
      </c>
      <c r="AC47" s="882">
        <v>0</v>
      </c>
      <c r="AD47" s="878">
        <v>0</v>
      </c>
      <c r="AE47" s="882">
        <v>0</v>
      </c>
      <c r="AF47" s="878">
        <v>0</v>
      </c>
      <c r="AG47" s="882">
        <v>0</v>
      </c>
      <c r="AH47" s="878">
        <v>0</v>
      </c>
      <c r="AI47" s="882">
        <v>0</v>
      </c>
      <c r="AJ47" s="878">
        <v>0</v>
      </c>
      <c r="AK47" s="882">
        <v>0</v>
      </c>
      <c r="AL47" s="879">
        <v>0</v>
      </c>
      <c r="AM47" s="2688">
        <v>0</v>
      </c>
      <c r="AN47" s="3658">
        <v>0</v>
      </c>
      <c r="AO47" s="882">
        <v>0</v>
      </c>
      <c r="AP47" s="878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>
        <v>0</v>
      </c>
      <c r="F48" s="878">
        <v>0</v>
      </c>
      <c r="G48" s="1124">
        <v>0</v>
      </c>
      <c r="H48" s="878">
        <v>0</v>
      </c>
      <c r="I48" s="1124">
        <v>0</v>
      </c>
      <c r="J48" s="3656">
        <v>0</v>
      </c>
      <c r="K48" s="1124">
        <v>0</v>
      </c>
      <c r="L48" s="878">
        <v>0</v>
      </c>
      <c r="M48" s="3658">
        <v>0</v>
      </c>
      <c r="N48" s="878">
        <v>0</v>
      </c>
      <c r="O48" s="882">
        <v>0</v>
      </c>
      <c r="P48" s="878">
        <v>0</v>
      </c>
      <c r="Q48" s="882">
        <v>0</v>
      </c>
      <c r="R48" s="878">
        <v>0</v>
      </c>
      <c r="S48" s="882">
        <v>0</v>
      </c>
      <c r="T48" s="878">
        <v>0</v>
      </c>
      <c r="U48" s="882">
        <v>0</v>
      </c>
      <c r="V48" s="878">
        <v>0</v>
      </c>
      <c r="W48" s="882">
        <v>0</v>
      </c>
      <c r="X48" s="878">
        <v>0</v>
      </c>
      <c r="Y48" s="882">
        <v>0</v>
      </c>
      <c r="Z48" s="878">
        <v>0</v>
      </c>
      <c r="AA48" s="882">
        <v>0</v>
      </c>
      <c r="AB48" s="878">
        <v>0</v>
      </c>
      <c r="AC48" s="882">
        <v>0</v>
      </c>
      <c r="AD48" s="878">
        <v>0</v>
      </c>
      <c r="AE48" s="882">
        <v>0</v>
      </c>
      <c r="AF48" s="878">
        <v>0</v>
      </c>
      <c r="AG48" s="882">
        <v>0</v>
      </c>
      <c r="AH48" s="878">
        <v>0</v>
      </c>
      <c r="AI48" s="882">
        <v>0</v>
      </c>
      <c r="AJ48" s="878">
        <v>0</v>
      </c>
      <c r="AK48" s="882">
        <v>0</v>
      </c>
      <c r="AL48" s="879">
        <v>0</v>
      </c>
      <c r="AM48" s="2688">
        <v>0</v>
      </c>
      <c r="AN48" s="3658">
        <v>0</v>
      </c>
      <c r="AO48" s="882">
        <v>0</v>
      </c>
      <c r="AP48" s="878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>
        <v>0</v>
      </c>
      <c r="F49" s="1199">
        <v>0</v>
      </c>
      <c r="G49" s="1198">
        <v>0</v>
      </c>
      <c r="H49" s="1199">
        <v>0</v>
      </c>
      <c r="I49" s="1198">
        <v>0</v>
      </c>
      <c r="J49" s="1148">
        <v>0</v>
      </c>
      <c r="K49" s="1198">
        <v>0</v>
      </c>
      <c r="L49" s="1199">
        <v>0</v>
      </c>
      <c r="M49" s="1200">
        <v>0</v>
      </c>
      <c r="N49" s="1199">
        <v>0</v>
      </c>
      <c r="O49" s="1147">
        <v>0</v>
      </c>
      <c r="P49" s="1199">
        <v>0</v>
      </c>
      <c r="Q49" s="1147">
        <v>0</v>
      </c>
      <c r="R49" s="1199">
        <v>0</v>
      </c>
      <c r="S49" s="1147">
        <v>0</v>
      </c>
      <c r="T49" s="1199">
        <v>0</v>
      </c>
      <c r="U49" s="1147">
        <v>0</v>
      </c>
      <c r="V49" s="1199">
        <v>0</v>
      </c>
      <c r="W49" s="1147">
        <v>0</v>
      </c>
      <c r="X49" s="1199">
        <v>0</v>
      </c>
      <c r="Y49" s="1147">
        <v>0</v>
      </c>
      <c r="Z49" s="1199">
        <v>0</v>
      </c>
      <c r="AA49" s="1147">
        <v>0</v>
      </c>
      <c r="AB49" s="1199">
        <v>0</v>
      </c>
      <c r="AC49" s="1147">
        <v>0</v>
      </c>
      <c r="AD49" s="1199">
        <v>0</v>
      </c>
      <c r="AE49" s="1147">
        <v>0</v>
      </c>
      <c r="AF49" s="1199">
        <v>0</v>
      </c>
      <c r="AG49" s="1147">
        <v>0</v>
      </c>
      <c r="AH49" s="1199">
        <v>0</v>
      </c>
      <c r="AI49" s="1147">
        <v>0</v>
      </c>
      <c r="AJ49" s="1199">
        <v>0</v>
      </c>
      <c r="AK49" s="1147">
        <v>0</v>
      </c>
      <c r="AL49" s="1201">
        <v>0</v>
      </c>
      <c r="AM49" s="1346">
        <v>0</v>
      </c>
      <c r="AN49" s="1200">
        <v>0</v>
      </c>
      <c r="AO49" s="1147">
        <v>0</v>
      </c>
      <c r="AP49" s="1199">
        <v>0</v>
      </c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13</v>
      </c>
      <c r="C50" s="3653">
        <f t="shared" si="17"/>
        <v>4</v>
      </c>
      <c r="D50" s="3654">
        <f t="shared" si="17"/>
        <v>9</v>
      </c>
      <c r="E50" s="1124">
        <v>0</v>
      </c>
      <c r="F50" s="878">
        <v>0</v>
      </c>
      <c r="G50" s="1124">
        <v>0</v>
      </c>
      <c r="H50" s="878">
        <v>0</v>
      </c>
      <c r="I50" s="1124">
        <v>0</v>
      </c>
      <c r="J50" s="3656">
        <v>0</v>
      </c>
      <c r="K50" s="1124">
        <v>0</v>
      </c>
      <c r="L50" s="878">
        <v>1</v>
      </c>
      <c r="M50" s="3658">
        <v>0</v>
      </c>
      <c r="N50" s="878">
        <v>0</v>
      </c>
      <c r="O50" s="882">
        <v>0</v>
      </c>
      <c r="P50" s="878">
        <v>1</v>
      </c>
      <c r="Q50" s="882">
        <v>1</v>
      </c>
      <c r="R50" s="878">
        <v>0</v>
      </c>
      <c r="S50" s="882">
        <v>1</v>
      </c>
      <c r="T50" s="878">
        <v>1</v>
      </c>
      <c r="U50" s="882">
        <v>0</v>
      </c>
      <c r="V50" s="878">
        <v>0</v>
      </c>
      <c r="W50" s="882">
        <v>1</v>
      </c>
      <c r="X50" s="878">
        <v>1</v>
      </c>
      <c r="Y50" s="882">
        <v>0</v>
      </c>
      <c r="Z50" s="878">
        <v>0</v>
      </c>
      <c r="AA50" s="882">
        <v>0</v>
      </c>
      <c r="AB50" s="878">
        <v>2</v>
      </c>
      <c r="AC50" s="882">
        <v>1</v>
      </c>
      <c r="AD50" s="878">
        <v>1</v>
      </c>
      <c r="AE50" s="882">
        <v>0</v>
      </c>
      <c r="AF50" s="878">
        <v>2</v>
      </c>
      <c r="AG50" s="882">
        <v>0</v>
      </c>
      <c r="AH50" s="878">
        <v>0</v>
      </c>
      <c r="AI50" s="882">
        <v>0</v>
      </c>
      <c r="AJ50" s="878">
        <v>0</v>
      </c>
      <c r="AK50" s="882">
        <v>0</v>
      </c>
      <c r="AL50" s="879">
        <v>0</v>
      </c>
      <c r="AM50" s="2688">
        <v>0</v>
      </c>
      <c r="AN50" s="3658">
        <v>0</v>
      </c>
      <c r="AO50" s="882">
        <v>13</v>
      </c>
      <c r="AP50" s="878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>
        <v>0</v>
      </c>
      <c r="F51" s="750">
        <v>0</v>
      </c>
      <c r="G51" s="1971">
        <v>0</v>
      </c>
      <c r="H51" s="3649">
        <v>0</v>
      </c>
      <c r="I51" s="1971">
        <v>0</v>
      </c>
      <c r="J51" s="3649">
        <v>0</v>
      </c>
      <c r="K51" s="1971">
        <v>0</v>
      </c>
      <c r="L51" s="750">
        <v>0</v>
      </c>
      <c r="M51" s="1452">
        <v>0</v>
      </c>
      <c r="N51" s="3649">
        <v>0</v>
      </c>
      <c r="O51" s="1452">
        <v>0</v>
      </c>
      <c r="P51" s="3649">
        <v>0</v>
      </c>
      <c r="Q51" s="1452">
        <v>0</v>
      </c>
      <c r="R51" s="3649">
        <v>0</v>
      </c>
      <c r="S51" s="1452">
        <v>0</v>
      </c>
      <c r="T51" s="3649">
        <v>0</v>
      </c>
      <c r="U51" s="1452">
        <v>0</v>
      </c>
      <c r="V51" s="3649">
        <v>0</v>
      </c>
      <c r="W51" s="1452">
        <v>0</v>
      </c>
      <c r="X51" s="3649">
        <v>0</v>
      </c>
      <c r="Y51" s="1452">
        <v>0</v>
      </c>
      <c r="Z51" s="3649">
        <v>0</v>
      </c>
      <c r="AA51" s="1452">
        <v>0</v>
      </c>
      <c r="AB51" s="3649">
        <v>0</v>
      </c>
      <c r="AC51" s="1452">
        <v>0</v>
      </c>
      <c r="AD51" s="3649">
        <v>0</v>
      </c>
      <c r="AE51" s="1452">
        <v>0</v>
      </c>
      <c r="AF51" s="3649">
        <v>0</v>
      </c>
      <c r="AG51" s="1452">
        <v>0</v>
      </c>
      <c r="AH51" s="3649">
        <v>0</v>
      </c>
      <c r="AI51" s="1452">
        <v>0</v>
      </c>
      <c r="AJ51" s="3649">
        <v>0</v>
      </c>
      <c r="AK51" s="1452">
        <v>0</v>
      </c>
      <c r="AL51" s="22">
        <v>0</v>
      </c>
      <c r="AM51" s="2687">
        <v>0</v>
      </c>
      <c r="AN51" s="1452">
        <v>0</v>
      </c>
      <c r="AO51" s="1452">
        <v>0</v>
      </c>
      <c r="AP51" s="3649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>
        <v>0</v>
      </c>
      <c r="F52" s="3679">
        <v>0</v>
      </c>
      <c r="G52" s="3678">
        <v>0</v>
      </c>
      <c r="H52" s="1138">
        <v>0</v>
      </c>
      <c r="I52" s="3678">
        <v>0</v>
      </c>
      <c r="J52" s="1138">
        <v>0</v>
      </c>
      <c r="K52" s="3678">
        <v>0</v>
      </c>
      <c r="L52" s="3679">
        <v>0</v>
      </c>
      <c r="M52" s="3680">
        <v>0</v>
      </c>
      <c r="N52" s="1138">
        <v>0</v>
      </c>
      <c r="O52" s="3680">
        <v>0</v>
      </c>
      <c r="P52" s="1138">
        <v>0</v>
      </c>
      <c r="Q52" s="3680">
        <v>0</v>
      </c>
      <c r="R52" s="1138">
        <v>0</v>
      </c>
      <c r="S52" s="3680">
        <v>0</v>
      </c>
      <c r="T52" s="1138">
        <v>0</v>
      </c>
      <c r="U52" s="3680">
        <v>0</v>
      </c>
      <c r="V52" s="1138">
        <v>0</v>
      </c>
      <c r="W52" s="3680">
        <v>0</v>
      </c>
      <c r="X52" s="1138">
        <v>0</v>
      </c>
      <c r="Y52" s="3680">
        <v>0</v>
      </c>
      <c r="Z52" s="1138">
        <v>0</v>
      </c>
      <c r="AA52" s="3680">
        <v>0</v>
      </c>
      <c r="AB52" s="1138">
        <v>0</v>
      </c>
      <c r="AC52" s="3680">
        <v>0</v>
      </c>
      <c r="AD52" s="1138">
        <v>0</v>
      </c>
      <c r="AE52" s="3680">
        <v>0</v>
      </c>
      <c r="AF52" s="1138">
        <v>0</v>
      </c>
      <c r="AG52" s="3680">
        <v>0</v>
      </c>
      <c r="AH52" s="1138">
        <v>0</v>
      </c>
      <c r="AI52" s="3680">
        <v>0</v>
      </c>
      <c r="AJ52" s="1138">
        <v>0</v>
      </c>
      <c r="AK52" s="3680">
        <v>0</v>
      </c>
      <c r="AL52" s="1142">
        <v>0</v>
      </c>
      <c r="AM52" s="3847">
        <v>0</v>
      </c>
      <c r="AN52" s="3680">
        <v>0</v>
      </c>
      <c r="AO52" s="3680">
        <v>0</v>
      </c>
      <c r="AP52" s="1138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460" t="s">
        <v>27</v>
      </c>
      <c r="B54" s="8403" t="s">
        <v>28</v>
      </c>
      <c r="C54" s="8716" t="s">
        <v>3413</v>
      </c>
      <c r="D54" s="8716"/>
      <c r="E54" s="8716"/>
      <c r="F54" s="9159"/>
      <c r="G54" s="9167" t="s">
        <v>3444</v>
      </c>
      <c r="H54" s="9168"/>
    </row>
    <row r="55" spans="1:113" ht="31.5" x14ac:dyDescent="0.25">
      <c r="A55" s="8462"/>
      <c r="B55" s="7253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>
        <v>0</v>
      </c>
      <c r="D56" s="1945">
        <v>0</v>
      </c>
      <c r="E56" s="790">
        <v>0</v>
      </c>
      <c r="F56" s="811">
        <v>0</v>
      </c>
      <c r="G56" s="1944">
        <v>0</v>
      </c>
      <c r="H56" s="3946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53</v>
      </c>
      <c r="C57" s="1274">
        <v>1</v>
      </c>
      <c r="D57" s="3950">
        <v>0</v>
      </c>
      <c r="E57" s="1928">
        <v>52</v>
      </c>
      <c r="F57" s="2432">
        <v>0</v>
      </c>
      <c r="G57" s="895">
        <v>50</v>
      </c>
      <c r="H57" s="3942">
        <v>3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3</v>
      </c>
      <c r="C58" s="1274">
        <v>3</v>
      </c>
      <c r="D58" s="3950">
        <v>0</v>
      </c>
      <c r="E58" s="1928">
        <v>0</v>
      </c>
      <c r="F58" s="2432">
        <v>0</v>
      </c>
      <c r="G58" s="895">
        <v>3</v>
      </c>
      <c r="H58" s="3942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2</v>
      </c>
      <c r="C59" s="1274">
        <v>2</v>
      </c>
      <c r="D59" s="3950">
        <v>0</v>
      </c>
      <c r="E59" s="1928">
        <v>0</v>
      </c>
      <c r="F59" s="2432">
        <v>0</v>
      </c>
      <c r="G59" s="895">
        <v>2</v>
      </c>
      <c r="H59" s="3942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1</v>
      </c>
      <c r="C60" s="3943">
        <v>1</v>
      </c>
      <c r="D60" s="4197">
        <v>0</v>
      </c>
      <c r="E60" s="3944">
        <v>0</v>
      </c>
      <c r="F60" s="4198">
        <v>0</v>
      </c>
      <c r="G60" s="4199">
        <v>1</v>
      </c>
      <c r="H60" s="1277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59</v>
      </c>
      <c r="C61" s="1351">
        <f t="shared" si="33"/>
        <v>7</v>
      </c>
      <c r="D61" s="4202">
        <f t="shared" si="33"/>
        <v>0</v>
      </c>
      <c r="E61" s="4203">
        <f t="shared" si="33"/>
        <v>52</v>
      </c>
      <c r="F61" s="4204">
        <f t="shared" si="33"/>
        <v>0</v>
      </c>
      <c r="G61" s="4205">
        <f t="shared" si="33"/>
        <v>56</v>
      </c>
      <c r="H61" s="1351">
        <f>SUM(H56:H60)</f>
        <v>3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460" t="s">
        <v>27</v>
      </c>
      <c r="B63" s="8532" t="s">
        <v>28</v>
      </c>
      <c r="C63" s="9171" t="s">
        <v>29</v>
      </c>
      <c r="D63" s="9171"/>
      <c r="E63" s="9171"/>
      <c r="F63" s="9171"/>
      <c r="G63" s="9171"/>
      <c r="H63" s="9171"/>
      <c r="I63" s="9171"/>
      <c r="J63" s="9171"/>
      <c r="K63" s="9171"/>
      <c r="L63" s="9171"/>
      <c r="M63" s="9171"/>
      <c r="N63" s="9171"/>
      <c r="O63" s="9171"/>
      <c r="P63" s="9171"/>
      <c r="Q63" s="9171"/>
      <c r="R63" s="9171"/>
      <c r="S63" s="9172"/>
      <c r="T63" s="8716" t="s">
        <v>3413</v>
      </c>
      <c r="U63" s="8716"/>
      <c r="V63" s="8716"/>
      <c r="W63" s="9163"/>
      <c r="X63" s="9164" t="s">
        <v>3452</v>
      </c>
      <c r="Y63" s="9165"/>
      <c r="Z63" s="9166"/>
    </row>
    <row r="64" spans="1:113" ht="31.5" x14ac:dyDescent="0.25">
      <c r="A64" s="8462"/>
      <c r="B64" s="7976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22</v>
      </c>
      <c r="C65" s="1274">
        <v>0</v>
      </c>
      <c r="D65" s="1928">
        <v>1</v>
      </c>
      <c r="E65" s="1928">
        <v>0</v>
      </c>
      <c r="F65" s="1928">
        <v>2</v>
      </c>
      <c r="G65" s="1928">
        <v>1</v>
      </c>
      <c r="H65" s="1928">
        <v>0</v>
      </c>
      <c r="I65" s="1928">
        <v>2</v>
      </c>
      <c r="J65" s="1928">
        <v>0</v>
      </c>
      <c r="K65" s="1928">
        <v>1</v>
      </c>
      <c r="L65" s="1928">
        <v>0</v>
      </c>
      <c r="M65" s="1928">
        <v>0</v>
      </c>
      <c r="N65" s="1928">
        <v>6</v>
      </c>
      <c r="O65" s="1928">
        <v>3</v>
      </c>
      <c r="P65" s="1928">
        <v>1</v>
      </c>
      <c r="Q65" s="1928">
        <v>3</v>
      </c>
      <c r="R65" s="1928">
        <v>2</v>
      </c>
      <c r="S65" s="4211">
        <v>0</v>
      </c>
      <c r="T65" s="1432">
        <v>0</v>
      </c>
      <c r="U65" s="793">
        <v>0</v>
      </c>
      <c r="V65" s="793">
        <v>22</v>
      </c>
      <c r="W65" s="3805">
        <v>0</v>
      </c>
      <c r="X65" s="1935">
        <v>22</v>
      </c>
      <c r="Y65" s="793">
        <v>0</v>
      </c>
      <c r="Z65" s="3805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0</v>
      </c>
      <c r="C66" s="1274">
        <v>0</v>
      </c>
      <c r="D66" s="1928">
        <v>0</v>
      </c>
      <c r="E66" s="1928">
        <v>0</v>
      </c>
      <c r="F66" s="1928">
        <v>0</v>
      </c>
      <c r="G66" s="1928">
        <v>0</v>
      </c>
      <c r="H66" s="1928">
        <v>0</v>
      </c>
      <c r="I66" s="1928">
        <v>0</v>
      </c>
      <c r="J66" s="1928">
        <v>0</v>
      </c>
      <c r="K66" s="1928">
        <v>0</v>
      </c>
      <c r="L66" s="1928">
        <v>0</v>
      </c>
      <c r="M66" s="1928">
        <v>0</v>
      </c>
      <c r="N66" s="1928">
        <v>0</v>
      </c>
      <c r="O66" s="1928">
        <v>0</v>
      </c>
      <c r="P66" s="1928">
        <v>0</v>
      </c>
      <c r="Q66" s="1928">
        <v>0</v>
      </c>
      <c r="R66" s="1928">
        <v>0</v>
      </c>
      <c r="S66" s="4211">
        <v>0</v>
      </c>
      <c r="T66" s="3789">
        <v>0</v>
      </c>
      <c r="U66" s="2001">
        <v>0</v>
      </c>
      <c r="V66" s="2001">
        <v>0</v>
      </c>
      <c r="W66" s="3788">
        <v>0</v>
      </c>
      <c r="X66" s="1172">
        <v>0</v>
      </c>
      <c r="Y66" s="2001">
        <v>0</v>
      </c>
      <c r="Z66" s="3788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>
        <v>0</v>
      </c>
      <c r="D67" s="1928">
        <v>0</v>
      </c>
      <c r="E67" s="1928">
        <v>0</v>
      </c>
      <c r="F67" s="1928">
        <v>0</v>
      </c>
      <c r="G67" s="1928">
        <v>0</v>
      </c>
      <c r="H67" s="1928">
        <v>0</v>
      </c>
      <c r="I67" s="1928">
        <v>0</v>
      </c>
      <c r="J67" s="1928">
        <v>0</v>
      </c>
      <c r="K67" s="1928">
        <v>0</v>
      </c>
      <c r="L67" s="1928">
        <v>0</v>
      </c>
      <c r="M67" s="1928">
        <v>0</v>
      </c>
      <c r="N67" s="1928">
        <v>0</v>
      </c>
      <c r="O67" s="1928">
        <v>0</v>
      </c>
      <c r="P67" s="1928">
        <v>0</v>
      </c>
      <c r="Q67" s="1928">
        <v>0</v>
      </c>
      <c r="R67" s="1928">
        <v>0</v>
      </c>
      <c r="S67" s="4211">
        <v>0</v>
      </c>
      <c r="T67" s="3789">
        <v>0</v>
      </c>
      <c r="U67" s="2001">
        <v>0</v>
      </c>
      <c r="V67" s="2001">
        <v>0</v>
      </c>
      <c r="W67" s="3788">
        <v>0</v>
      </c>
      <c r="X67" s="1172">
        <v>0</v>
      </c>
      <c r="Y67" s="2001">
        <v>0</v>
      </c>
      <c r="Z67" s="3788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>
        <v>0</v>
      </c>
      <c r="D68" s="1928">
        <v>0</v>
      </c>
      <c r="E68" s="1928">
        <v>0</v>
      </c>
      <c r="F68" s="1928">
        <v>0</v>
      </c>
      <c r="G68" s="1928">
        <v>0</v>
      </c>
      <c r="H68" s="1928">
        <v>0</v>
      </c>
      <c r="I68" s="1928">
        <v>0</v>
      </c>
      <c r="J68" s="1928">
        <v>0</v>
      </c>
      <c r="K68" s="1928">
        <v>0</v>
      </c>
      <c r="L68" s="1928">
        <v>0</v>
      </c>
      <c r="M68" s="1928">
        <v>0</v>
      </c>
      <c r="N68" s="1928">
        <v>0</v>
      </c>
      <c r="O68" s="1928">
        <v>0</v>
      </c>
      <c r="P68" s="1928">
        <v>0</v>
      </c>
      <c r="Q68" s="1928">
        <v>0</v>
      </c>
      <c r="R68" s="1928">
        <v>0</v>
      </c>
      <c r="S68" s="4211">
        <v>0</v>
      </c>
      <c r="T68" s="3818">
        <v>0</v>
      </c>
      <c r="U68" s="3599">
        <v>0</v>
      </c>
      <c r="V68" s="3599">
        <v>0</v>
      </c>
      <c r="W68" s="1192">
        <v>0</v>
      </c>
      <c r="X68" s="3808">
        <v>0</v>
      </c>
      <c r="Y68" s="3599">
        <v>0</v>
      </c>
      <c r="Z68" s="1192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22</v>
      </c>
      <c r="C69" s="4214">
        <f>SUM(C65:C68)</f>
        <v>0</v>
      </c>
      <c r="D69" s="4215">
        <f t="shared" ref="D69:Z69" si="37">SUM(D65:D68)</f>
        <v>1</v>
      </c>
      <c r="E69" s="4215">
        <f t="shared" si="37"/>
        <v>0</v>
      </c>
      <c r="F69" s="4215">
        <f t="shared" si="37"/>
        <v>2</v>
      </c>
      <c r="G69" s="4215">
        <f t="shared" si="37"/>
        <v>1</v>
      </c>
      <c r="H69" s="4215">
        <f t="shared" si="37"/>
        <v>0</v>
      </c>
      <c r="I69" s="4215">
        <f t="shared" si="37"/>
        <v>2</v>
      </c>
      <c r="J69" s="4215">
        <f t="shared" si="37"/>
        <v>0</v>
      </c>
      <c r="K69" s="4215">
        <f t="shared" si="37"/>
        <v>1</v>
      </c>
      <c r="L69" s="4215">
        <f t="shared" si="37"/>
        <v>0</v>
      </c>
      <c r="M69" s="4215">
        <f t="shared" si="37"/>
        <v>0</v>
      </c>
      <c r="N69" s="4215">
        <f t="shared" si="37"/>
        <v>6</v>
      </c>
      <c r="O69" s="4215">
        <f t="shared" si="37"/>
        <v>3</v>
      </c>
      <c r="P69" s="4215">
        <f t="shared" si="37"/>
        <v>1</v>
      </c>
      <c r="Q69" s="4215">
        <f t="shared" si="37"/>
        <v>3</v>
      </c>
      <c r="R69" s="4215">
        <f t="shared" si="37"/>
        <v>2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22</v>
      </c>
      <c r="W69" s="4218">
        <f t="shared" si="37"/>
        <v>0</v>
      </c>
      <c r="X69" s="4214">
        <f t="shared" si="37"/>
        <v>22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460" t="s">
        <v>27</v>
      </c>
      <c r="B71" s="8403" t="s">
        <v>28</v>
      </c>
      <c r="C71" s="9171" t="s">
        <v>29</v>
      </c>
      <c r="D71" s="9171"/>
      <c r="E71" s="9171"/>
      <c r="F71" s="9171"/>
      <c r="G71" s="9171"/>
      <c r="H71" s="9171"/>
      <c r="I71" s="9171"/>
      <c r="J71" s="9171"/>
      <c r="K71" s="9171"/>
      <c r="L71" s="9171"/>
      <c r="M71" s="9171"/>
      <c r="N71" s="9171"/>
      <c r="O71" s="9171"/>
      <c r="P71" s="9171"/>
      <c r="Q71" s="9171"/>
      <c r="R71" s="9171"/>
      <c r="S71" s="9172"/>
      <c r="T71" s="9158" t="s">
        <v>3413</v>
      </c>
      <c r="U71" s="8716"/>
      <c r="V71" s="8716"/>
      <c r="W71" s="9163"/>
      <c r="X71" s="9164" t="s">
        <v>3452</v>
      </c>
      <c r="Y71" s="9165"/>
      <c r="Z71" s="9166"/>
    </row>
    <row r="72" spans="1:95" ht="31.5" x14ac:dyDescent="0.25">
      <c r="A72" s="8462"/>
      <c r="B72" s="7253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344</v>
      </c>
      <c r="C73" s="1274">
        <v>1</v>
      </c>
      <c r="D73" s="1928">
        <v>7</v>
      </c>
      <c r="E73" s="1928">
        <v>8</v>
      </c>
      <c r="F73" s="1928">
        <v>18</v>
      </c>
      <c r="G73" s="1928">
        <v>3</v>
      </c>
      <c r="H73" s="1928">
        <v>22</v>
      </c>
      <c r="I73" s="1928">
        <v>37</v>
      </c>
      <c r="J73" s="1928">
        <v>18</v>
      </c>
      <c r="K73" s="1928">
        <v>24</v>
      </c>
      <c r="L73" s="1928">
        <v>25</v>
      </c>
      <c r="M73" s="1928">
        <v>27</v>
      </c>
      <c r="N73" s="1928">
        <v>35</v>
      </c>
      <c r="O73" s="1928">
        <v>41</v>
      </c>
      <c r="P73" s="1928">
        <v>26</v>
      </c>
      <c r="Q73" s="1928">
        <v>33</v>
      </c>
      <c r="R73" s="1928">
        <v>8</v>
      </c>
      <c r="S73" s="4211">
        <v>11</v>
      </c>
      <c r="T73" s="1935">
        <v>1</v>
      </c>
      <c r="U73" s="1432">
        <v>0</v>
      </c>
      <c r="V73" s="793">
        <v>343</v>
      </c>
      <c r="W73" s="793">
        <v>0</v>
      </c>
      <c r="X73" s="1935">
        <v>344</v>
      </c>
      <c r="Y73" s="793">
        <v>0</v>
      </c>
      <c r="Z73" s="3805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0</v>
      </c>
      <c r="C74" s="1274">
        <v>0</v>
      </c>
      <c r="D74" s="1928">
        <v>0</v>
      </c>
      <c r="E74" s="1928">
        <v>0</v>
      </c>
      <c r="F74" s="1928">
        <v>0</v>
      </c>
      <c r="G74" s="1928">
        <v>0</v>
      </c>
      <c r="H74" s="1928">
        <v>0</v>
      </c>
      <c r="I74" s="1928">
        <v>0</v>
      </c>
      <c r="J74" s="1928">
        <v>0</v>
      </c>
      <c r="K74" s="1928">
        <v>0</v>
      </c>
      <c r="L74" s="1928">
        <v>0</v>
      </c>
      <c r="M74" s="1928">
        <v>0</v>
      </c>
      <c r="N74" s="1928">
        <v>0</v>
      </c>
      <c r="O74" s="1928">
        <v>0</v>
      </c>
      <c r="P74" s="1928">
        <v>0</v>
      </c>
      <c r="Q74" s="1928">
        <v>0</v>
      </c>
      <c r="R74" s="1928">
        <v>0</v>
      </c>
      <c r="S74" s="4211">
        <v>0</v>
      </c>
      <c r="T74" s="1172">
        <v>0</v>
      </c>
      <c r="U74" s="3789">
        <v>0</v>
      </c>
      <c r="V74" s="2001">
        <v>0</v>
      </c>
      <c r="W74" s="2001">
        <v>0</v>
      </c>
      <c r="X74" s="1172">
        <v>0</v>
      </c>
      <c r="Y74" s="2001">
        <v>0</v>
      </c>
      <c r="Z74" s="3788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2</v>
      </c>
      <c r="C75" s="1274">
        <v>2</v>
      </c>
      <c r="D75" s="1928">
        <v>0</v>
      </c>
      <c r="E75" s="1928">
        <v>0</v>
      </c>
      <c r="F75" s="1928">
        <v>0</v>
      </c>
      <c r="G75" s="1928">
        <v>0</v>
      </c>
      <c r="H75" s="1928">
        <v>0</v>
      </c>
      <c r="I75" s="1928">
        <v>0</v>
      </c>
      <c r="J75" s="1928">
        <v>0</v>
      </c>
      <c r="K75" s="1928">
        <v>0</v>
      </c>
      <c r="L75" s="1928">
        <v>0</v>
      </c>
      <c r="M75" s="1928">
        <v>0</v>
      </c>
      <c r="N75" s="1928">
        <v>0</v>
      </c>
      <c r="O75" s="1928">
        <v>0</v>
      </c>
      <c r="P75" s="1928">
        <v>0</v>
      </c>
      <c r="Q75" s="1928">
        <v>0</v>
      </c>
      <c r="R75" s="1928">
        <v>0</v>
      </c>
      <c r="S75" s="4211">
        <v>0</v>
      </c>
      <c r="T75" s="1172">
        <v>2</v>
      </c>
      <c r="U75" s="3789">
        <v>0</v>
      </c>
      <c r="V75" s="2001">
        <v>0</v>
      </c>
      <c r="W75" s="2001">
        <v>0</v>
      </c>
      <c r="X75" s="1172">
        <v>2</v>
      </c>
      <c r="Y75" s="2001">
        <v>0</v>
      </c>
      <c r="Z75" s="3788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3</v>
      </c>
      <c r="C76" s="1274">
        <v>3</v>
      </c>
      <c r="D76" s="1928">
        <v>0</v>
      </c>
      <c r="E76" s="1928">
        <v>0</v>
      </c>
      <c r="F76" s="1928">
        <v>0</v>
      </c>
      <c r="G76" s="1928">
        <v>0</v>
      </c>
      <c r="H76" s="1928">
        <v>0</v>
      </c>
      <c r="I76" s="1928">
        <v>0</v>
      </c>
      <c r="J76" s="1928">
        <v>0</v>
      </c>
      <c r="K76" s="1928">
        <v>0</v>
      </c>
      <c r="L76" s="1928">
        <v>0</v>
      </c>
      <c r="M76" s="1928">
        <v>0</v>
      </c>
      <c r="N76" s="1928">
        <v>0</v>
      </c>
      <c r="O76" s="1928">
        <v>0</v>
      </c>
      <c r="P76" s="1928">
        <v>0</v>
      </c>
      <c r="Q76" s="1928">
        <v>0</v>
      </c>
      <c r="R76" s="1928">
        <v>0</v>
      </c>
      <c r="S76" s="4211">
        <v>0</v>
      </c>
      <c r="T76" s="3808">
        <v>3</v>
      </c>
      <c r="U76" s="3818">
        <v>0</v>
      </c>
      <c r="V76" s="3599">
        <v>0</v>
      </c>
      <c r="W76" s="3599">
        <v>0</v>
      </c>
      <c r="X76" s="3808">
        <v>3</v>
      </c>
      <c r="Y76" s="3599">
        <v>0</v>
      </c>
      <c r="Z76" s="1192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349</v>
      </c>
      <c r="C77" s="4214">
        <f>SUM(C73:C76)</f>
        <v>6</v>
      </c>
      <c r="D77" s="4215">
        <f t="shared" ref="D77:R77" si="41">SUM(D73:D76)</f>
        <v>7</v>
      </c>
      <c r="E77" s="4215">
        <f t="shared" si="41"/>
        <v>8</v>
      </c>
      <c r="F77" s="4215">
        <f t="shared" si="41"/>
        <v>18</v>
      </c>
      <c r="G77" s="4215">
        <f t="shared" si="41"/>
        <v>3</v>
      </c>
      <c r="H77" s="4215">
        <f t="shared" si="41"/>
        <v>22</v>
      </c>
      <c r="I77" s="4215">
        <f t="shared" si="41"/>
        <v>37</v>
      </c>
      <c r="J77" s="4215">
        <f t="shared" si="41"/>
        <v>18</v>
      </c>
      <c r="K77" s="4215">
        <f t="shared" si="41"/>
        <v>24</v>
      </c>
      <c r="L77" s="4215">
        <f t="shared" si="41"/>
        <v>25</v>
      </c>
      <c r="M77" s="4215">
        <f t="shared" si="41"/>
        <v>27</v>
      </c>
      <c r="N77" s="4215">
        <f t="shared" si="41"/>
        <v>35</v>
      </c>
      <c r="O77" s="4215">
        <f t="shared" si="41"/>
        <v>41</v>
      </c>
      <c r="P77" s="4215">
        <f t="shared" si="41"/>
        <v>26</v>
      </c>
      <c r="Q77" s="4215">
        <f t="shared" si="41"/>
        <v>33</v>
      </c>
      <c r="R77" s="4215">
        <f t="shared" si="41"/>
        <v>8</v>
      </c>
      <c r="S77" s="4216">
        <f>SUM(S73:S76)</f>
        <v>11</v>
      </c>
      <c r="T77" s="4219">
        <f>SUM(T73:T76)</f>
        <v>6</v>
      </c>
      <c r="U77" s="4220">
        <f t="shared" ref="U77:Z77" si="42">SUM(U73:U76)</f>
        <v>0</v>
      </c>
      <c r="V77" s="4220">
        <f t="shared" si="42"/>
        <v>343</v>
      </c>
      <c r="W77" s="4221">
        <f t="shared" si="42"/>
        <v>0</v>
      </c>
      <c r="X77" s="4222">
        <f t="shared" si="42"/>
        <v>349</v>
      </c>
      <c r="Y77" s="4220">
        <f t="shared" si="42"/>
        <v>0</v>
      </c>
      <c r="Z77" s="4223">
        <f t="shared" si="42"/>
        <v>0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>
        <v>0</v>
      </c>
      <c r="C80" s="1432">
        <v>0</v>
      </c>
      <c r="D80" s="793">
        <v>0</v>
      </c>
      <c r="E80" s="755">
        <v>0</v>
      </c>
    </row>
    <row r="81" spans="1:5" ht="15" customHeight="1" x14ac:dyDescent="0.25">
      <c r="A81" s="1326" t="s">
        <v>3458</v>
      </c>
      <c r="B81" s="1172">
        <v>0</v>
      </c>
      <c r="C81" s="3789">
        <v>0</v>
      </c>
      <c r="D81" s="2001">
        <v>0</v>
      </c>
      <c r="E81" s="886">
        <v>0</v>
      </c>
    </row>
    <row r="82" spans="1:5" ht="15" customHeight="1" x14ac:dyDescent="0.25">
      <c r="A82" s="1326" t="s">
        <v>3459</v>
      </c>
      <c r="B82" s="1172">
        <v>0</v>
      </c>
      <c r="C82" s="3789">
        <v>0</v>
      </c>
      <c r="D82" s="2001">
        <v>0</v>
      </c>
      <c r="E82" s="886">
        <v>0</v>
      </c>
    </row>
    <row r="83" spans="1:5" ht="21.75" customHeight="1" x14ac:dyDescent="0.25">
      <c r="A83" s="1215" t="s">
        <v>3460</v>
      </c>
      <c r="B83" s="1172">
        <v>0</v>
      </c>
      <c r="C83" s="3789">
        <v>0</v>
      </c>
      <c r="D83" s="2001">
        <v>0</v>
      </c>
      <c r="E83" s="886">
        <v>0</v>
      </c>
    </row>
    <row r="84" spans="1:5" ht="15" customHeight="1" x14ac:dyDescent="0.25">
      <c r="A84" s="1326" t="s">
        <v>3461</v>
      </c>
      <c r="B84" s="1179">
        <v>0</v>
      </c>
      <c r="C84" s="204">
        <v>0</v>
      </c>
      <c r="D84" s="1228">
        <v>0</v>
      </c>
      <c r="E84" s="1183">
        <v>0</v>
      </c>
    </row>
    <row r="85" spans="1:5" ht="15" customHeight="1" x14ac:dyDescent="0.25">
      <c r="A85" s="1326" t="s">
        <v>3462</v>
      </c>
      <c r="B85" s="1179">
        <v>0</v>
      </c>
      <c r="C85" s="3789">
        <v>0</v>
      </c>
      <c r="D85" s="1228">
        <v>0</v>
      </c>
      <c r="E85" s="1183">
        <v>0</v>
      </c>
    </row>
    <row r="86" spans="1:5" ht="15" customHeight="1" x14ac:dyDescent="0.25">
      <c r="A86" s="1326" t="s">
        <v>3463</v>
      </c>
      <c r="B86" s="1179">
        <v>0</v>
      </c>
      <c r="C86" s="3789">
        <v>0</v>
      </c>
      <c r="D86" s="1228">
        <v>0</v>
      </c>
      <c r="E86" s="1183">
        <v>0</v>
      </c>
    </row>
    <row r="87" spans="1:5" ht="15" customHeight="1" x14ac:dyDescent="0.25">
      <c r="A87" s="1326" t="s">
        <v>3464</v>
      </c>
      <c r="B87" s="1179">
        <v>0</v>
      </c>
      <c r="C87" s="3789">
        <v>0</v>
      </c>
      <c r="D87" s="1228">
        <v>0</v>
      </c>
      <c r="E87" s="1183">
        <v>0</v>
      </c>
    </row>
    <row r="88" spans="1:5" ht="15" customHeight="1" x14ac:dyDescent="0.25">
      <c r="A88" s="1326" t="s">
        <v>3465</v>
      </c>
      <c r="B88" s="1179">
        <v>0</v>
      </c>
      <c r="C88" s="3789">
        <v>0</v>
      </c>
      <c r="D88" s="1228">
        <v>0</v>
      </c>
      <c r="E88" s="1183">
        <v>0</v>
      </c>
    </row>
    <row r="89" spans="1:5" ht="15" customHeight="1" x14ac:dyDescent="0.25">
      <c r="A89" s="4226" t="s">
        <v>3466</v>
      </c>
      <c r="B89" s="1179">
        <v>0</v>
      </c>
      <c r="C89" s="3789">
        <v>0</v>
      </c>
      <c r="D89" s="1228">
        <v>0</v>
      </c>
      <c r="E89" s="1183">
        <v>0</v>
      </c>
    </row>
    <row r="90" spans="1:5" ht="15" customHeight="1" x14ac:dyDescent="0.25">
      <c r="A90" s="1326" t="s">
        <v>3467</v>
      </c>
      <c r="B90" s="1179">
        <v>0</v>
      </c>
      <c r="C90" s="3789">
        <v>0</v>
      </c>
      <c r="D90" s="1228">
        <v>0</v>
      </c>
      <c r="E90" s="1183">
        <v>0</v>
      </c>
    </row>
    <row r="91" spans="1:5" ht="15" customHeight="1" x14ac:dyDescent="0.25">
      <c r="A91" s="1326" t="s">
        <v>3468</v>
      </c>
      <c r="B91" s="1179">
        <v>0</v>
      </c>
      <c r="C91" s="3789">
        <v>0</v>
      </c>
      <c r="D91" s="1228">
        <v>0</v>
      </c>
      <c r="E91" s="1183">
        <v>0</v>
      </c>
    </row>
    <row r="92" spans="1:5" ht="15" customHeight="1" x14ac:dyDescent="0.25">
      <c r="A92" s="1215" t="s">
        <v>3469</v>
      </c>
      <c r="B92" s="1179">
        <v>0</v>
      </c>
      <c r="C92" s="3789">
        <v>0</v>
      </c>
      <c r="D92" s="1228">
        <v>0</v>
      </c>
      <c r="E92" s="1183">
        <v>0</v>
      </c>
    </row>
    <row r="93" spans="1:5" ht="15" customHeight="1" x14ac:dyDescent="0.25">
      <c r="A93" s="680" t="s">
        <v>3470</v>
      </c>
      <c r="B93" s="1179">
        <v>0</v>
      </c>
      <c r="C93" s="3789">
        <v>0</v>
      </c>
      <c r="D93" s="1228">
        <v>0</v>
      </c>
      <c r="E93" s="1183">
        <v>0</v>
      </c>
    </row>
    <row r="94" spans="1:5" ht="15" customHeight="1" x14ac:dyDescent="0.25">
      <c r="A94" s="1355" t="s">
        <v>3471</v>
      </c>
      <c r="B94" s="1179">
        <v>0</v>
      </c>
      <c r="C94" s="3789">
        <v>0</v>
      </c>
      <c r="D94" s="1228">
        <v>0</v>
      </c>
      <c r="E94" s="1183">
        <v>0</v>
      </c>
    </row>
    <row r="95" spans="1:5" ht="15" customHeight="1" x14ac:dyDescent="0.25">
      <c r="A95" s="1326" t="s">
        <v>3472</v>
      </c>
      <c r="B95" s="1179">
        <v>0</v>
      </c>
      <c r="C95" s="3789">
        <v>0</v>
      </c>
      <c r="D95" s="1228">
        <v>0</v>
      </c>
      <c r="E95" s="1183">
        <v>0</v>
      </c>
    </row>
    <row r="96" spans="1:5" ht="15" customHeight="1" x14ac:dyDescent="0.25">
      <c r="A96" s="1326" t="s">
        <v>3473</v>
      </c>
      <c r="B96" s="1179">
        <v>0</v>
      </c>
      <c r="C96" s="3789">
        <v>0</v>
      </c>
      <c r="D96" s="1228">
        <v>0</v>
      </c>
      <c r="E96" s="1183">
        <v>0</v>
      </c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0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169" t="s">
        <v>3477</v>
      </c>
      <c r="B115" s="8489" t="s">
        <v>77</v>
      </c>
      <c r="C115" s="9158" t="s">
        <v>3413</v>
      </c>
      <c r="D115" s="8716"/>
      <c r="E115" s="8716"/>
      <c r="F115" s="9159"/>
      <c r="G115" s="9165" t="s">
        <v>3478</v>
      </c>
      <c r="H115" s="9166"/>
    </row>
    <row r="116" spans="1:93" ht="24.75" customHeight="1" x14ac:dyDescent="0.25">
      <c r="A116" s="9170"/>
      <c r="B116" s="8415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8</v>
      </c>
      <c r="C117" s="4235">
        <v>8</v>
      </c>
      <c r="D117" s="4236">
        <v>0</v>
      </c>
      <c r="E117" s="835">
        <v>0</v>
      </c>
      <c r="F117" s="1940">
        <v>0</v>
      </c>
      <c r="G117" s="3263">
        <v>8</v>
      </c>
      <c r="H117" s="4237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5</v>
      </c>
      <c r="C118" s="2644">
        <v>5</v>
      </c>
      <c r="D118" s="2652">
        <v>0</v>
      </c>
      <c r="E118" s="155">
        <v>0</v>
      </c>
      <c r="F118" s="176">
        <v>0</v>
      </c>
      <c r="G118" s="159">
        <v>5</v>
      </c>
      <c r="H118" s="2645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460" t="s">
        <v>3482</v>
      </c>
      <c r="B120" s="8403" t="s">
        <v>77</v>
      </c>
      <c r="C120" s="9177" t="s">
        <v>3483</v>
      </c>
      <c r="D120" s="9178"/>
      <c r="E120" s="9179"/>
      <c r="F120" s="9180" t="s">
        <v>3484</v>
      </c>
      <c r="G120" s="9181" t="s">
        <v>3485</v>
      </c>
      <c r="H120" s="9160" t="s">
        <v>3413</v>
      </c>
      <c r="I120" s="8716"/>
      <c r="J120" s="8716"/>
      <c r="K120" s="9163"/>
    </row>
    <row r="121" spans="1:93" ht="42" x14ac:dyDescent="0.25">
      <c r="A121" s="8462"/>
      <c r="B121" s="7253"/>
      <c r="C121" s="2977" t="s">
        <v>3486</v>
      </c>
      <c r="D121" s="225" t="s">
        <v>3487</v>
      </c>
      <c r="E121" s="213" t="s">
        <v>3488</v>
      </c>
      <c r="F121" s="9180"/>
      <c r="G121" s="9181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460" t="s">
        <v>3493</v>
      </c>
      <c r="B126" s="8403" t="s">
        <v>3494</v>
      </c>
      <c r="C126" s="9161" t="s">
        <v>3495</v>
      </c>
      <c r="D126" s="9162"/>
      <c r="E126" s="9161" t="s">
        <v>3496</v>
      </c>
      <c r="F126" s="9162"/>
      <c r="G126" s="9161" t="s">
        <v>3497</v>
      </c>
      <c r="H126" s="9162"/>
      <c r="I126" s="9161" t="s">
        <v>3498</v>
      </c>
      <c r="J126" s="9182"/>
      <c r="K126" s="9183" t="s">
        <v>3499</v>
      </c>
      <c r="L126" s="9166"/>
    </row>
    <row r="127" spans="1:93" ht="31.5" x14ac:dyDescent="0.25">
      <c r="A127" s="8462"/>
      <c r="B127" s="7253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73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770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770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8369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184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185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185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185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185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73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770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770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770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770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8369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489" t="s">
        <v>781</v>
      </c>
      <c r="B146" s="8336" t="s">
        <v>77</v>
      </c>
      <c r="C146" s="8547"/>
      <c r="D146" s="8547"/>
      <c r="E146" s="9174" t="s">
        <v>101</v>
      </c>
      <c r="F146" s="8631"/>
      <c r="G146" s="8631"/>
      <c r="H146" s="8631"/>
      <c r="I146" s="8631"/>
      <c r="J146" s="8631"/>
      <c r="K146" s="8631"/>
      <c r="L146" s="8631"/>
      <c r="M146" s="8631"/>
      <c r="N146" s="8631"/>
      <c r="O146" s="8631"/>
      <c r="P146" s="8631"/>
      <c r="Q146" s="8631"/>
      <c r="R146" s="8631"/>
      <c r="S146" s="8631"/>
      <c r="T146" s="8631"/>
      <c r="U146" s="8631"/>
      <c r="V146" s="8631"/>
      <c r="W146" s="8631"/>
      <c r="X146" s="8631"/>
      <c r="Y146" s="8631"/>
      <c r="Z146" s="8631"/>
      <c r="AA146" s="8631"/>
      <c r="AB146" s="8631"/>
      <c r="AC146" s="8631"/>
      <c r="AD146" s="8631"/>
      <c r="AE146" s="8631"/>
      <c r="AF146" s="8631"/>
      <c r="AG146" s="8631"/>
      <c r="AH146" s="8631"/>
      <c r="AI146" s="8631"/>
      <c r="AJ146" s="8631"/>
      <c r="AK146" s="8631"/>
      <c r="AL146" s="9175"/>
      <c r="AM146" s="9186" t="s">
        <v>3516</v>
      </c>
      <c r="AN146" s="9187"/>
      <c r="AO146" s="9188"/>
    </row>
    <row r="147" spans="1:113" x14ac:dyDescent="0.25">
      <c r="A147" s="8414"/>
      <c r="B147" s="8366"/>
      <c r="C147" s="7975"/>
      <c r="D147" s="7975"/>
      <c r="E147" s="9176" t="s">
        <v>348</v>
      </c>
      <c r="F147" s="9176"/>
      <c r="G147" s="9176" t="s">
        <v>331</v>
      </c>
      <c r="H147" s="9176"/>
      <c r="I147" s="9176" t="s">
        <v>94</v>
      </c>
      <c r="J147" s="9176"/>
      <c r="K147" s="9189" t="s">
        <v>44</v>
      </c>
      <c r="L147" s="9189"/>
      <c r="M147" s="9162" t="s">
        <v>45</v>
      </c>
      <c r="N147" s="9161"/>
      <c r="O147" s="9176" t="s">
        <v>987</v>
      </c>
      <c r="P147" s="9176"/>
      <c r="Q147" s="9176" t="s">
        <v>640</v>
      </c>
      <c r="R147" s="9176"/>
      <c r="S147" s="9176" t="s">
        <v>48</v>
      </c>
      <c r="T147" s="9176"/>
      <c r="U147" s="9176" t="s">
        <v>49</v>
      </c>
      <c r="V147" s="9176"/>
      <c r="W147" s="9176" t="s">
        <v>988</v>
      </c>
      <c r="X147" s="9176"/>
      <c r="Y147" s="9176" t="s">
        <v>51</v>
      </c>
      <c r="Z147" s="9176"/>
      <c r="AA147" s="9176" t="s">
        <v>52</v>
      </c>
      <c r="AB147" s="9176"/>
      <c r="AC147" s="9176" t="s">
        <v>53</v>
      </c>
      <c r="AD147" s="9161"/>
      <c r="AE147" s="9176" t="s">
        <v>54</v>
      </c>
      <c r="AF147" s="9176"/>
      <c r="AG147" s="9176" t="s">
        <v>55</v>
      </c>
      <c r="AH147" s="9176"/>
      <c r="AI147" s="9176" t="s">
        <v>56</v>
      </c>
      <c r="AJ147" s="9176"/>
      <c r="AK147" s="9163" t="s">
        <v>57</v>
      </c>
      <c r="AL147" s="9192"/>
      <c r="AM147" s="9193" t="s">
        <v>3517</v>
      </c>
      <c r="AN147" s="9190" t="s">
        <v>3518</v>
      </c>
      <c r="AO147" s="9191"/>
    </row>
    <row r="148" spans="1:113" ht="31.5" x14ac:dyDescent="0.25">
      <c r="A148" s="8415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4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460" t="s">
        <v>27</v>
      </c>
      <c r="B185" s="9196" t="s">
        <v>77</v>
      </c>
      <c r="C185" s="9199" t="s">
        <v>29</v>
      </c>
      <c r="D185" s="9200"/>
      <c r="E185" s="9200"/>
      <c r="F185" s="9200"/>
      <c r="G185" s="9200"/>
      <c r="H185" s="9200"/>
      <c r="I185" s="9200"/>
      <c r="J185" s="9200"/>
      <c r="K185" s="9200"/>
      <c r="L185" s="9200"/>
      <c r="M185" s="9200"/>
      <c r="N185" s="9200"/>
      <c r="O185" s="9200"/>
      <c r="P185" s="9200"/>
      <c r="Q185" s="9200"/>
      <c r="R185" s="9200"/>
      <c r="S185" s="9201"/>
      <c r="T185" s="9168" t="s">
        <v>3516</v>
      </c>
      <c r="U185" s="9208"/>
      <c r="V185" s="9208"/>
      <c r="W185" s="9208"/>
      <c r="X185" s="9208"/>
      <c r="CE185"/>
      <c r="CK185" s="20"/>
      <c r="DI185"/>
    </row>
    <row r="186" spans="1:113" x14ac:dyDescent="0.25">
      <c r="A186" s="8461"/>
      <c r="B186" s="9197"/>
      <c r="C186" s="9202"/>
      <c r="D186" s="9203"/>
      <c r="E186" s="9203"/>
      <c r="F186" s="9203"/>
      <c r="G186" s="9203"/>
      <c r="H186" s="9203"/>
      <c r="I186" s="9203"/>
      <c r="J186" s="9203"/>
      <c r="K186" s="9203"/>
      <c r="L186" s="9203"/>
      <c r="M186" s="9203"/>
      <c r="N186" s="9203"/>
      <c r="O186" s="9203"/>
      <c r="P186" s="9203"/>
      <c r="Q186" s="9203"/>
      <c r="R186" s="9203"/>
      <c r="S186" s="9204"/>
      <c r="T186" s="9209" t="s">
        <v>3517</v>
      </c>
      <c r="U186" s="9210"/>
      <c r="V186" s="9211"/>
      <c r="W186" s="9164" t="s">
        <v>3540</v>
      </c>
      <c r="X186" s="9166"/>
      <c r="CE186"/>
      <c r="CK186" s="20"/>
      <c r="DI186"/>
    </row>
    <row r="187" spans="1:113" ht="31.5" x14ac:dyDescent="0.25">
      <c r="A187" s="8462"/>
      <c r="B187" s="9198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460" t="s">
        <v>27</v>
      </c>
      <c r="B197" s="9196" t="s">
        <v>77</v>
      </c>
      <c r="C197" s="9199" t="s">
        <v>29</v>
      </c>
      <c r="D197" s="9200"/>
      <c r="E197" s="9200"/>
      <c r="F197" s="9200"/>
      <c r="G197" s="9200"/>
      <c r="H197" s="9200"/>
      <c r="I197" s="9200"/>
      <c r="J197" s="9200"/>
      <c r="K197" s="9200"/>
      <c r="L197" s="9200"/>
      <c r="M197" s="9200"/>
      <c r="N197" s="9200"/>
      <c r="O197" s="9200"/>
      <c r="P197" s="9200"/>
      <c r="Q197" s="9200"/>
      <c r="R197" s="9200"/>
      <c r="S197" s="9201"/>
      <c r="T197" s="9205" t="s">
        <v>3516</v>
      </c>
      <c r="U197" s="9205"/>
      <c r="V197" s="9205"/>
      <c r="W197" s="9205"/>
      <c r="X197" s="9168"/>
      <c r="CE197"/>
      <c r="CK197" s="20"/>
      <c r="DI197"/>
    </row>
    <row r="198" spans="1:113" x14ac:dyDescent="0.25">
      <c r="A198" s="8461"/>
      <c r="B198" s="9197"/>
      <c r="C198" s="9202"/>
      <c r="D198" s="9203"/>
      <c r="E198" s="9203"/>
      <c r="F198" s="9203"/>
      <c r="G198" s="9203"/>
      <c r="H198" s="9203"/>
      <c r="I198" s="9203"/>
      <c r="J198" s="9203"/>
      <c r="K198" s="9203"/>
      <c r="L198" s="9203"/>
      <c r="M198" s="9203"/>
      <c r="N198" s="9203"/>
      <c r="O198" s="9203"/>
      <c r="P198" s="9203"/>
      <c r="Q198" s="9203"/>
      <c r="R198" s="9203"/>
      <c r="S198" s="9204"/>
      <c r="T198" s="9206" t="s">
        <v>3517</v>
      </c>
      <c r="U198" s="9206"/>
      <c r="V198" s="9207"/>
      <c r="W198" s="9164" t="s">
        <v>3540</v>
      </c>
      <c r="X198" s="9166"/>
      <c r="CE198"/>
      <c r="CK198" s="20"/>
      <c r="DI198"/>
    </row>
    <row r="199" spans="1:113" ht="31.5" x14ac:dyDescent="0.25">
      <c r="A199" s="8462"/>
      <c r="B199" s="9198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460" t="s">
        <v>27</v>
      </c>
      <c r="B208" s="9196" t="s">
        <v>77</v>
      </c>
      <c r="C208" s="9199" t="s">
        <v>29</v>
      </c>
      <c r="D208" s="9200"/>
      <c r="E208" s="9200"/>
      <c r="F208" s="9200"/>
      <c r="G208" s="9200"/>
      <c r="H208" s="9200"/>
      <c r="I208" s="9200"/>
      <c r="J208" s="9200"/>
      <c r="K208" s="9200"/>
      <c r="L208" s="9200"/>
      <c r="M208" s="9200"/>
      <c r="N208" s="9200"/>
      <c r="O208" s="9200"/>
      <c r="P208" s="9200"/>
      <c r="Q208" s="9200"/>
      <c r="R208" s="9200"/>
      <c r="S208" s="9201"/>
      <c r="T208" s="9205" t="s">
        <v>3516</v>
      </c>
      <c r="U208" s="9205"/>
      <c r="V208" s="9205"/>
      <c r="W208" s="9205"/>
      <c r="X208" s="9168"/>
      <c r="CE208"/>
      <c r="CK208" s="20"/>
      <c r="DI208"/>
    </row>
    <row r="209" spans="1:113" x14ac:dyDescent="0.25">
      <c r="A209" s="8461"/>
      <c r="B209" s="9197"/>
      <c r="C209" s="9202"/>
      <c r="D209" s="9203"/>
      <c r="E209" s="9203"/>
      <c r="F209" s="9203"/>
      <c r="G209" s="9203"/>
      <c r="H209" s="9203"/>
      <c r="I209" s="9203"/>
      <c r="J209" s="9203"/>
      <c r="K209" s="9203"/>
      <c r="L209" s="9203"/>
      <c r="M209" s="9203"/>
      <c r="N209" s="9203"/>
      <c r="O209" s="9203"/>
      <c r="P209" s="9203"/>
      <c r="Q209" s="9203"/>
      <c r="R209" s="9203"/>
      <c r="S209" s="9204"/>
      <c r="T209" s="9206" t="s">
        <v>3517</v>
      </c>
      <c r="U209" s="9206"/>
      <c r="V209" s="9207"/>
      <c r="W209" s="9164" t="s">
        <v>3540</v>
      </c>
      <c r="X209" s="9166"/>
      <c r="CE209"/>
      <c r="CK209" s="20"/>
      <c r="DI209"/>
    </row>
    <row r="210" spans="1:113" ht="31.5" x14ac:dyDescent="0.25">
      <c r="A210" s="8462"/>
      <c r="B210" s="9198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403" t="s">
        <v>3580</v>
      </c>
      <c r="B252" s="9195" t="s">
        <v>77</v>
      </c>
      <c r="C252" s="9158" t="s">
        <v>29</v>
      </c>
      <c r="D252" s="8716"/>
      <c r="E252" s="8716"/>
      <c r="F252" s="8716"/>
      <c r="G252" s="8716"/>
      <c r="H252" s="8716"/>
      <c r="I252" s="8716"/>
      <c r="J252" s="8716"/>
      <c r="K252" s="8716"/>
      <c r="L252" s="8716"/>
      <c r="M252" s="8716"/>
      <c r="N252" s="8716"/>
      <c r="O252" s="8716"/>
      <c r="P252" s="8716"/>
      <c r="Q252" s="8716"/>
      <c r="R252" s="8716"/>
      <c r="S252" s="9163"/>
    </row>
    <row r="253" spans="1:19" x14ac:dyDescent="0.25">
      <c r="A253" s="7253"/>
      <c r="B253" s="8602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8</v>
      </c>
      <c r="C254" s="4235">
        <v>0</v>
      </c>
      <c r="D254" s="835">
        <v>0</v>
      </c>
      <c r="E254" s="835">
        <v>0</v>
      </c>
      <c r="F254" s="835">
        <v>0</v>
      </c>
      <c r="G254" s="835">
        <v>0</v>
      </c>
      <c r="H254" s="835">
        <v>0</v>
      </c>
      <c r="I254" s="835">
        <v>0</v>
      </c>
      <c r="J254" s="835">
        <v>0</v>
      </c>
      <c r="K254" s="835">
        <v>0</v>
      </c>
      <c r="L254" s="835">
        <v>0</v>
      </c>
      <c r="M254" s="835">
        <v>3</v>
      </c>
      <c r="N254" s="835">
        <v>0</v>
      </c>
      <c r="O254" s="835">
        <v>2</v>
      </c>
      <c r="P254" s="835">
        <v>0</v>
      </c>
      <c r="Q254" s="835">
        <v>2</v>
      </c>
      <c r="R254" s="835">
        <v>1</v>
      </c>
      <c r="S254" s="2337">
        <v>0</v>
      </c>
    </row>
    <row r="255" spans="1:19" x14ac:dyDescent="0.25">
      <c r="A255" s="4288" t="s">
        <v>3582</v>
      </c>
      <c r="B255" s="1267">
        <f>SUM(C255:S255)</f>
        <v>8</v>
      </c>
      <c r="C255" s="1172">
        <v>0</v>
      </c>
      <c r="D255" s="2001">
        <v>0</v>
      </c>
      <c r="E255" s="2001">
        <v>0</v>
      </c>
      <c r="F255" s="2001">
        <v>0</v>
      </c>
      <c r="G255" s="2001">
        <v>0</v>
      </c>
      <c r="H255" s="2001">
        <v>0</v>
      </c>
      <c r="I255" s="2001">
        <v>0</v>
      </c>
      <c r="J255" s="2001">
        <v>0</v>
      </c>
      <c r="K255" s="2001">
        <v>0</v>
      </c>
      <c r="L255" s="2001">
        <v>0</v>
      </c>
      <c r="M255" s="2001">
        <v>3</v>
      </c>
      <c r="N255" s="2001">
        <v>0</v>
      </c>
      <c r="O255" s="2001">
        <v>2</v>
      </c>
      <c r="P255" s="2001">
        <v>0</v>
      </c>
      <c r="Q255" s="2001">
        <v>2</v>
      </c>
      <c r="R255" s="2001">
        <v>1</v>
      </c>
      <c r="S255" s="3788">
        <v>0</v>
      </c>
    </row>
    <row r="256" spans="1:19" x14ac:dyDescent="0.25">
      <c r="A256" s="3239" t="s">
        <v>3583</v>
      </c>
      <c r="B256" s="3938">
        <f>SUM(C256:S256)</f>
        <v>8</v>
      </c>
      <c r="C256" s="2644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3</v>
      </c>
      <c r="N256" s="155">
        <v>0</v>
      </c>
      <c r="O256" s="155">
        <v>2</v>
      </c>
      <c r="P256" s="155">
        <v>0</v>
      </c>
      <c r="Q256" s="155">
        <v>2</v>
      </c>
      <c r="R256" s="155">
        <v>1</v>
      </c>
      <c r="S256" s="2645">
        <v>0</v>
      </c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403" t="s">
        <v>3585</v>
      </c>
      <c r="B258" s="9195" t="s">
        <v>193</v>
      </c>
      <c r="C258" s="9158" t="s">
        <v>29</v>
      </c>
      <c r="D258" s="8716"/>
      <c r="E258" s="8716"/>
      <c r="F258" s="8716"/>
      <c r="G258" s="8716"/>
      <c r="H258" s="8716"/>
      <c r="I258" s="8716"/>
      <c r="J258" s="8716"/>
      <c r="K258" s="8716"/>
      <c r="L258" s="8716"/>
      <c r="M258" s="8716"/>
      <c r="N258" s="8716"/>
      <c r="O258" s="8716"/>
      <c r="P258" s="8716"/>
      <c r="Q258" s="8716"/>
      <c r="R258" s="8716"/>
      <c r="S258" s="9163"/>
    </row>
    <row r="259" spans="1:19" x14ac:dyDescent="0.25">
      <c r="A259" s="7253"/>
      <c r="B259" s="8602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2</v>
      </c>
      <c r="C260" s="4235">
        <v>0</v>
      </c>
      <c r="D260" s="835">
        <v>0</v>
      </c>
      <c r="E260" s="835">
        <v>0</v>
      </c>
      <c r="F260" s="835">
        <v>0</v>
      </c>
      <c r="G260" s="835">
        <v>0</v>
      </c>
      <c r="H260" s="835">
        <v>0</v>
      </c>
      <c r="I260" s="835">
        <v>0</v>
      </c>
      <c r="J260" s="835">
        <v>0</v>
      </c>
      <c r="K260" s="835">
        <v>0</v>
      </c>
      <c r="L260" s="835">
        <v>0</v>
      </c>
      <c r="M260" s="835">
        <v>1</v>
      </c>
      <c r="N260" s="835">
        <v>0</v>
      </c>
      <c r="O260" s="835">
        <v>0</v>
      </c>
      <c r="P260" s="835">
        <v>0</v>
      </c>
      <c r="Q260" s="835">
        <v>0</v>
      </c>
      <c r="R260" s="835">
        <v>1</v>
      </c>
      <c r="S260" s="4237">
        <v>0</v>
      </c>
    </row>
    <row r="261" spans="1:19" x14ac:dyDescent="0.25">
      <c r="A261" s="1121" t="s">
        <v>3587</v>
      </c>
      <c r="B261" s="1121">
        <f t="shared" si="66"/>
        <v>0</v>
      </c>
      <c r="C261" s="1172">
        <v>0</v>
      </c>
      <c r="D261" s="2001">
        <v>0</v>
      </c>
      <c r="E261" s="2001">
        <v>0</v>
      </c>
      <c r="F261" s="2001">
        <v>0</v>
      </c>
      <c r="G261" s="2001">
        <v>0</v>
      </c>
      <c r="H261" s="2001">
        <v>0</v>
      </c>
      <c r="I261" s="2001">
        <v>0</v>
      </c>
      <c r="J261" s="2001">
        <v>0</v>
      </c>
      <c r="K261" s="2001">
        <v>0</v>
      </c>
      <c r="L261" s="2001">
        <v>0</v>
      </c>
      <c r="M261" s="2001">
        <v>0</v>
      </c>
      <c r="N261" s="2001">
        <v>0</v>
      </c>
      <c r="O261" s="2001">
        <v>0</v>
      </c>
      <c r="P261" s="2001">
        <v>0</v>
      </c>
      <c r="Q261" s="2001">
        <v>0</v>
      </c>
      <c r="R261" s="2001">
        <v>0</v>
      </c>
      <c r="S261" s="3788">
        <v>0</v>
      </c>
    </row>
    <row r="262" spans="1:19" x14ac:dyDescent="0.25">
      <c r="A262" s="1121" t="s">
        <v>3588</v>
      </c>
      <c r="B262" s="1121">
        <f t="shared" si="66"/>
        <v>1</v>
      </c>
      <c r="C262" s="1172">
        <v>0</v>
      </c>
      <c r="D262" s="2001">
        <v>0</v>
      </c>
      <c r="E262" s="2001">
        <v>0</v>
      </c>
      <c r="F262" s="2001">
        <v>0</v>
      </c>
      <c r="G262" s="2001">
        <v>0</v>
      </c>
      <c r="H262" s="2001">
        <v>0</v>
      </c>
      <c r="I262" s="2001">
        <v>0</v>
      </c>
      <c r="J262" s="2001">
        <v>0</v>
      </c>
      <c r="K262" s="2001">
        <v>0</v>
      </c>
      <c r="L262" s="2001">
        <v>0</v>
      </c>
      <c r="M262" s="2001">
        <v>1</v>
      </c>
      <c r="N262" s="2001">
        <v>0</v>
      </c>
      <c r="O262" s="2001">
        <v>0</v>
      </c>
      <c r="P262" s="2001">
        <v>0</v>
      </c>
      <c r="Q262" s="2001">
        <v>0</v>
      </c>
      <c r="R262" s="2001">
        <v>0</v>
      </c>
      <c r="S262" s="3788">
        <v>0</v>
      </c>
    </row>
    <row r="263" spans="1:19" x14ac:dyDescent="0.25">
      <c r="A263" s="1121" t="s">
        <v>3589</v>
      </c>
      <c r="B263" s="1121">
        <f t="shared" si="66"/>
        <v>0</v>
      </c>
      <c r="C263" s="1172">
        <v>0</v>
      </c>
      <c r="D263" s="2001">
        <v>0</v>
      </c>
      <c r="E263" s="2001">
        <v>0</v>
      </c>
      <c r="F263" s="2001">
        <v>0</v>
      </c>
      <c r="G263" s="2001">
        <v>0</v>
      </c>
      <c r="H263" s="2001">
        <v>0</v>
      </c>
      <c r="I263" s="2001">
        <v>0</v>
      </c>
      <c r="J263" s="2001">
        <v>0</v>
      </c>
      <c r="K263" s="2001">
        <v>0</v>
      </c>
      <c r="L263" s="2001">
        <v>0</v>
      </c>
      <c r="M263" s="2001">
        <v>0</v>
      </c>
      <c r="N263" s="2001">
        <v>0</v>
      </c>
      <c r="O263" s="2001">
        <v>0</v>
      </c>
      <c r="P263" s="2001">
        <v>0</v>
      </c>
      <c r="Q263" s="2001">
        <v>0</v>
      </c>
      <c r="R263" s="2001">
        <v>0</v>
      </c>
      <c r="S263" s="3788">
        <v>0</v>
      </c>
    </row>
    <row r="264" spans="1:19" x14ac:dyDescent="0.25">
      <c r="A264" s="1121" t="s">
        <v>3590</v>
      </c>
      <c r="B264" s="1121">
        <f t="shared" si="66"/>
        <v>4</v>
      </c>
      <c r="C264" s="1172">
        <v>0</v>
      </c>
      <c r="D264" s="2001">
        <v>0</v>
      </c>
      <c r="E264" s="2001">
        <v>0</v>
      </c>
      <c r="F264" s="2001">
        <v>0</v>
      </c>
      <c r="G264" s="2001">
        <v>0</v>
      </c>
      <c r="H264" s="2001">
        <v>0</v>
      </c>
      <c r="I264" s="2001">
        <v>0</v>
      </c>
      <c r="J264" s="2001">
        <v>0</v>
      </c>
      <c r="K264" s="2001">
        <v>0</v>
      </c>
      <c r="L264" s="2001">
        <v>0</v>
      </c>
      <c r="M264" s="2001">
        <v>0</v>
      </c>
      <c r="N264" s="2001">
        <v>0</v>
      </c>
      <c r="O264" s="2001">
        <v>2</v>
      </c>
      <c r="P264" s="2001">
        <v>0</v>
      </c>
      <c r="Q264" s="2001">
        <v>2</v>
      </c>
      <c r="R264" s="2001">
        <v>0</v>
      </c>
      <c r="S264" s="3788">
        <v>0</v>
      </c>
    </row>
    <row r="265" spans="1:19" x14ac:dyDescent="0.25">
      <c r="A265" s="1121" t="s">
        <v>3591</v>
      </c>
      <c r="B265" s="1121">
        <f t="shared" si="66"/>
        <v>1</v>
      </c>
      <c r="C265" s="1172">
        <v>0</v>
      </c>
      <c r="D265" s="2001">
        <v>0</v>
      </c>
      <c r="E265" s="2001">
        <v>0</v>
      </c>
      <c r="F265" s="2001">
        <v>0</v>
      </c>
      <c r="G265" s="2001">
        <v>0</v>
      </c>
      <c r="H265" s="2001">
        <v>0</v>
      </c>
      <c r="I265" s="2001">
        <v>0</v>
      </c>
      <c r="J265" s="2001">
        <v>0</v>
      </c>
      <c r="K265" s="2001">
        <v>0</v>
      </c>
      <c r="L265" s="2001">
        <v>0</v>
      </c>
      <c r="M265" s="2001">
        <v>1</v>
      </c>
      <c r="N265" s="2001">
        <v>0</v>
      </c>
      <c r="O265" s="2001">
        <v>0</v>
      </c>
      <c r="P265" s="2001">
        <v>0</v>
      </c>
      <c r="Q265" s="2001">
        <v>0</v>
      </c>
      <c r="R265" s="2001">
        <v>0</v>
      </c>
      <c r="S265" s="3788">
        <v>0</v>
      </c>
    </row>
    <row r="266" spans="1:19" x14ac:dyDescent="0.25">
      <c r="A266" s="1121" t="s">
        <v>3592</v>
      </c>
      <c r="B266" s="1121">
        <f t="shared" si="66"/>
        <v>0</v>
      </c>
      <c r="C266" s="1172"/>
      <c r="D266" s="2001"/>
      <c r="E266" s="2001"/>
      <c r="F266" s="2001"/>
      <c r="G266" s="2001"/>
      <c r="H266" s="2001"/>
      <c r="I266" s="2001"/>
      <c r="J266" s="2001"/>
      <c r="K266" s="2001"/>
      <c r="L266" s="2001"/>
      <c r="M266" s="2001"/>
      <c r="N266" s="2001"/>
      <c r="O266" s="2001"/>
      <c r="P266" s="2001"/>
      <c r="Q266" s="2001"/>
      <c r="R266" s="2001"/>
      <c r="S266" s="3788"/>
    </row>
    <row r="267" spans="1:19" x14ac:dyDescent="0.25">
      <c r="A267" s="1121" t="s">
        <v>3593</v>
      </c>
      <c r="B267" s="1121">
        <f t="shared" si="66"/>
        <v>0</v>
      </c>
      <c r="C267" s="1172"/>
      <c r="D267" s="2001"/>
      <c r="E267" s="2001"/>
      <c r="F267" s="2001"/>
      <c r="G267" s="2001"/>
      <c r="H267" s="2001"/>
      <c r="I267" s="2001"/>
      <c r="J267" s="2001"/>
      <c r="K267" s="2001"/>
      <c r="L267" s="2001"/>
      <c r="M267" s="2001"/>
      <c r="N267" s="2001"/>
      <c r="O267" s="2001"/>
      <c r="P267" s="2001"/>
      <c r="Q267" s="2001"/>
      <c r="R267" s="2001"/>
      <c r="S267" s="3788"/>
    </row>
    <row r="268" spans="1:19" x14ac:dyDescent="0.25">
      <c r="A268" s="1121" t="s">
        <v>3594</v>
      </c>
      <c r="B268" s="1121">
        <f t="shared" si="66"/>
        <v>0</v>
      </c>
      <c r="C268" s="1172"/>
      <c r="D268" s="2001"/>
      <c r="E268" s="2001"/>
      <c r="F268" s="2001"/>
      <c r="G268" s="2001"/>
      <c r="H268" s="2001"/>
      <c r="I268" s="2001"/>
      <c r="J268" s="2001"/>
      <c r="K268" s="2001"/>
      <c r="L268" s="2001"/>
      <c r="M268" s="2001"/>
      <c r="N268" s="2001"/>
      <c r="O268" s="2001"/>
      <c r="P268" s="2001"/>
      <c r="Q268" s="2001"/>
      <c r="R268" s="2001"/>
      <c r="S268" s="3788"/>
    </row>
    <row r="269" spans="1:19" x14ac:dyDescent="0.25">
      <c r="A269" s="1121" t="s">
        <v>3595</v>
      </c>
      <c r="B269" s="1121">
        <f t="shared" si="66"/>
        <v>0</v>
      </c>
      <c r="C269" s="1172"/>
      <c r="D269" s="2001"/>
      <c r="E269" s="2001"/>
      <c r="F269" s="2001"/>
      <c r="G269" s="2001"/>
      <c r="H269" s="2001"/>
      <c r="I269" s="2001"/>
      <c r="J269" s="2001"/>
      <c r="K269" s="2001"/>
      <c r="L269" s="2001"/>
      <c r="M269" s="2001"/>
      <c r="N269" s="2001"/>
      <c r="O269" s="2001"/>
      <c r="P269" s="2001"/>
      <c r="Q269" s="2001"/>
      <c r="R269" s="2001"/>
      <c r="S269" s="3788"/>
    </row>
    <row r="270" spans="1:19" ht="22.5" x14ac:dyDescent="0.25">
      <c r="A270" s="1209" t="s">
        <v>3596</v>
      </c>
      <c r="B270" s="1121">
        <f t="shared" si="66"/>
        <v>0</v>
      </c>
      <c r="C270" s="1172"/>
      <c r="D270" s="2001"/>
      <c r="E270" s="2001"/>
      <c r="F270" s="2001"/>
      <c r="G270" s="2001"/>
      <c r="H270" s="2001"/>
      <c r="I270" s="2001"/>
      <c r="J270" s="2001"/>
      <c r="K270" s="2001"/>
      <c r="L270" s="2001"/>
      <c r="M270" s="2001"/>
      <c r="N270" s="2001"/>
      <c r="O270" s="2001"/>
      <c r="P270" s="2001"/>
      <c r="Q270" s="2001"/>
      <c r="R270" s="2001"/>
      <c r="S270" s="3788"/>
    </row>
    <row r="271" spans="1:19" ht="22.5" x14ac:dyDescent="0.25">
      <c r="A271" s="1209" t="s">
        <v>3597</v>
      </c>
      <c r="B271" s="1121">
        <f t="shared" si="66"/>
        <v>0</v>
      </c>
      <c r="C271" s="1172"/>
      <c r="D271" s="2001"/>
      <c r="E271" s="2001"/>
      <c r="F271" s="2001"/>
      <c r="G271" s="2001"/>
      <c r="H271" s="2001"/>
      <c r="I271" s="2001"/>
      <c r="J271" s="2001"/>
      <c r="K271" s="2001"/>
      <c r="L271" s="2001"/>
      <c r="M271" s="2001"/>
      <c r="N271" s="2001"/>
      <c r="O271" s="2001"/>
      <c r="P271" s="2001"/>
      <c r="Q271" s="2001"/>
      <c r="R271" s="2001"/>
      <c r="S271" s="3788"/>
    </row>
    <row r="272" spans="1:19" x14ac:dyDescent="0.25">
      <c r="A272" s="1121" t="s">
        <v>3598</v>
      </c>
      <c r="B272" s="1121">
        <f t="shared" si="66"/>
        <v>0</v>
      </c>
      <c r="C272" s="1172"/>
      <c r="D272" s="2001"/>
      <c r="E272" s="2001"/>
      <c r="F272" s="2001"/>
      <c r="G272" s="2001"/>
      <c r="H272" s="2001"/>
      <c r="I272" s="2001"/>
      <c r="J272" s="2001"/>
      <c r="K272" s="2001"/>
      <c r="L272" s="2001"/>
      <c r="M272" s="2001"/>
      <c r="N272" s="2001"/>
      <c r="O272" s="2001"/>
      <c r="P272" s="2001"/>
      <c r="Q272" s="2001"/>
      <c r="R272" s="2001"/>
      <c r="S272" s="3788"/>
    </row>
    <row r="273" spans="1:19" x14ac:dyDescent="0.25">
      <c r="A273" s="1121" t="s">
        <v>3599</v>
      </c>
      <c r="B273" s="1121">
        <f t="shared" si="66"/>
        <v>0</v>
      </c>
      <c r="C273" s="1172"/>
      <c r="D273" s="2001"/>
      <c r="E273" s="2001"/>
      <c r="F273" s="2001"/>
      <c r="G273" s="2001"/>
      <c r="H273" s="2001"/>
      <c r="I273" s="2001"/>
      <c r="J273" s="2001"/>
      <c r="K273" s="2001"/>
      <c r="L273" s="2001"/>
      <c r="M273" s="2001"/>
      <c r="N273" s="2001"/>
      <c r="O273" s="2001"/>
      <c r="P273" s="2001"/>
      <c r="Q273" s="2001"/>
      <c r="R273" s="2001"/>
      <c r="S273" s="3788"/>
    </row>
    <row r="274" spans="1:19" x14ac:dyDescent="0.25">
      <c r="A274" s="1121" t="s">
        <v>3600</v>
      </c>
      <c r="B274" s="1121">
        <f t="shared" si="66"/>
        <v>0</v>
      </c>
      <c r="C274" s="1172"/>
      <c r="D274" s="2001"/>
      <c r="E274" s="2001"/>
      <c r="F274" s="2001"/>
      <c r="G274" s="2001"/>
      <c r="H274" s="2001"/>
      <c r="I274" s="2001"/>
      <c r="J274" s="2001"/>
      <c r="K274" s="2001"/>
      <c r="L274" s="2001"/>
      <c r="M274" s="2001"/>
      <c r="N274" s="2001"/>
      <c r="O274" s="2001"/>
      <c r="P274" s="2001"/>
      <c r="Q274" s="2001"/>
      <c r="R274" s="2001"/>
      <c r="S274" s="3788"/>
    </row>
    <row r="275" spans="1:19" x14ac:dyDescent="0.25">
      <c r="A275" s="1121" t="s">
        <v>3601</v>
      </c>
      <c r="B275" s="1121">
        <f t="shared" si="66"/>
        <v>0</v>
      </c>
      <c r="C275" s="1172"/>
      <c r="D275" s="2001"/>
      <c r="E275" s="2001"/>
      <c r="F275" s="2001"/>
      <c r="G275" s="2001"/>
      <c r="H275" s="2001"/>
      <c r="I275" s="2001"/>
      <c r="J275" s="2001"/>
      <c r="K275" s="2001"/>
      <c r="L275" s="2001"/>
      <c r="M275" s="2001"/>
      <c r="N275" s="2001"/>
      <c r="O275" s="2001"/>
      <c r="P275" s="2001"/>
      <c r="Q275" s="2001"/>
      <c r="R275" s="2001"/>
      <c r="S275" s="3788"/>
    </row>
    <row r="276" spans="1:19" x14ac:dyDescent="0.25">
      <c r="A276" s="1121" t="s">
        <v>3602</v>
      </c>
      <c r="B276" s="1121">
        <f t="shared" si="66"/>
        <v>0</v>
      </c>
      <c r="C276" s="1172"/>
      <c r="D276" s="2001"/>
      <c r="E276" s="2001"/>
      <c r="F276" s="2001"/>
      <c r="G276" s="2001"/>
      <c r="H276" s="2001"/>
      <c r="I276" s="2001"/>
      <c r="J276" s="2001"/>
      <c r="K276" s="2001"/>
      <c r="L276" s="2001"/>
      <c r="M276" s="2001"/>
      <c r="N276" s="2001"/>
      <c r="O276" s="2001"/>
      <c r="P276" s="2001"/>
      <c r="Q276" s="2001"/>
      <c r="R276" s="2001"/>
      <c r="S276" s="3788"/>
    </row>
    <row r="277" spans="1:19" x14ac:dyDescent="0.25">
      <c r="A277" s="1121" t="s">
        <v>3603</v>
      </c>
      <c r="B277" s="1121">
        <f t="shared" si="66"/>
        <v>0</v>
      </c>
      <c r="C277" s="1172"/>
      <c r="D277" s="2001"/>
      <c r="E277" s="2001"/>
      <c r="F277" s="2001"/>
      <c r="G277" s="2001"/>
      <c r="H277" s="2001"/>
      <c r="I277" s="2001"/>
      <c r="J277" s="2001"/>
      <c r="K277" s="2001"/>
      <c r="L277" s="2001"/>
      <c r="M277" s="2001"/>
      <c r="N277" s="2001"/>
      <c r="O277" s="2001"/>
      <c r="P277" s="2001"/>
      <c r="Q277" s="2001"/>
      <c r="R277" s="2001"/>
      <c r="S277" s="3788"/>
    </row>
    <row r="278" spans="1:19" x14ac:dyDescent="0.25">
      <c r="A278" s="1121" t="s">
        <v>3604</v>
      </c>
      <c r="B278" s="1121">
        <f t="shared" si="66"/>
        <v>0</v>
      </c>
      <c r="C278" s="1172"/>
      <c r="D278" s="2001"/>
      <c r="E278" s="2001"/>
      <c r="F278" s="2001"/>
      <c r="G278" s="2001"/>
      <c r="H278" s="2001"/>
      <c r="I278" s="2001"/>
      <c r="J278" s="2001"/>
      <c r="K278" s="2001"/>
      <c r="L278" s="2001"/>
      <c r="M278" s="2001"/>
      <c r="N278" s="2001"/>
      <c r="O278" s="2001"/>
      <c r="P278" s="2001"/>
      <c r="Q278" s="2001"/>
      <c r="R278" s="2001"/>
      <c r="S278" s="3788"/>
    </row>
    <row r="279" spans="1:19" x14ac:dyDescent="0.25">
      <c r="A279" s="1121" t="s">
        <v>3605</v>
      </c>
      <c r="B279" s="1121">
        <f t="shared" si="66"/>
        <v>0</v>
      </c>
      <c r="C279" s="1172"/>
      <c r="D279" s="2001"/>
      <c r="E279" s="2001"/>
      <c r="F279" s="2001"/>
      <c r="G279" s="2001"/>
      <c r="H279" s="2001"/>
      <c r="I279" s="2001"/>
      <c r="J279" s="2001"/>
      <c r="K279" s="2001"/>
      <c r="L279" s="2001"/>
      <c r="M279" s="2001"/>
      <c r="N279" s="2001"/>
      <c r="O279" s="2001"/>
      <c r="P279" s="2001"/>
      <c r="Q279" s="2001"/>
      <c r="R279" s="2001"/>
      <c r="S279" s="3788"/>
    </row>
    <row r="280" spans="1:19" x14ac:dyDescent="0.25">
      <c r="A280" s="1121" t="s">
        <v>3606</v>
      </c>
      <c r="B280" s="1121">
        <f t="shared" si="66"/>
        <v>0</v>
      </c>
      <c r="C280" s="1172"/>
      <c r="D280" s="2001"/>
      <c r="E280" s="2001"/>
      <c r="F280" s="2001"/>
      <c r="G280" s="2001"/>
      <c r="H280" s="2001"/>
      <c r="I280" s="2001"/>
      <c r="J280" s="2001"/>
      <c r="K280" s="2001"/>
      <c r="L280" s="2001"/>
      <c r="M280" s="2001"/>
      <c r="N280" s="2001"/>
      <c r="O280" s="2001"/>
      <c r="P280" s="2001"/>
      <c r="Q280" s="2001"/>
      <c r="R280" s="2001"/>
      <c r="S280" s="3788"/>
    </row>
    <row r="281" spans="1:19" x14ac:dyDescent="0.25">
      <c r="A281" s="1308" t="s">
        <v>3607</v>
      </c>
      <c r="B281" s="1121">
        <f t="shared" si="66"/>
        <v>0</v>
      </c>
      <c r="C281" s="1935"/>
      <c r="D281" s="793"/>
      <c r="E281" s="793"/>
      <c r="F281" s="793"/>
      <c r="G281" s="793"/>
      <c r="H281" s="793"/>
      <c r="I281" s="793"/>
      <c r="J281" s="793"/>
      <c r="K281" s="793"/>
      <c r="L281" s="793"/>
      <c r="M281" s="793"/>
      <c r="N281" s="793"/>
      <c r="O281" s="793"/>
      <c r="P281" s="793"/>
      <c r="Q281" s="793"/>
      <c r="R281" s="793"/>
      <c r="S281" s="3805"/>
    </row>
    <row r="282" spans="1:19" x14ac:dyDescent="0.25">
      <c r="A282" s="1308" t="s">
        <v>3608</v>
      </c>
      <c r="B282" s="1121">
        <f t="shared" si="66"/>
        <v>0</v>
      </c>
      <c r="C282" s="1172"/>
      <c r="D282" s="2001"/>
      <c r="E282" s="2001"/>
      <c r="F282" s="2001"/>
      <c r="G282" s="2001"/>
      <c r="H282" s="2001"/>
      <c r="I282" s="2001"/>
      <c r="J282" s="2001"/>
      <c r="K282" s="2001"/>
      <c r="L282" s="2001"/>
      <c r="M282" s="2001"/>
      <c r="N282" s="2001"/>
      <c r="O282" s="2001"/>
      <c r="P282" s="2001"/>
      <c r="Q282" s="2001"/>
      <c r="R282" s="2001"/>
      <c r="S282" s="3788"/>
    </row>
    <row r="283" spans="1:19" ht="15" customHeight="1" x14ac:dyDescent="0.25">
      <c r="A283" s="1361" t="s">
        <v>3609</v>
      </c>
      <c r="B283" s="1121">
        <f t="shared" si="66"/>
        <v>0</v>
      </c>
      <c r="C283" s="1172"/>
      <c r="D283" s="2001"/>
      <c r="E283" s="2001"/>
      <c r="F283" s="2001"/>
      <c r="G283" s="2001"/>
      <c r="H283" s="2001"/>
      <c r="I283" s="2001"/>
      <c r="J283" s="2001"/>
      <c r="K283" s="2001"/>
      <c r="L283" s="2001"/>
      <c r="M283" s="2001"/>
      <c r="N283" s="2001"/>
      <c r="O283" s="2001"/>
      <c r="P283" s="2001"/>
      <c r="Q283" s="2001"/>
      <c r="R283" s="2001"/>
      <c r="S283" s="3788"/>
    </row>
    <row r="284" spans="1:19" x14ac:dyDescent="0.25">
      <c r="A284" s="1308" t="s">
        <v>3610</v>
      </c>
      <c r="B284" s="1121">
        <f t="shared" si="66"/>
        <v>0</v>
      </c>
      <c r="C284" s="1172"/>
      <c r="D284" s="2001"/>
      <c r="E284" s="2001"/>
      <c r="F284" s="2001"/>
      <c r="G284" s="2001"/>
      <c r="H284" s="2001"/>
      <c r="I284" s="2001"/>
      <c r="J284" s="2001"/>
      <c r="K284" s="2001"/>
      <c r="L284" s="2001"/>
      <c r="M284" s="2001"/>
      <c r="N284" s="2001"/>
      <c r="O284" s="2001"/>
      <c r="P284" s="2001"/>
      <c r="Q284" s="2001"/>
      <c r="R284" s="2001"/>
      <c r="S284" s="3788"/>
    </row>
    <row r="285" spans="1:19" x14ac:dyDescent="0.25">
      <c r="A285" s="1308" t="s">
        <v>3611</v>
      </c>
      <c r="B285" s="1121">
        <f t="shared" si="66"/>
        <v>0</v>
      </c>
      <c r="C285" s="1172"/>
      <c r="D285" s="2001"/>
      <c r="E285" s="2001"/>
      <c r="F285" s="2001"/>
      <c r="G285" s="2001"/>
      <c r="H285" s="2001"/>
      <c r="I285" s="2001"/>
      <c r="J285" s="2001"/>
      <c r="K285" s="2001"/>
      <c r="L285" s="2001"/>
      <c r="M285" s="2001"/>
      <c r="N285" s="2001"/>
      <c r="O285" s="2001"/>
      <c r="P285" s="2001"/>
      <c r="Q285" s="2001"/>
      <c r="R285" s="2001"/>
      <c r="S285" s="3788"/>
    </row>
    <row r="286" spans="1:19" x14ac:dyDescent="0.25">
      <c r="A286" s="4038" t="s">
        <v>914</v>
      </c>
      <c r="B286" s="3598">
        <f t="shared" si="66"/>
        <v>0</v>
      </c>
      <c r="C286" s="3808"/>
      <c r="D286" s="3599"/>
      <c r="E286" s="3599"/>
      <c r="F286" s="3599"/>
      <c r="G286" s="3599"/>
      <c r="H286" s="3599"/>
      <c r="I286" s="3599"/>
      <c r="J286" s="3599"/>
      <c r="K286" s="3599"/>
      <c r="L286" s="3599"/>
      <c r="M286" s="3599"/>
      <c r="N286" s="3599"/>
      <c r="O286" s="3599"/>
      <c r="P286" s="3599"/>
      <c r="Q286" s="3599"/>
      <c r="R286" s="3599"/>
      <c r="S286" s="1192"/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403" t="s">
        <v>3613</v>
      </c>
      <c r="B288" s="9195" t="s">
        <v>77</v>
      </c>
      <c r="C288" s="9158" t="s">
        <v>3614</v>
      </c>
      <c r="D288" s="8716"/>
      <c r="E288" s="8716"/>
      <c r="F288" s="8716"/>
      <c r="G288" s="8716"/>
      <c r="H288" s="8716"/>
      <c r="I288" s="8716"/>
      <c r="J288" s="8716"/>
      <c r="K288" s="8716"/>
      <c r="L288" s="8716"/>
      <c r="M288" s="8716"/>
      <c r="N288" s="8716"/>
      <c r="O288" s="8716"/>
      <c r="P288" s="8716"/>
      <c r="Q288" s="8716"/>
      <c r="R288" s="8716"/>
      <c r="S288" s="9163"/>
    </row>
    <row r="289" spans="1:19" x14ac:dyDescent="0.25">
      <c r="A289" s="7253"/>
      <c r="B289" s="8602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>
        <v>0</v>
      </c>
      <c r="D290" s="793">
        <v>0</v>
      </c>
      <c r="E290" s="793">
        <v>0</v>
      </c>
      <c r="F290" s="793">
        <v>0</v>
      </c>
      <c r="G290" s="793">
        <v>0</v>
      </c>
      <c r="H290" s="793">
        <v>0</v>
      </c>
      <c r="I290" s="793">
        <v>0</v>
      </c>
      <c r="J290" s="793">
        <v>0</v>
      </c>
      <c r="K290" s="793">
        <v>0</v>
      </c>
      <c r="L290" s="793">
        <v>0</v>
      </c>
      <c r="M290" s="793">
        <v>0</v>
      </c>
      <c r="N290" s="793">
        <v>0</v>
      </c>
      <c r="O290" s="793">
        <v>0</v>
      </c>
      <c r="P290" s="793">
        <v>0</v>
      </c>
      <c r="Q290" s="793">
        <v>0</v>
      </c>
      <c r="R290" s="793">
        <v>0</v>
      </c>
      <c r="S290" s="3805">
        <v>0</v>
      </c>
    </row>
    <row r="291" spans="1:19" x14ac:dyDescent="0.25">
      <c r="A291" s="4185" t="s">
        <v>3434</v>
      </c>
      <c r="B291" s="1267">
        <f t="shared" si="67"/>
        <v>0</v>
      </c>
      <c r="C291" s="2001">
        <v>0</v>
      </c>
      <c r="D291" s="2001">
        <v>0</v>
      </c>
      <c r="E291" s="2001">
        <v>0</v>
      </c>
      <c r="F291" s="2001">
        <v>0</v>
      </c>
      <c r="G291" s="2001">
        <v>0</v>
      </c>
      <c r="H291" s="2001">
        <v>0</v>
      </c>
      <c r="I291" s="2001">
        <v>0</v>
      </c>
      <c r="J291" s="2001">
        <v>0</v>
      </c>
      <c r="K291" s="2001">
        <v>0</v>
      </c>
      <c r="L291" s="2001">
        <v>0</v>
      </c>
      <c r="M291" s="2001">
        <v>0</v>
      </c>
      <c r="N291" s="2001">
        <v>0</v>
      </c>
      <c r="O291" s="2001">
        <v>0</v>
      </c>
      <c r="P291" s="2001">
        <v>0</v>
      </c>
      <c r="Q291" s="2001">
        <v>0</v>
      </c>
      <c r="R291" s="2001">
        <v>0</v>
      </c>
      <c r="S291" s="3788">
        <v>0</v>
      </c>
    </row>
    <row r="292" spans="1:19" x14ac:dyDescent="0.25">
      <c r="A292" s="1235" t="s">
        <v>3430</v>
      </c>
      <c r="B292" s="1267">
        <f t="shared" si="67"/>
        <v>0</v>
      </c>
      <c r="C292" s="2001">
        <v>0</v>
      </c>
      <c r="D292" s="2001">
        <v>0</v>
      </c>
      <c r="E292" s="2001">
        <v>0</v>
      </c>
      <c r="F292" s="2001">
        <v>0</v>
      </c>
      <c r="G292" s="2001">
        <v>0</v>
      </c>
      <c r="H292" s="2001">
        <v>0</v>
      </c>
      <c r="I292" s="2001">
        <v>0</v>
      </c>
      <c r="J292" s="2001">
        <v>0</v>
      </c>
      <c r="K292" s="2001">
        <v>0</v>
      </c>
      <c r="L292" s="2001">
        <v>0</v>
      </c>
      <c r="M292" s="2001">
        <v>0</v>
      </c>
      <c r="N292" s="2001">
        <v>0</v>
      </c>
      <c r="O292" s="2001">
        <v>0</v>
      </c>
      <c r="P292" s="2001">
        <v>0</v>
      </c>
      <c r="Q292" s="2001">
        <v>0</v>
      </c>
      <c r="R292" s="2001">
        <v>0</v>
      </c>
      <c r="S292" s="3788">
        <v>0</v>
      </c>
    </row>
    <row r="293" spans="1:19" x14ac:dyDescent="0.25">
      <c r="A293" s="1235" t="s">
        <v>3428</v>
      </c>
      <c r="B293" s="1267">
        <f t="shared" si="67"/>
        <v>4</v>
      </c>
      <c r="C293" s="2001">
        <v>0</v>
      </c>
      <c r="D293" s="2001">
        <v>0</v>
      </c>
      <c r="E293" s="2001">
        <v>0</v>
      </c>
      <c r="F293" s="2001">
        <v>0</v>
      </c>
      <c r="G293" s="2001">
        <v>0</v>
      </c>
      <c r="H293" s="2001">
        <v>0</v>
      </c>
      <c r="I293" s="2001">
        <v>0</v>
      </c>
      <c r="J293" s="2001">
        <v>0</v>
      </c>
      <c r="K293" s="2001">
        <v>0</v>
      </c>
      <c r="L293" s="2001">
        <v>0</v>
      </c>
      <c r="M293" s="2001">
        <v>3</v>
      </c>
      <c r="N293" s="2001">
        <v>0</v>
      </c>
      <c r="O293" s="2001">
        <v>0</v>
      </c>
      <c r="P293" s="2001">
        <v>0</v>
      </c>
      <c r="Q293" s="2001">
        <v>0</v>
      </c>
      <c r="R293" s="2001">
        <v>1</v>
      </c>
      <c r="S293" s="3788">
        <v>0</v>
      </c>
    </row>
    <row r="294" spans="1:19" x14ac:dyDescent="0.25">
      <c r="A294" s="4185" t="s">
        <v>3526</v>
      </c>
      <c r="B294" s="1267">
        <f t="shared" si="67"/>
        <v>0</v>
      </c>
      <c r="C294" s="2001">
        <v>0</v>
      </c>
      <c r="D294" s="2001">
        <v>0</v>
      </c>
      <c r="E294" s="2001">
        <v>0</v>
      </c>
      <c r="F294" s="2001">
        <v>0</v>
      </c>
      <c r="G294" s="2001">
        <v>0</v>
      </c>
      <c r="H294" s="2001">
        <v>0</v>
      </c>
      <c r="I294" s="2001">
        <v>0</v>
      </c>
      <c r="J294" s="2001">
        <v>0</v>
      </c>
      <c r="K294" s="2001">
        <v>0</v>
      </c>
      <c r="L294" s="2001">
        <v>0</v>
      </c>
      <c r="M294" s="2001">
        <v>0</v>
      </c>
      <c r="N294" s="2001">
        <v>0</v>
      </c>
      <c r="O294" s="2001">
        <v>0</v>
      </c>
      <c r="P294" s="2001">
        <v>0</v>
      </c>
      <c r="Q294" s="2001">
        <v>0</v>
      </c>
      <c r="R294" s="2001">
        <v>0</v>
      </c>
      <c r="S294" s="3788">
        <v>0</v>
      </c>
    </row>
    <row r="295" spans="1:19" x14ac:dyDescent="0.25">
      <c r="A295" s="1934" t="s">
        <v>3431</v>
      </c>
      <c r="B295" s="1267">
        <f t="shared" si="67"/>
        <v>1</v>
      </c>
      <c r="C295" s="2001">
        <v>0</v>
      </c>
      <c r="D295" s="2001">
        <v>0</v>
      </c>
      <c r="E295" s="2001">
        <v>0</v>
      </c>
      <c r="F295" s="2001">
        <v>0</v>
      </c>
      <c r="G295" s="2001">
        <v>0</v>
      </c>
      <c r="H295" s="2001">
        <v>0</v>
      </c>
      <c r="I295" s="2001">
        <v>0</v>
      </c>
      <c r="J295" s="2001">
        <v>0</v>
      </c>
      <c r="K295" s="2001">
        <v>0</v>
      </c>
      <c r="L295" s="2001">
        <v>0</v>
      </c>
      <c r="M295" s="2001">
        <v>0</v>
      </c>
      <c r="N295" s="2001">
        <v>0</v>
      </c>
      <c r="O295" s="2001">
        <v>0</v>
      </c>
      <c r="P295" s="2001">
        <v>0</v>
      </c>
      <c r="Q295" s="2001">
        <v>1</v>
      </c>
      <c r="R295" s="2001">
        <v>0</v>
      </c>
      <c r="S295" s="3788">
        <v>0</v>
      </c>
    </row>
    <row r="296" spans="1:19" x14ac:dyDescent="0.25">
      <c r="A296" s="1934" t="s">
        <v>3615</v>
      </c>
      <c r="B296" s="1267">
        <f t="shared" si="67"/>
        <v>0</v>
      </c>
      <c r="C296" s="2001">
        <v>0</v>
      </c>
      <c r="D296" s="2001">
        <v>0</v>
      </c>
      <c r="E296" s="2001">
        <v>0</v>
      </c>
      <c r="F296" s="2001">
        <v>0</v>
      </c>
      <c r="G296" s="2001">
        <v>0</v>
      </c>
      <c r="H296" s="2001">
        <v>0</v>
      </c>
      <c r="I296" s="2001">
        <v>0</v>
      </c>
      <c r="J296" s="2001">
        <v>0</v>
      </c>
      <c r="K296" s="2001">
        <v>0</v>
      </c>
      <c r="L296" s="2001">
        <v>0</v>
      </c>
      <c r="M296" s="2001">
        <v>0</v>
      </c>
      <c r="N296" s="2001">
        <v>0</v>
      </c>
      <c r="O296" s="2001">
        <v>0</v>
      </c>
      <c r="P296" s="2001">
        <v>0</v>
      </c>
      <c r="Q296" s="2001">
        <v>0</v>
      </c>
      <c r="R296" s="2001">
        <v>0</v>
      </c>
      <c r="S296" s="3788">
        <v>0</v>
      </c>
    </row>
    <row r="297" spans="1:19" x14ac:dyDescent="0.25">
      <c r="A297" s="1934" t="s">
        <v>3524</v>
      </c>
      <c r="B297" s="1267">
        <f t="shared" si="67"/>
        <v>0</v>
      </c>
      <c r="C297" s="2001">
        <v>0</v>
      </c>
      <c r="D297" s="2001">
        <v>0</v>
      </c>
      <c r="E297" s="2001">
        <v>0</v>
      </c>
      <c r="F297" s="2001">
        <v>0</v>
      </c>
      <c r="G297" s="2001">
        <v>0</v>
      </c>
      <c r="H297" s="2001">
        <v>0</v>
      </c>
      <c r="I297" s="2001">
        <v>0</v>
      </c>
      <c r="J297" s="2001">
        <v>0</v>
      </c>
      <c r="K297" s="2001">
        <v>0</v>
      </c>
      <c r="L297" s="2001">
        <v>0</v>
      </c>
      <c r="M297" s="2001">
        <v>0</v>
      </c>
      <c r="N297" s="2001">
        <v>0</v>
      </c>
      <c r="O297" s="2001">
        <v>0</v>
      </c>
      <c r="P297" s="2001">
        <v>0</v>
      </c>
      <c r="Q297" s="2001">
        <v>0</v>
      </c>
      <c r="R297" s="2001">
        <v>0</v>
      </c>
      <c r="S297" s="3788">
        <v>0</v>
      </c>
    </row>
    <row r="298" spans="1:19" x14ac:dyDescent="0.25">
      <c r="A298" s="4185" t="s">
        <v>3531</v>
      </c>
      <c r="B298" s="1267">
        <f t="shared" si="67"/>
        <v>3</v>
      </c>
      <c r="C298" s="2001">
        <v>0</v>
      </c>
      <c r="D298" s="2001">
        <v>0</v>
      </c>
      <c r="E298" s="2001">
        <v>0</v>
      </c>
      <c r="F298" s="2001">
        <v>0</v>
      </c>
      <c r="G298" s="2001">
        <v>0</v>
      </c>
      <c r="H298" s="2001">
        <v>0</v>
      </c>
      <c r="I298" s="2001">
        <v>0</v>
      </c>
      <c r="J298" s="2001">
        <v>0</v>
      </c>
      <c r="K298" s="2001">
        <v>0</v>
      </c>
      <c r="L298" s="2001">
        <v>0</v>
      </c>
      <c r="M298" s="2001">
        <v>0</v>
      </c>
      <c r="N298" s="2001">
        <v>0</v>
      </c>
      <c r="O298" s="2001">
        <v>2</v>
      </c>
      <c r="P298" s="2001">
        <v>0</v>
      </c>
      <c r="Q298" s="2001">
        <v>1</v>
      </c>
      <c r="R298" s="2001">
        <v>0</v>
      </c>
      <c r="S298" s="3788">
        <v>0</v>
      </c>
    </row>
    <row r="299" spans="1:19" x14ac:dyDescent="0.25">
      <c r="A299" s="1934" t="s">
        <v>3616</v>
      </c>
      <c r="B299" s="1267">
        <f t="shared" si="67"/>
        <v>0</v>
      </c>
      <c r="C299" s="2001">
        <v>0</v>
      </c>
      <c r="D299" s="2001">
        <v>0</v>
      </c>
      <c r="E299" s="2001">
        <v>0</v>
      </c>
      <c r="F299" s="2001">
        <v>0</v>
      </c>
      <c r="G299" s="2001">
        <v>0</v>
      </c>
      <c r="H299" s="2001">
        <v>0</v>
      </c>
      <c r="I299" s="2001">
        <v>0</v>
      </c>
      <c r="J299" s="2001">
        <v>0</v>
      </c>
      <c r="K299" s="2001">
        <v>0</v>
      </c>
      <c r="L299" s="2001">
        <v>0</v>
      </c>
      <c r="M299" s="2001">
        <v>0</v>
      </c>
      <c r="N299" s="2001">
        <v>0</v>
      </c>
      <c r="O299" s="2001">
        <v>0</v>
      </c>
      <c r="P299" s="2001">
        <v>0</v>
      </c>
      <c r="Q299" s="2001">
        <v>0</v>
      </c>
      <c r="R299" s="2001">
        <v>0</v>
      </c>
      <c r="S299" s="3788">
        <v>0</v>
      </c>
    </row>
    <row r="300" spans="1:19" x14ac:dyDescent="0.25">
      <c r="A300" s="4185" t="s">
        <v>3438</v>
      </c>
      <c r="B300" s="1267">
        <f t="shared" si="67"/>
        <v>0</v>
      </c>
      <c r="C300" s="2001">
        <v>0</v>
      </c>
      <c r="D300" s="2001">
        <v>0</v>
      </c>
      <c r="E300" s="2001">
        <v>0</v>
      </c>
      <c r="F300" s="2001">
        <v>0</v>
      </c>
      <c r="G300" s="2001">
        <v>0</v>
      </c>
      <c r="H300" s="2001">
        <v>0</v>
      </c>
      <c r="I300" s="2001">
        <v>0</v>
      </c>
      <c r="J300" s="2001">
        <v>0</v>
      </c>
      <c r="K300" s="2001">
        <v>0</v>
      </c>
      <c r="L300" s="2001">
        <v>0</v>
      </c>
      <c r="M300" s="2001">
        <v>0</v>
      </c>
      <c r="N300" s="2001">
        <v>0</v>
      </c>
      <c r="O300" s="2001">
        <v>0</v>
      </c>
      <c r="P300" s="2001">
        <v>0</v>
      </c>
      <c r="Q300" s="2001">
        <v>0</v>
      </c>
      <c r="R300" s="2001">
        <v>0</v>
      </c>
      <c r="S300" s="3788">
        <v>0</v>
      </c>
    </row>
    <row r="301" spans="1:19" x14ac:dyDescent="0.25">
      <c r="A301" s="1934" t="s">
        <v>3199</v>
      </c>
      <c r="B301" s="1267">
        <f t="shared" si="67"/>
        <v>0</v>
      </c>
      <c r="C301" s="2001">
        <v>0</v>
      </c>
      <c r="D301" s="2001">
        <v>0</v>
      </c>
      <c r="E301" s="2001">
        <v>0</v>
      </c>
      <c r="F301" s="2001">
        <v>0</v>
      </c>
      <c r="G301" s="2001">
        <v>0</v>
      </c>
      <c r="H301" s="2001">
        <v>0</v>
      </c>
      <c r="I301" s="2001">
        <v>0</v>
      </c>
      <c r="J301" s="2001">
        <v>0</v>
      </c>
      <c r="K301" s="2001">
        <v>0</v>
      </c>
      <c r="L301" s="2001">
        <v>0</v>
      </c>
      <c r="M301" s="2001">
        <v>0</v>
      </c>
      <c r="N301" s="2001">
        <v>0</v>
      </c>
      <c r="O301" s="2001">
        <v>0</v>
      </c>
      <c r="P301" s="2001">
        <v>0</v>
      </c>
      <c r="Q301" s="2001">
        <v>0</v>
      </c>
      <c r="R301" s="2001">
        <v>0</v>
      </c>
      <c r="S301" s="3788">
        <v>0</v>
      </c>
    </row>
    <row r="302" spans="1:19" x14ac:dyDescent="0.25">
      <c r="A302" s="4185" t="s">
        <v>3439</v>
      </c>
      <c r="B302" s="1267">
        <f t="shared" si="67"/>
        <v>0</v>
      </c>
      <c r="C302" s="793">
        <v>0</v>
      </c>
      <c r="D302" s="793">
        <v>0</v>
      </c>
      <c r="E302" s="793">
        <v>0</v>
      </c>
      <c r="F302" s="793">
        <v>0</v>
      </c>
      <c r="G302" s="793">
        <v>0</v>
      </c>
      <c r="H302" s="793">
        <v>0</v>
      </c>
      <c r="I302" s="793">
        <v>0</v>
      </c>
      <c r="J302" s="793">
        <v>0</v>
      </c>
      <c r="K302" s="793">
        <v>0</v>
      </c>
      <c r="L302" s="793">
        <v>0</v>
      </c>
      <c r="M302" s="793">
        <v>0</v>
      </c>
      <c r="N302" s="793">
        <v>0</v>
      </c>
      <c r="O302" s="793">
        <v>0</v>
      </c>
      <c r="P302" s="793">
        <v>0</v>
      </c>
      <c r="Q302" s="793">
        <v>0</v>
      </c>
      <c r="R302" s="793">
        <v>0</v>
      </c>
      <c r="S302" s="3805">
        <v>0</v>
      </c>
    </row>
    <row r="303" spans="1:19" x14ac:dyDescent="0.25">
      <c r="A303" s="1934" t="s">
        <v>3617</v>
      </c>
      <c r="B303" s="1267">
        <f t="shared" si="67"/>
        <v>0</v>
      </c>
      <c r="C303" s="793">
        <v>0</v>
      </c>
      <c r="D303" s="793">
        <v>0</v>
      </c>
      <c r="E303" s="793">
        <v>0</v>
      </c>
      <c r="F303" s="793">
        <v>0</v>
      </c>
      <c r="G303" s="793">
        <v>0</v>
      </c>
      <c r="H303" s="793">
        <v>0</v>
      </c>
      <c r="I303" s="793">
        <v>0</v>
      </c>
      <c r="J303" s="793">
        <v>0</v>
      </c>
      <c r="K303" s="793">
        <v>0</v>
      </c>
      <c r="L303" s="793">
        <v>0</v>
      </c>
      <c r="M303" s="793">
        <v>0</v>
      </c>
      <c r="N303" s="793">
        <v>0</v>
      </c>
      <c r="O303" s="793">
        <v>0</v>
      </c>
      <c r="P303" s="793">
        <v>0</v>
      </c>
      <c r="Q303" s="793">
        <v>0</v>
      </c>
      <c r="R303" s="793">
        <v>0</v>
      </c>
      <c r="S303" s="3805">
        <v>0</v>
      </c>
    </row>
    <row r="304" spans="1:19" x14ac:dyDescent="0.25">
      <c r="A304" s="1934" t="s">
        <v>3618</v>
      </c>
      <c r="B304" s="1267">
        <f t="shared" si="67"/>
        <v>0</v>
      </c>
      <c r="C304" s="793">
        <v>0</v>
      </c>
      <c r="D304" s="793">
        <v>0</v>
      </c>
      <c r="E304" s="793">
        <v>0</v>
      </c>
      <c r="F304" s="793">
        <v>0</v>
      </c>
      <c r="G304" s="793">
        <v>0</v>
      </c>
      <c r="H304" s="793">
        <v>0</v>
      </c>
      <c r="I304" s="793">
        <v>0</v>
      </c>
      <c r="J304" s="793">
        <v>0</v>
      </c>
      <c r="K304" s="793">
        <v>0</v>
      </c>
      <c r="L304" s="793">
        <v>0</v>
      </c>
      <c r="M304" s="793">
        <v>0</v>
      </c>
      <c r="N304" s="793">
        <v>0</v>
      </c>
      <c r="O304" s="793">
        <v>0</v>
      </c>
      <c r="P304" s="793">
        <v>0</v>
      </c>
      <c r="Q304" s="793">
        <v>0</v>
      </c>
      <c r="R304" s="793">
        <v>0</v>
      </c>
      <c r="S304" s="3805">
        <v>0</v>
      </c>
    </row>
    <row r="305" spans="1:19" x14ac:dyDescent="0.25">
      <c r="A305" s="4185" t="s">
        <v>3440</v>
      </c>
      <c r="B305" s="1267">
        <f t="shared" si="67"/>
        <v>0</v>
      </c>
      <c r="C305" s="2001">
        <v>0</v>
      </c>
      <c r="D305" s="2001">
        <v>0</v>
      </c>
      <c r="E305" s="2001">
        <v>0</v>
      </c>
      <c r="F305" s="2001">
        <v>0</v>
      </c>
      <c r="G305" s="2001">
        <v>0</v>
      </c>
      <c r="H305" s="2001">
        <v>0</v>
      </c>
      <c r="I305" s="2001">
        <v>0</v>
      </c>
      <c r="J305" s="2001">
        <v>0</v>
      </c>
      <c r="K305" s="2001">
        <v>0</v>
      </c>
      <c r="L305" s="2001">
        <v>0</v>
      </c>
      <c r="M305" s="2001">
        <v>0</v>
      </c>
      <c r="N305" s="2001">
        <v>0</v>
      </c>
      <c r="O305" s="2001">
        <v>0</v>
      </c>
      <c r="P305" s="2001">
        <v>0</v>
      </c>
      <c r="Q305" s="2001">
        <v>0</v>
      </c>
      <c r="R305" s="2001">
        <v>0</v>
      </c>
      <c r="S305" s="3788">
        <v>0</v>
      </c>
    </row>
    <row r="306" spans="1:19" x14ac:dyDescent="0.25">
      <c r="A306" s="1327" t="s">
        <v>3528</v>
      </c>
      <c r="B306" s="1267">
        <f t="shared" si="67"/>
        <v>0</v>
      </c>
      <c r="C306" s="2001">
        <v>0</v>
      </c>
      <c r="D306" s="2001">
        <v>0</v>
      </c>
      <c r="E306" s="2001">
        <v>0</v>
      </c>
      <c r="F306" s="2001">
        <v>0</v>
      </c>
      <c r="G306" s="2001">
        <v>0</v>
      </c>
      <c r="H306" s="2001">
        <v>0</v>
      </c>
      <c r="I306" s="2001">
        <v>0</v>
      </c>
      <c r="J306" s="2001">
        <v>0</v>
      </c>
      <c r="K306" s="2001">
        <v>0</v>
      </c>
      <c r="L306" s="2001">
        <v>0</v>
      </c>
      <c r="M306" s="2001">
        <v>0</v>
      </c>
      <c r="N306" s="2001">
        <v>0</v>
      </c>
      <c r="O306" s="2001">
        <v>0</v>
      </c>
      <c r="P306" s="2001">
        <v>0</v>
      </c>
      <c r="Q306" s="2001">
        <v>0</v>
      </c>
      <c r="R306" s="2001">
        <v>0</v>
      </c>
      <c r="S306" s="3788">
        <v>0</v>
      </c>
    </row>
    <row r="307" spans="1:19" x14ac:dyDescent="0.25">
      <c r="A307" s="1215" t="s">
        <v>3619</v>
      </c>
      <c r="B307" s="1267">
        <f t="shared" si="67"/>
        <v>0</v>
      </c>
      <c r="C307" s="2001">
        <v>0</v>
      </c>
      <c r="D307" s="2001">
        <v>0</v>
      </c>
      <c r="E307" s="2001">
        <v>0</v>
      </c>
      <c r="F307" s="2001">
        <v>0</v>
      </c>
      <c r="G307" s="2001">
        <v>0</v>
      </c>
      <c r="H307" s="2001">
        <v>0</v>
      </c>
      <c r="I307" s="2001">
        <v>0</v>
      </c>
      <c r="J307" s="2001">
        <v>0</v>
      </c>
      <c r="K307" s="2001">
        <v>0</v>
      </c>
      <c r="L307" s="2001">
        <v>0</v>
      </c>
      <c r="M307" s="2001">
        <v>0</v>
      </c>
      <c r="N307" s="2001">
        <v>0</v>
      </c>
      <c r="O307" s="2001">
        <v>0</v>
      </c>
      <c r="P307" s="2001">
        <v>0</v>
      </c>
      <c r="Q307" s="2001">
        <v>0</v>
      </c>
      <c r="R307" s="2001">
        <v>0</v>
      </c>
      <c r="S307" s="3788">
        <v>0</v>
      </c>
    </row>
    <row r="308" spans="1:19" x14ac:dyDescent="0.25">
      <c r="A308" s="1215" t="s">
        <v>3426</v>
      </c>
      <c r="B308" s="1267">
        <f t="shared" si="67"/>
        <v>0</v>
      </c>
      <c r="C308" s="2001">
        <v>0</v>
      </c>
      <c r="D308" s="2001">
        <v>0</v>
      </c>
      <c r="E308" s="2001">
        <v>0</v>
      </c>
      <c r="F308" s="2001">
        <v>0</v>
      </c>
      <c r="G308" s="2001">
        <v>0</v>
      </c>
      <c r="H308" s="2001">
        <v>0</v>
      </c>
      <c r="I308" s="2001">
        <v>0</v>
      </c>
      <c r="J308" s="2001">
        <v>0</v>
      </c>
      <c r="K308" s="2001">
        <v>0</v>
      </c>
      <c r="L308" s="2001">
        <v>0</v>
      </c>
      <c r="M308" s="2001">
        <v>0</v>
      </c>
      <c r="N308" s="2001">
        <v>0</v>
      </c>
      <c r="O308" s="2001">
        <v>0</v>
      </c>
      <c r="P308" s="2001">
        <v>0</v>
      </c>
      <c r="Q308" s="2001">
        <v>0</v>
      </c>
      <c r="R308" s="2001">
        <v>0</v>
      </c>
      <c r="S308" s="3788">
        <v>0</v>
      </c>
    </row>
    <row r="309" spans="1:19" x14ac:dyDescent="0.25">
      <c r="A309" s="1215" t="s">
        <v>3532</v>
      </c>
      <c r="B309" s="1362">
        <f t="shared" si="67"/>
        <v>0</v>
      </c>
      <c r="C309" s="1228">
        <v>0</v>
      </c>
      <c r="D309" s="1228">
        <v>0</v>
      </c>
      <c r="E309" s="1228">
        <v>0</v>
      </c>
      <c r="F309" s="1228">
        <v>0</v>
      </c>
      <c r="G309" s="1228">
        <v>0</v>
      </c>
      <c r="H309" s="1228">
        <v>0</v>
      </c>
      <c r="I309" s="1228">
        <v>0</v>
      </c>
      <c r="J309" s="1228">
        <v>0</v>
      </c>
      <c r="K309" s="1228">
        <v>0</v>
      </c>
      <c r="L309" s="1228">
        <v>0</v>
      </c>
      <c r="M309" s="1228">
        <v>0</v>
      </c>
      <c r="N309" s="1228">
        <v>0</v>
      </c>
      <c r="O309" s="1228">
        <v>0</v>
      </c>
      <c r="P309" s="1228">
        <v>0</v>
      </c>
      <c r="Q309" s="1228">
        <v>0</v>
      </c>
      <c r="R309" s="1228">
        <v>0</v>
      </c>
      <c r="S309" s="1180">
        <v>0</v>
      </c>
    </row>
    <row r="310" spans="1:19" x14ac:dyDescent="0.25">
      <c r="A310" s="4290" t="s">
        <v>3620</v>
      </c>
      <c r="B310" s="3937">
        <f t="shared" si="67"/>
        <v>0</v>
      </c>
      <c r="C310" s="3599">
        <v>0</v>
      </c>
      <c r="D310" s="3599">
        <v>0</v>
      </c>
      <c r="E310" s="3599">
        <v>0</v>
      </c>
      <c r="F310" s="3599">
        <v>0</v>
      </c>
      <c r="G310" s="3599">
        <v>0</v>
      </c>
      <c r="H310" s="3599">
        <v>0</v>
      </c>
      <c r="I310" s="3599">
        <v>0</v>
      </c>
      <c r="J310" s="3599">
        <v>0</v>
      </c>
      <c r="K310" s="3599">
        <v>0</v>
      </c>
      <c r="L310" s="3599">
        <v>0</v>
      </c>
      <c r="M310" s="3599">
        <v>0</v>
      </c>
      <c r="N310" s="3599">
        <v>0</v>
      </c>
      <c r="O310" s="3599">
        <v>0</v>
      </c>
      <c r="P310" s="3599">
        <v>0</v>
      </c>
      <c r="Q310" s="3599">
        <v>0</v>
      </c>
      <c r="R310" s="3599">
        <v>0</v>
      </c>
      <c r="S310" s="1192">
        <v>0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807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B42" zoomScaleNormal="100" workbookViewId="0">
      <selection activeCell="B42" sqref="A1:XFD1048576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56" t="s">
        <v>3621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13" t="s">
        <v>3623</v>
      </c>
      <c r="B9" s="9214" t="s">
        <v>77</v>
      </c>
      <c r="C9" s="9215"/>
      <c r="D9" s="9216"/>
      <c r="E9" s="9217" t="s">
        <v>3624</v>
      </c>
      <c r="F9" s="9217"/>
      <c r="G9" s="9217" t="s">
        <v>44</v>
      </c>
      <c r="H9" s="9217"/>
      <c r="I9" s="9217" t="s">
        <v>3174</v>
      </c>
      <c r="J9" s="9217"/>
      <c r="K9" s="9217" t="s">
        <v>675</v>
      </c>
      <c r="L9" s="9218"/>
      <c r="M9" s="9219" t="s">
        <v>3625</v>
      </c>
      <c r="N9" s="9220"/>
      <c r="O9" s="9220" t="s">
        <v>3626</v>
      </c>
      <c r="P9" s="9220"/>
      <c r="Q9" s="9220" t="s">
        <v>3627</v>
      </c>
      <c r="R9" s="9221"/>
      <c r="S9" s="8608" t="s">
        <v>36</v>
      </c>
      <c r="T9" s="8599" t="s">
        <v>37</v>
      </c>
    </row>
    <row r="10" spans="1:84" ht="21" x14ac:dyDescent="0.25">
      <c r="A10" s="8462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9"/>
      <c r="T10" s="8600"/>
    </row>
    <row r="11" spans="1:84" x14ac:dyDescent="0.25">
      <c r="A11" s="4302" t="s">
        <v>3631</v>
      </c>
      <c r="B11" s="9225"/>
      <c r="C11" s="9226"/>
      <c r="D11" s="9226"/>
      <c r="E11" s="9226"/>
      <c r="F11" s="9226"/>
      <c r="G11" s="9226"/>
      <c r="H11" s="9226"/>
      <c r="I11" s="9226"/>
      <c r="J11" s="9226"/>
      <c r="K11" s="9226"/>
      <c r="L11" s="9226"/>
      <c r="M11" s="9226"/>
      <c r="N11" s="9226"/>
      <c r="O11" s="9226"/>
      <c r="P11" s="9226"/>
      <c r="Q11" s="9226"/>
      <c r="R11" s="9226"/>
      <c r="S11" s="9226"/>
      <c r="T11" s="9227"/>
      <c r="U11" s="6"/>
    </row>
    <row r="12" spans="1:84" x14ac:dyDescent="0.25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25"/>
      <c r="C16" s="9226"/>
      <c r="D16" s="9226"/>
      <c r="E16" s="9226"/>
      <c r="F16" s="9226"/>
      <c r="G16" s="9226"/>
      <c r="H16" s="9226"/>
      <c r="I16" s="9226"/>
      <c r="J16" s="9226"/>
      <c r="K16" s="9226"/>
      <c r="L16" s="9226"/>
      <c r="M16" s="9226"/>
      <c r="N16" s="9226"/>
      <c r="O16" s="9226"/>
      <c r="P16" s="9226"/>
      <c r="Q16" s="9226"/>
      <c r="R16" s="9226"/>
      <c r="S16" s="9226"/>
      <c r="T16" s="9227"/>
    </row>
    <row r="17" spans="1:84" x14ac:dyDescent="0.25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25"/>
      <c r="C23" s="9226"/>
      <c r="D23" s="9226"/>
      <c r="E23" s="9226"/>
      <c r="F23" s="9226"/>
      <c r="G23" s="9226"/>
      <c r="H23" s="9226"/>
      <c r="I23" s="9226"/>
      <c r="J23" s="9226"/>
      <c r="K23" s="9226"/>
      <c r="L23" s="9226"/>
      <c r="M23" s="9226"/>
      <c r="N23" s="9226"/>
      <c r="O23" s="9226"/>
      <c r="P23" s="9226"/>
      <c r="Q23" s="9226"/>
      <c r="R23" s="9226"/>
      <c r="S23" s="9226"/>
      <c r="T23" s="9227"/>
    </row>
    <row r="24" spans="1:84" x14ac:dyDescent="0.25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25"/>
      <c r="C26" s="9226"/>
      <c r="D26" s="9226"/>
      <c r="E26" s="9226"/>
      <c r="F26" s="9226"/>
      <c r="G26" s="9226"/>
      <c r="H26" s="9226"/>
      <c r="I26" s="9226"/>
      <c r="J26" s="9226"/>
      <c r="K26" s="9226"/>
      <c r="L26" s="9226"/>
      <c r="M26" s="9226"/>
      <c r="N26" s="9226"/>
      <c r="O26" s="9226"/>
      <c r="P26" s="9226"/>
      <c r="Q26" s="9226"/>
      <c r="R26" s="9226"/>
      <c r="S26" s="9226"/>
      <c r="T26" s="9227"/>
    </row>
    <row r="27" spans="1:84" x14ac:dyDescent="0.25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74" t="s">
        <v>3649</v>
      </c>
      <c r="B30" s="9222"/>
      <c r="C30" s="9174" t="s">
        <v>77</v>
      </c>
      <c r="D30" s="9214" t="s">
        <v>3372</v>
      </c>
      <c r="E30" s="9215"/>
      <c r="F30" s="9215"/>
      <c r="G30" s="9215"/>
      <c r="H30" s="9215"/>
      <c r="I30" s="9215"/>
      <c r="J30" s="9215"/>
      <c r="K30" s="9215"/>
      <c r="L30" s="9223"/>
      <c r="M30" s="9224" t="s">
        <v>3650</v>
      </c>
      <c r="N30" s="9224"/>
      <c r="O30" s="9182"/>
      <c r="P30" s="8608" t="s">
        <v>36</v>
      </c>
      <c r="Q30" s="8599" t="s">
        <v>37</v>
      </c>
    </row>
    <row r="31" spans="1:84" ht="21" x14ac:dyDescent="0.25">
      <c r="A31" s="9069"/>
      <c r="B31" s="8087"/>
      <c r="C31" s="8313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9"/>
      <c r="Q31" s="8600"/>
    </row>
    <row r="32" spans="1:84" x14ac:dyDescent="0.25">
      <c r="A32" s="9212" t="s">
        <v>3656</v>
      </c>
      <c r="B32" s="4330" t="s">
        <v>2977</v>
      </c>
      <c r="C32" s="4331">
        <f t="shared" ref="C32:C57" si="19">SUM(D32:L32)</f>
        <v>473</v>
      </c>
      <c r="D32" s="4332">
        <v>0</v>
      </c>
      <c r="E32" s="4333">
        <v>46</v>
      </c>
      <c r="F32" s="4333">
        <v>93</v>
      </c>
      <c r="G32" s="4333">
        <v>105</v>
      </c>
      <c r="H32" s="4333">
        <v>93</v>
      </c>
      <c r="I32" s="4333">
        <v>118</v>
      </c>
      <c r="J32" s="4333">
        <v>11</v>
      </c>
      <c r="K32" s="4333">
        <v>6</v>
      </c>
      <c r="L32" s="4334">
        <v>1</v>
      </c>
      <c r="M32" s="4335"/>
      <c r="N32" s="4336"/>
      <c r="O32" s="4337"/>
      <c r="P32" s="5473">
        <v>0</v>
      </c>
      <c r="Q32" s="5479">
        <v>0</v>
      </c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70"/>
      <c r="B33" s="4339" t="s">
        <v>3657</v>
      </c>
      <c r="C33" s="4339">
        <f>SUM(D33:L33)</f>
        <v>473</v>
      </c>
      <c r="D33" s="4340">
        <f>SUM(D34:D38)</f>
        <v>0</v>
      </c>
      <c r="E33" s="4341">
        <f>SUM(E34:E38)</f>
        <v>46</v>
      </c>
      <c r="F33" s="4341">
        <f>SUM(F34:F38)</f>
        <v>93</v>
      </c>
      <c r="G33" s="4341">
        <f t="shared" ref="G33:L33" si="20">SUM(G34:G38)</f>
        <v>105</v>
      </c>
      <c r="H33" s="4341">
        <f t="shared" si="20"/>
        <v>93</v>
      </c>
      <c r="I33" s="4341">
        <f t="shared" si="20"/>
        <v>118</v>
      </c>
      <c r="J33" s="4341">
        <f t="shared" si="20"/>
        <v>11</v>
      </c>
      <c r="K33" s="4341">
        <f t="shared" si="20"/>
        <v>6</v>
      </c>
      <c r="L33" s="4342">
        <f t="shared" si="20"/>
        <v>1</v>
      </c>
      <c r="M33" s="898">
        <v>473</v>
      </c>
      <c r="N33" s="4343">
        <v>0</v>
      </c>
      <c r="O33" s="4344">
        <v>0</v>
      </c>
      <c r="P33" s="5473">
        <v>0</v>
      </c>
      <c r="Q33" s="5479">
        <v>0</v>
      </c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70"/>
      <c r="B34" s="1946" t="s">
        <v>3658</v>
      </c>
      <c r="C34" s="2668">
        <f t="shared" si="19"/>
        <v>29</v>
      </c>
      <c r="D34" s="4345">
        <v>0</v>
      </c>
      <c r="E34" s="812">
        <v>4</v>
      </c>
      <c r="F34" s="812">
        <v>4</v>
      </c>
      <c r="G34" s="812">
        <v>4</v>
      </c>
      <c r="H34" s="812">
        <v>7</v>
      </c>
      <c r="I34" s="812">
        <v>8</v>
      </c>
      <c r="J34" s="812">
        <v>0</v>
      </c>
      <c r="K34" s="812">
        <v>2</v>
      </c>
      <c r="L34" s="4346">
        <v>0</v>
      </c>
      <c r="M34" s="4347"/>
      <c r="N34" s="813"/>
      <c r="O34" s="4348"/>
      <c r="P34" s="5473">
        <v>0</v>
      </c>
      <c r="Q34" s="5479">
        <v>0</v>
      </c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70"/>
      <c r="B35" s="1121" t="s">
        <v>3659</v>
      </c>
      <c r="C35" s="1209">
        <f t="shared" si="19"/>
        <v>322</v>
      </c>
      <c r="D35" s="4349">
        <v>0</v>
      </c>
      <c r="E35" s="4343">
        <v>30</v>
      </c>
      <c r="F35" s="4343">
        <v>56</v>
      </c>
      <c r="G35" s="4343">
        <v>70</v>
      </c>
      <c r="H35" s="4343">
        <v>66</v>
      </c>
      <c r="I35" s="4343">
        <v>88</v>
      </c>
      <c r="J35" s="4343">
        <v>9</v>
      </c>
      <c r="K35" s="4343">
        <v>3</v>
      </c>
      <c r="L35" s="4344">
        <v>0</v>
      </c>
      <c r="M35" s="899"/>
      <c r="N35" s="4350"/>
      <c r="O35" s="4351"/>
      <c r="P35" s="5473">
        <v>0</v>
      </c>
      <c r="Q35" s="5479">
        <v>0</v>
      </c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70"/>
      <c r="B36" s="1121" t="s">
        <v>3660</v>
      </c>
      <c r="C36" s="1209">
        <f t="shared" si="19"/>
        <v>41</v>
      </c>
      <c r="D36" s="4352">
        <v>0</v>
      </c>
      <c r="E36" s="4353">
        <v>5</v>
      </c>
      <c r="F36" s="4353">
        <v>8</v>
      </c>
      <c r="G36" s="4353">
        <v>11</v>
      </c>
      <c r="H36" s="4353">
        <v>8</v>
      </c>
      <c r="I36" s="4353">
        <v>6</v>
      </c>
      <c r="J36" s="4353">
        <v>2</v>
      </c>
      <c r="K36" s="4353">
        <v>0</v>
      </c>
      <c r="L36" s="4354">
        <v>1</v>
      </c>
      <c r="M36" s="4355"/>
      <c r="N36" s="4356"/>
      <c r="O36" s="4357"/>
      <c r="P36" s="5473">
        <v>0</v>
      </c>
      <c r="Q36" s="5479">
        <v>0</v>
      </c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70"/>
      <c r="B37" s="1121" t="s">
        <v>3661</v>
      </c>
      <c r="C37" s="1209">
        <f t="shared" si="19"/>
        <v>3</v>
      </c>
      <c r="D37" s="4358">
        <v>0</v>
      </c>
      <c r="E37" s="4359">
        <v>0</v>
      </c>
      <c r="F37" s="4359">
        <v>0</v>
      </c>
      <c r="G37" s="4359">
        <v>2</v>
      </c>
      <c r="H37" s="4359">
        <v>0</v>
      </c>
      <c r="I37" s="4359">
        <v>1</v>
      </c>
      <c r="J37" s="4359">
        <v>0</v>
      </c>
      <c r="K37" s="4359">
        <v>0</v>
      </c>
      <c r="L37" s="4360">
        <v>0</v>
      </c>
      <c r="M37" s="4361"/>
      <c r="N37" s="4362"/>
      <c r="O37" s="4363"/>
      <c r="P37" s="5473">
        <v>0</v>
      </c>
      <c r="Q37" s="5479">
        <v>0</v>
      </c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70"/>
      <c r="B38" s="1121" t="s">
        <v>3662</v>
      </c>
      <c r="C38" s="1209">
        <f t="shared" si="19"/>
        <v>78</v>
      </c>
      <c r="D38" s="4349">
        <v>0</v>
      </c>
      <c r="E38" s="4343">
        <v>7</v>
      </c>
      <c r="F38" s="4343">
        <v>25</v>
      </c>
      <c r="G38" s="4343">
        <v>18</v>
      </c>
      <c r="H38" s="4343">
        <v>12</v>
      </c>
      <c r="I38" s="4343">
        <v>15</v>
      </c>
      <c r="J38" s="4343">
        <v>0</v>
      </c>
      <c r="K38" s="4343">
        <v>1</v>
      </c>
      <c r="L38" s="4344">
        <v>0</v>
      </c>
      <c r="M38" s="899"/>
      <c r="N38" s="4350"/>
      <c r="O38" s="4351"/>
      <c r="P38" s="5473">
        <v>0</v>
      </c>
      <c r="Q38" s="5479">
        <v>0</v>
      </c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71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73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770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369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73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770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369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73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770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369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73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770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770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770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770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369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28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770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770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369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28" t="s">
        <v>3678</v>
      </c>
      <c r="B59" s="4339" t="s">
        <v>2977</v>
      </c>
      <c r="C59" s="1374">
        <v>62</v>
      </c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>
        <v>0</v>
      </c>
      <c r="Q59" s="4441">
        <v>0</v>
      </c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770"/>
      <c r="B60" s="4339" t="s">
        <v>3675</v>
      </c>
      <c r="C60" s="4339">
        <f>SUM(D60:L60)</f>
        <v>62</v>
      </c>
      <c r="D60" s="4340">
        <f>SUM(D61:D62)</f>
        <v>12</v>
      </c>
      <c r="E60" s="4341">
        <f t="shared" ref="E60:L60" si="25">SUM(E61:E62)</f>
        <v>8</v>
      </c>
      <c r="F60" s="4341">
        <f t="shared" si="25"/>
        <v>2</v>
      </c>
      <c r="G60" s="4341">
        <f t="shared" si="25"/>
        <v>4</v>
      </c>
      <c r="H60" s="4341">
        <f t="shared" si="25"/>
        <v>8</v>
      </c>
      <c r="I60" s="4341">
        <f t="shared" si="25"/>
        <v>8</v>
      </c>
      <c r="J60" s="4341">
        <f t="shared" si="25"/>
        <v>9</v>
      </c>
      <c r="K60" s="4341">
        <f t="shared" si="25"/>
        <v>1</v>
      </c>
      <c r="L60" s="4342">
        <f t="shared" si="25"/>
        <v>10</v>
      </c>
      <c r="M60" s="4387">
        <v>62</v>
      </c>
      <c r="N60" s="4333">
        <v>0</v>
      </c>
      <c r="O60" s="4334">
        <v>0</v>
      </c>
      <c r="P60" s="5473">
        <v>4</v>
      </c>
      <c r="Q60" s="5479">
        <v>0</v>
      </c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770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369"/>
      <c r="B62" s="637" t="s">
        <v>3680</v>
      </c>
      <c r="C62" s="3940">
        <f>SUM(D62:L62)</f>
        <v>62</v>
      </c>
      <c r="D62" s="4370">
        <v>12</v>
      </c>
      <c r="E62" s="156">
        <v>8</v>
      </c>
      <c r="F62" s="156">
        <v>2</v>
      </c>
      <c r="G62" s="156">
        <v>4</v>
      </c>
      <c r="H62" s="156">
        <v>8</v>
      </c>
      <c r="I62" s="156">
        <v>8</v>
      </c>
      <c r="J62" s="156">
        <v>9</v>
      </c>
      <c r="K62" s="156">
        <v>1</v>
      </c>
      <c r="L62" s="4371">
        <v>10</v>
      </c>
      <c r="M62" s="157"/>
      <c r="N62" s="158"/>
      <c r="O62" s="4372"/>
      <c r="P62" s="5474">
        <v>4</v>
      </c>
      <c r="Q62" s="5480">
        <v>0</v>
      </c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28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369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0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1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0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1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7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8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9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12" t="s">
        <v>1269</v>
      </c>
      <c r="B74" s="4423" t="s">
        <v>3690</v>
      </c>
      <c r="C74" s="4424"/>
      <c r="D74" s="4424"/>
    </row>
    <row r="75" spans="1:84" ht="22.5" x14ac:dyDescent="0.25">
      <c r="A75" s="8770"/>
      <c r="B75" s="4063" t="s">
        <v>3691</v>
      </c>
      <c r="C75" s="4425"/>
      <c r="D75" s="4425"/>
    </row>
    <row r="76" spans="1:84" x14ac:dyDescent="0.25">
      <c r="A76" s="8770"/>
      <c r="B76" s="4063" t="s">
        <v>3692</v>
      </c>
      <c r="C76" s="4425"/>
      <c r="D76" s="4425"/>
    </row>
    <row r="77" spans="1:84" ht="22.5" x14ac:dyDescent="0.25">
      <c r="A77" s="8770"/>
      <c r="B77" s="4063" t="s">
        <v>3693</v>
      </c>
      <c r="C77" s="4425"/>
      <c r="D77" s="4425"/>
    </row>
    <row r="78" spans="1:84" ht="22.5" x14ac:dyDescent="0.25">
      <c r="A78" s="8770"/>
      <c r="B78" s="4063" t="s">
        <v>3694</v>
      </c>
      <c r="C78" s="4425"/>
      <c r="D78" s="4425"/>
    </row>
    <row r="79" spans="1:84" x14ac:dyDescent="0.25">
      <c r="A79" s="8770"/>
      <c r="B79" s="4007" t="s">
        <v>3695</v>
      </c>
      <c r="C79" s="4425"/>
      <c r="D79" s="4425"/>
    </row>
    <row r="80" spans="1:84" ht="22.5" x14ac:dyDescent="0.25">
      <c r="A80" s="8770"/>
      <c r="B80" s="4063" t="s">
        <v>3696</v>
      </c>
      <c r="C80" s="4425"/>
      <c r="D80" s="4425"/>
    </row>
    <row r="81" spans="1:4" ht="22.5" x14ac:dyDescent="0.25">
      <c r="A81" s="8770"/>
      <c r="B81" s="4063" t="s">
        <v>3697</v>
      </c>
      <c r="C81" s="4425"/>
      <c r="D81" s="4425"/>
    </row>
    <row r="82" spans="1:4" x14ac:dyDescent="0.25">
      <c r="A82" s="8770"/>
      <c r="B82" s="4007" t="s">
        <v>3698</v>
      </c>
      <c r="C82" s="4425"/>
      <c r="D82" s="4425"/>
    </row>
    <row r="83" spans="1:4" ht="22.5" x14ac:dyDescent="0.25">
      <c r="A83" s="8770"/>
      <c r="B83" s="4063" t="s">
        <v>3699</v>
      </c>
      <c r="C83" s="4425"/>
      <c r="D83" s="4425"/>
    </row>
    <row r="84" spans="1:4" x14ac:dyDescent="0.25">
      <c r="A84" s="8770"/>
      <c r="B84" s="4007" t="s">
        <v>3700</v>
      </c>
      <c r="C84" s="4426"/>
      <c r="D84" s="4426"/>
    </row>
    <row r="85" spans="1:4" x14ac:dyDescent="0.25">
      <c r="A85" s="8770"/>
      <c r="B85" s="4007" t="s">
        <v>3701</v>
      </c>
      <c r="C85" s="4426"/>
      <c r="D85" s="4426"/>
    </row>
    <row r="86" spans="1:4" x14ac:dyDescent="0.25">
      <c r="A86" s="8770"/>
      <c r="B86" s="4007" t="s">
        <v>3702</v>
      </c>
      <c r="C86" s="4426"/>
      <c r="D86" s="4426"/>
    </row>
    <row r="87" spans="1:4" x14ac:dyDescent="0.25">
      <c r="A87" s="8770"/>
      <c r="B87" s="4007" t="s">
        <v>3703</v>
      </c>
      <c r="C87" s="4426"/>
      <c r="D87" s="4426"/>
    </row>
    <row r="88" spans="1:4" x14ac:dyDescent="0.25">
      <c r="A88" s="8770"/>
      <c r="B88" s="4007" t="s">
        <v>3704</v>
      </c>
      <c r="C88" s="4426"/>
      <c r="D88" s="4426"/>
    </row>
    <row r="89" spans="1:4" ht="22.5" x14ac:dyDescent="0.25">
      <c r="A89" s="8770"/>
      <c r="B89" s="4063" t="s">
        <v>3705</v>
      </c>
      <c r="C89" s="4426"/>
      <c r="D89" s="4426"/>
    </row>
    <row r="90" spans="1:4" ht="22.5" x14ac:dyDescent="0.25">
      <c r="A90" s="8770"/>
      <c r="B90" s="4063" t="s">
        <v>3706</v>
      </c>
      <c r="C90" s="4426"/>
      <c r="D90" s="4426"/>
    </row>
    <row r="91" spans="1:4" x14ac:dyDescent="0.25">
      <c r="A91" s="8770"/>
      <c r="B91" s="4007" t="s">
        <v>3707</v>
      </c>
      <c r="C91" s="4426"/>
      <c r="D91" s="4426"/>
    </row>
    <row r="92" spans="1:4" x14ac:dyDescent="0.25">
      <c r="A92" s="8770"/>
      <c r="B92" s="4007" t="s">
        <v>3708</v>
      </c>
      <c r="C92" s="4426"/>
      <c r="D92" s="4426"/>
    </row>
    <row r="93" spans="1:4" ht="22.5" x14ac:dyDescent="0.25">
      <c r="A93" s="8771"/>
      <c r="B93" s="3932" t="s">
        <v>3709</v>
      </c>
      <c r="C93" s="4427"/>
      <c r="D93" s="4427"/>
    </row>
    <row r="94" spans="1:4" x14ac:dyDescent="0.25">
      <c r="A94" s="9235" t="s">
        <v>1270</v>
      </c>
      <c r="B94" s="4423" t="s">
        <v>3710</v>
      </c>
      <c r="C94" s="4428"/>
      <c r="D94" s="4428"/>
    </row>
    <row r="95" spans="1:4" x14ac:dyDescent="0.25">
      <c r="A95" s="7847"/>
      <c r="B95" s="4063" t="s">
        <v>3711</v>
      </c>
      <c r="C95" s="4425"/>
      <c r="D95" s="4425"/>
    </row>
    <row r="96" spans="1:4" x14ac:dyDescent="0.25">
      <c r="A96" s="7847"/>
      <c r="B96" s="4063" t="s">
        <v>3712</v>
      </c>
      <c r="C96" s="4426"/>
      <c r="D96" s="4426"/>
    </row>
    <row r="97" spans="1:4" x14ac:dyDescent="0.25">
      <c r="A97" s="7847"/>
      <c r="B97" s="4063" t="s">
        <v>3713</v>
      </c>
      <c r="C97" s="4426"/>
      <c r="D97" s="4426"/>
    </row>
    <row r="98" spans="1:4" ht="22.5" x14ac:dyDescent="0.25">
      <c r="A98" s="7847"/>
      <c r="B98" s="4063" t="s">
        <v>3714</v>
      </c>
      <c r="C98" s="4429"/>
      <c r="D98" s="4429"/>
    </row>
    <row r="99" spans="1:4" x14ac:dyDescent="0.25">
      <c r="A99" s="7847"/>
      <c r="B99" s="4063" t="s">
        <v>3715</v>
      </c>
      <c r="C99" s="4430"/>
      <c r="D99" s="4431"/>
    </row>
    <row r="100" spans="1:4" x14ac:dyDescent="0.25">
      <c r="A100" s="7847"/>
      <c r="B100" s="4063" t="s">
        <v>3716</v>
      </c>
      <c r="C100" s="4430"/>
      <c r="D100" s="4431"/>
    </row>
    <row r="101" spans="1:4" x14ac:dyDescent="0.25">
      <c r="A101" s="7847"/>
      <c r="B101" s="4063" t="s">
        <v>3717</v>
      </c>
      <c r="C101" s="4430"/>
      <c r="D101" s="4431"/>
    </row>
    <row r="102" spans="1:4" x14ac:dyDescent="0.25">
      <c r="A102" s="7847"/>
      <c r="B102" s="4063" t="s">
        <v>3718</v>
      </c>
      <c r="C102" s="4430"/>
      <c r="D102" s="4431"/>
    </row>
    <row r="103" spans="1:4" x14ac:dyDescent="0.25">
      <c r="A103" s="7847"/>
      <c r="B103" s="4063" t="s">
        <v>3719</v>
      </c>
      <c r="C103" s="4430"/>
      <c r="D103" s="4431"/>
    </row>
    <row r="104" spans="1:4" x14ac:dyDescent="0.25">
      <c r="A104" s="7847"/>
      <c r="B104" s="4063" t="s">
        <v>3720</v>
      </c>
      <c r="C104" s="4430"/>
      <c r="D104" s="4431"/>
    </row>
    <row r="105" spans="1:4" ht="22.5" x14ac:dyDescent="0.25">
      <c r="A105" s="7847"/>
      <c r="B105" s="4063" t="s">
        <v>3721</v>
      </c>
      <c r="C105" s="4430"/>
      <c r="D105" s="4431"/>
    </row>
    <row r="106" spans="1:4" x14ac:dyDescent="0.25">
      <c r="A106" s="7847"/>
      <c r="B106" s="3721" t="s">
        <v>3722</v>
      </c>
      <c r="C106" s="4430"/>
      <c r="D106" s="4431"/>
    </row>
    <row r="107" spans="1:4" x14ac:dyDescent="0.25">
      <c r="A107" s="9236"/>
      <c r="B107" s="3932" t="s">
        <v>3723</v>
      </c>
      <c r="C107" s="4432"/>
      <c r="D107" s="4433"/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29" t="s">
        <v>289</v>
      </c>
      <c r="B109" s="9229" t="s">
        <v>77</v>
      </c>
      <c r="C109" s="9214" t="s">
        <v>3725</v>
      </c>
      <c r="D109" s="9216"/>
    </row>
    <row r="110" spans="1:4" x14ac:dyDescent="0.25">
      <c r="A110" s="8462"/>
      <c r="B110" s="8462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/>
      <c r="D111" s="4435"/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32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 x14ac:dyDescent="0.25">
      <c r="A136" s="9233"/>
      <c r="B136" s="3880" t="s">
        <v>3755</v>
      </c>
      <c r="C136" s="4443"/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 x14ac:dyDescent="0.25">
      <c r="A138" s="9234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 x14ac:dyDescent="0.25">
      <c r="A139" s="9233"/>
      <c r="B139" s="3880" t="s">
        <v>3760</v>
      </c>
      <c r="C139" s="4443"/>
      <c r="D139" s="4364"/>
      <c r="E139" s="1373"/>
      <c r="F139" s="4453"/>
      <c r="G139" s="4454"/>
    </row>
    <row r="140" spans="1:7" x14ac:dyDescent="0.25">
      <c r="A140" s="9232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 x14ac:dyDescent="0.25">
      <c r="A141" s="9233"/>
      <c r="B141" s="3880" t="s">
        <v>3760</v>
      </c>
      <c r="C141" s="4443"/>
      <c r="D141" s="4364"/>
      <c r="E141" s="1378"/>
      <c r="F141" s="4466"/>
      <c r="G141" s="4443"/>
    </row>
    <row r="142" spans="1:7" x14ac:dyDescent="0.25">
      <c r="A142" s="9232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 x14ac:dyDescent="0.25">
      <c r="A143" s="9233"/>
      <c r="B143" s="3880" t="s">
        <v>3630</v>
      </c>
      <c r="C143" s="4443"/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/>
      <c r="C146" s="4374"/>
      <c r="D146" s="4414"/>
    </row>
    <row r="147" spans="1:13" x14ac:dyDescent="0.25">
      <c r="A147" s="1235" t="s">
        <v>3768</v>
      </c>
      <c r="B147" s="4442"/>
      <c r="C147" s="4349"/>
      <c r="D147" s="4338"/>
    </row>
    <row r="148" spans="1:13" x14ac:dyDescent="0.25">
      <c r="A148" s="1235" t="s">
        <v>3769</v>
      </c>
      <c r="B148" s="4442"/>
      <c r="C148" s="4461"/>
      <c r="D148" s="4462"/>
    </row>
    <row r="149" spans="1:13" x14ac:dyDescent="0.25">
      <c r="A149" s="1235" t="s">
        <v>3770</v>
      </c>
      <c r="B149" s="4442"/>
      <c r="C149" s="4461"/>
      <c r="D149" s="4462"/>
    </row>
    <row r="150" spans="1:13" x14ac:dyDescent="0.25">
      <c r="A150" s="1235" t="s">
        <v>3771</v>
      </c>
      <c r="B150" s="4442"/>
      <c r="C150" s="4349"/>
      <c r="D150" s="4338"/>
    </row>
    <row r="151" spans="1:13" x14ac:dyDescent="0.25">
      <c r="A151" s="3121" t="s">
        <v>3772</v>
      </c>
      <c r="B151" s="4467"/>
      <c r="C151" s="4370"/>
      <c r="D151" s="4437"/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29" t="s">
        <v>3774</v>
      </c>
      <c r="B153" s="9229" t="s">
        <v>77</v>
      </c>
      <c r="C153" s="9217" t="s">
        <v>3624</v>
      </c>
      <c r="D153" s="9217"/>
      <c r="E153" s="9214" t="s">
        <v>44</v>
      </c>
      <c r="F153" s="9216"/>
      <c r="G153" s="9217" t="s">
        <v>3174</v>
      </c>
      <c r="H153" s="9217"/>
      <c r="I153" s="9217" t="s">
        <v>675</v>
      </c>
      <c r="J153" s="9218"/>
      <c r="K153" s="9241" t="s">
        <v>3775</v>
      </c>
      <c r="L153" s="9242"/>
      <c r="M153" s="9242"/>
    </row>
    <row r="154" spans="1:13" x14ac:dyDescent="0.25">
      <c r="A154" s="8462"/>
      <c r="B154" s="8462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/>
      <c r="L155" s="835"/>
      <c r="M155" s="4237"/>
    </row>
    <row r="156" spans="1:13" x14ac:dyDescent="0.25">
      <c r="A156" s="3717" t="s">
        <v>3779</v>
      </c>
      <c r="B156" s="4477">
        <f>SUM(C156:J156)</f>
        <v>0</v>
      </c>
      <c r="C156" s="1172"/>
      <c r="D156" s="3788"/>
      <c r="E156" s="1172"/>
      <c r="F156" s="3788"/>
      <c r="G156" s="1172"/>
      <c r="H156" s="3788"/>
      <c r="I156" s="1172"/>
      <c r="J156" s="3894"/>
      <c r="K156" s="887"/>
      <c r="L156" s="2001"/>
      <c r="M156" s="3788"/>
    </row>
    <row r="157" spans="1:13" x14ac:dyDescent="0.25">
      <c r="A157" s="2665" t="s">
        <v>3780</v>
      </c>
      <c r="B157" s="4478">
        <f>SUM(C157:J157)</f>
        <v>0</v>
      </c>
      <c r="C157" s="2644"/>
      <c r="D157" s="4479"/>
      <c r="E157" s="2644"/>
      <c r="F157" s="4479"/>
      <c r="G157" s="2644"/>
      <c r="H157" s="4479"/>
      <c r="I157" s="2644"/>
      <c r="J157" s="4480"/>
      <c r="K157" s="159"/>
      <c r="L157" s="155"/>
      <c r="M157" s="4479"/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29" t="s">
        <v>3774</v>
      </c>
      <c r="B159" s="9229" t="s">
        <v>77</v>
      </c>
      <c r="C159" s="9243" t="s">
        <v>29</v>
      </c>
      <c r="D159" s="9244"/>
      <c r="E159" s="9245"/>
      <c r="F159" s="9248" t="s">
        <v>3650</v>
      </c>
      <c r="G159" s="9248"/>
      <c r="H159" s="9248"/>
      <c r="I159" s="9249"/>
    </row>
    <row r="160" spans="1:13" ht="15" customHeight="1" x14ac:dyDescent="0.25">
      <c r="A160" s="8461"/>
      <c r="B160" s="8461"/>
      <c r="C160" s="8577"/>
      <c r="D160" s="9246"/>
      <c r="E160" s="9247"/>
      <c r="F160" s="9240" t="s">
        <v>3653</v>
      </c>
      <c r="G160" s="9240"/>
      <c r="H160" s="9240" t="s">
        <v>3782</v>
      </c>
      <c r="I160" s="9240"/>
    </row>
    <row r="161" spans="1:9" x14ac:dyDescent="0.25">
      <c r="A161" s="8462"/>
      <c r="B161" s="8462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 x14ac:dyDescent="0.25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 x14ac:dyDescent="0.25">
      <c r="A205" s="68">
        <f>SUM(B12:B28,C32:C71,C74:D107,B111:B112,B132,C135:E143,B146:D151,B156:B157,B162:B164)</f>
        <v>1605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47" x14ac:dyDescent="0.25">
      <c r="A4" s="25" t="str">
        <f>CONCATENATE("MES: ",NOMBRE!B6, " (",NOMBRE!C6,NOMBRE!D6,")")</f>
        <v>MES: ENERO (01)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80" t="s">
        <v>3786</v>
      </c>
      <c r="B6" s="8680"/>
      <c r="C6" s="8680"/>
      <c r="D6" s="8680"/>
      <c r="E6" s="8680"/>
      <c r="F6" s="8680"/>
      <c r="G6" s="8680"/>
      <c r="H6" s="8680"/>
      <c r="I6" s="8680"/>
      <c r="J6" s="8680"/>
      <c r="K6" s="8680"/>
      <c r="L6" s="8680"/>
      <c r="M6" s="8680"/>
      <c r="N6" s="8680"/>
      <c r="O6" s="8680"/>
      <c r="P6" s="8680"/>
      <c r="Q6" s="8680"/>
      <c r="R6" s="8680"/>
      <c r="S6" s="8680"/>
      <c r="T6" s="8680"/>
      <c r="U6" s="8680"/>
      <c r="V6" s="8680"/>
      <c r="W6" s="8680"/>
      <c r="X6" s="8680"/>
      <c r="Y6" s="8680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52" t="s">
        <v>3788</v>
      </c>
      <c r="B9" s="9262" t="s">
        <v>3789</v>
      </c>
      <c r="C9" s="9263"/>
      <c r="D9" s="9263"/>
      <c r="E9" s="9263"/>
      <c r="F9" s="9263"/>
      <c r="G9" s="9263"/>
      <c r="H9" s="9263"/>
      <c r="I9" s="9268"/>
      <c r="J9" s="9262" t="s">
        <v>3790</v>
      </c>
      <c r="K9" s="9263"/>
      <c r="L9" s="9263"/>
      <c r="M9" s="9263"/>
      <c r="N9" s="9263"/>
      <c r="O9" s="9263"/>
      <c r="P9" s="9263"/>
      <c r="Q9" s="9268"/>
      <c r="R9" s="9262" t="s">
        <v>3791</v>
      </c>
      <c r="S9" s="9263"/>
      <c r="T9" s="9263"/>
      <c r="U9" s="9263"/>
      <c r="V9" s="9263"/>
      <c r="W9" s="9263"/>
      <c r="X9" s="9263"/>
      <c r="Y9" s="9265"/>
      <c r="Z9" s="9258" t="s">
        <v>3627</v>
      </c>
      <c r="AA9" s="9258"/>
      <c r="AB9" s="9267"/>
      <c r="AC9" s="9264" t="s">
        <v>3792</v>
      </c>
      <c r="AD9" s="9263"/>
      <c r="AE9" s="9263"/>
      <c r="AF9" s="9263"/>
      <c r="AG9" s="9263"/>
      <c r="AH9" s="9263"/>
      <c r="AI9" s="9263"/>
      <c r="AJ9" s="9265"/>
      <c r="AK9" s="9266" t="s">
        <v>3627</v>
      </c>
      <c r="AL9" s="9258"/>
      <c r="AM9" s="9267"/>
      <c r="AN9" s="9264" t="s">
        <v>3793</v>
      </c>
      <c r="AO9" s="9263"/>
      <c r="AP9" s="9263"/>
      <c r="AQ9" s="9263"/>
      <c r="AR9" s="9263"/>
      <c r="AS9" s="9263"/>
      <c r="AT9" s="9263"/>
      <c r="AU9" s="9268"/>
    </row>
    <row r="10" spans="1:47" s="6" customFormat="1" ht="15" customHeight="1" x14ac:dyDescent="0.15">
      <c r="A10" s="7675"/>
      <c r="B10" s="9258" t="s">
        <v>3229</v>
      </c>
      <c r="C10" s="9254"/>
      <c r="D10" s="9253" t="s">
        <v>1219</v>
      </c>
      <c r="E10" s="9254"/>
      <c r="F10" s="9253" t="s">
        <v>3794</v>
      </c>
      <c r="G10" s="9254"/>
      <c r="H10" s="9253" t="s">
        <v>718</v>
      </c>
      <c r="I10" s="9254"/>
      <c r="J10" s="9258" t="s">
        <v>3229</v>
      </c>
      <c r="K10" s="9254"/>
      <c r="L10" s="9253" t="s">
        <v>1219</v>
      </c>
      <c r="M10" s="9254"/>
      <c r="N10" s="9253" t="s">
        <v>1220</v>
      </c>
      <c r="O10" s="9254"/>
      <c r="P10" s="9253" t="s">
        <v>718</v>
      </c>
      <c r="Q10" s="9254"/>
      <c r="R10" s="9253" t="s">
        <v>3229</v>
      </c>
      <c r="S10" s="9254"/>
      <c r="T10" s="9253" t="s">
        <v>1219</v>
      </c>
      <c r="U10" s="9254"/>
      <c r="V10" s="9253" t="s">
        <v>1316</v>
      </c>
      <c r="W10" s="9254"/>
      <c r="X10" s="9258" t="s">
        <v>718</v>
      </c>
      <c r="Y10" s="9267"/>
      <c r="Z10" s="9279" t="s">
        <v>3653</v>
      </c>
      <c r="AA10" s="9281" t="s">
        <v>1636</v>
      </c>
      <c r="AB10" s="9265"/>
      <c r="AC10" s="9258" t="s">
        <v>3229</v>
      </c>
      <c r="AD10" s="9254"/>
      <c r="AE10" s="9253" t="s">
        <v>1219</v>
      </c>
      <c r="AF10" s="9254"/>
      <c r="AG10" s="9253" t="s">
        <v>3795</v>
      </c>
      <c r="AH10" s="9254"/>
      <c r="AI10" s="9258" t="s">
        <v>3796</v>
      </c>
      <c r="AJ10" s="9254"/>
      <c r="AK10" s="9269" t="s">
        <v>3653</v>
      </c>
      <c r="AL10" s="9263" t="s">
        <v>1636</v>
      </c>
      <c r="AM10" s="9265"/>
      <c r="AN10" s="9258" t="s">
        <v>3229</v>
      </c>
      <c r="AO10" s="9254"/>
      <c r="AP10" s="9253" t="s">
        <v>1219</v>
      </c>
      <c r="AQ10" s="9254"/>
      <c r="AR10" s="9253" t="s">
        <v>1220</v>
      </c>
      <c r="AS10" s="9254"/>
      <c r="AT10" s="9253" t="s">
        <v>718</v>
      </c>
      <c r="AU10" s="9254"/>
    </row>
    <row r="11" spans="1:47" s="6" customFormat="1" ht="15" customHeight="1" x14ac:dyDescent="0.15">
      <c r="A11" s="7253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0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30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29" t="s">
        <v>3822</v>
      </c>
      <c r="B69" s="9262" t="s">
        <v>3823</v>
      </c>
      <c r="C69" s="9263"/>
      <c r="D69" s="9263"/>
      <c r="E69" s="9263"/>
      <c r="F69" s="9263"/>
      <c r="G69" s="9263"/>
      <c r="H69" s="9263"/>
      <c r="I69" s="9265"/>
      <c r="J69" s="9258" t="s">
        <v>3627</v>
      </c>
      <c r="K69" s="9258"/>
      <c r="L69" s="9267"/>
      <c r="M69" s="9264" t="s">
        <v>3793</v>
      </c>
      <c r="N69" s="9263"/>
      <c r="O69" s="9263"/>
      <c r="P69" s="9263"/>
      <c r="Q69" s="9263"/>
      <c r="R69" s="9263"/>
      <c r="S69" s="9263"/>
      <c r="T69" s="9268"/>
    </row>
    <row r="70" spans="1:47" s="8" customFormat="1" ht="15" customHeight="1" x14ac:dyDescent="0.2">
      <c r="A70" s="8461"/>
      <c r="B70" s="9258" t="s">
        <v>3229</v>
      </c>
      <c r="C70" s="9254"/>
      <c r="D70" s="9253" t="s">
        <v>1219</v>
      </c>
      <c r="E70" s="9254"/>
      <c r="F70" s="9253" t="s">
        <v>1220</v>
      </c>
      <c r="G70" s="9254"/>
      <c r="H70" s="9253" t="s">
        <v>718</v>
      </c>
      <c r="I70" s="9267"/>
      <c r="J70" s="4446" t="s">
        <v>3824</v>
      </c>
      <c r="K70" s="9262" t="s">
        <v>1636</v>
      </c>
      <c r="L70" s="9265"/>
      <c r="M70" s="9258" t="s">
        <v>3229</v>
      </c>
      <c r="N70" s="9254"/>
      <c r="O70" s="9253" t="s">
        <v>1219</v>
      </c>
      <c r="P70" s="9254"/>
      <c r="Q70" s="9253" t="s">
        <v>1220</v>
      </c>
      <c r="R70" s="9254"/>
      <c r="S70" s="9253" t="s">
        <v>718</v>
      </c>
      <c r="T70" s="9254"/>
    </row>
    <row r="71" spans="1:47" s="8" customFormat="1" ht="23.25" customHeight="1" x14ac:dyDescent="0.2">
      <c r="A71" s="8462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55" t="s">
        <v>3829</v>
      </c>
      <c r="B76" s="9262" t="s">
        <v>3830</v>
      </c>
      <c r="C76" s="9263"/>
      <c r="D76" s="9263"/>
      <c r="E76" s="9263"/>
      <c r="F76" s="9263"/>
      <c r="G76" s="9263"/>
      <c r="H76" s="9263"/>
      <c r="I76" s="9263"/>
      <c r="J76" s="4531"/>
      <c r="K76" s="4531"/>
      <c r="L76" s="4532"/>
      <c r="M76" s="9264" t="s">
        <v>3831</v>
      </c>
      <c r="N76" s="9263"/>
      <c r="O76" s="9263"/>
      <c r="P76" s="9263"/>
      <c r="Q76" s="9263"/>
      <c r="R76" s="9263"/>
      <c r="S76" s="9263"/>
      <c r="T76" s="9263"/>
      <c r="U76" s="9263"/>
      <c r="V76" s="9263"/>
      <c r="W76" s="9265"/>
      <c r="X76" s="9277" t="s">
        <v>3832</v>
      </c>
      <c r="Y76" s="9278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56"/>
      <c r="B77" s="9258" t="s">
        <v>3229</v>
      </c>
      <c r="C77" s="9254"/>
      <c r="D77" s="9253" t="s">
        <v>1219</v>
      </c>
      <c r="E77" s="9254"/>
      <c r="F77" s="9253" t="s">
        <v>1220</v>
      </c>
      <c r="G77" s="9254"/>
      <c r="H77" s="9253" t="s">
        <v>718</v>
      </c>
      <c r="I77" s="9254"/>
      <c r="J77" s="9266" t="s">
        <v>3627</v>
      </c>
      <c r="K77" s="9258"/>
      <c r="L77" s="9267"/>
      <c r="M77" s="9258" t="s">
        <v>3229</v>
      </c>
      <c r="N77" s="9254"/>
      <c r="O77" s="9253" t="s">
        <v>1219</v>
      </c>
      <c r="P77" s="9254"/>
      <c r="Q77" s="9253" t="s">
        <v>1220</v>
      </c>
      <c r="R77" s="9254"/>
      <c r="S77" s="9253" t="s">
        <v>718</v>
      </c>
      <c r="T77" s="9254"/>
      <c r="U77" s="9266" t="s">
        <v>3627</v>
      </c>
      <c r="V77" s="9258"/>
      <c r="W77" s="9267"/>
      <c r="X77" s="9277"/>
      <c r="Y77" s="9278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56"/>
      <c r="B78" s="9260" t="s">
        <v>58</v>
      </c>
      <c r="C78" s="9272" t="s">
        <v>59</v>
      </c>
      <c r="D78" s="9260" t="s">
        <v>58</v>
      </c>
      <c r="E78" s="9272" t="s">
        <v>59</v>
      </c>
      <c r="F78" s="9260" t="s">
        <v>58</v>
      </c>
      <c r="G78" s="9272" t="s">
        <v>59</v>
      </c>
      <c r="H78" s="9270" t="s">
        <v>58</v>
      </c>
      <c r="I78" s="9275" t="s">
        <v>59</v>
      </c>
      <c r="J78" s="9259" t="s">
        <v>3653</v>
      </c>
      <c r="K78" s="9268" t="s">
        <v>1636</v>
      </c>
      <c r="L78" s="9274"/>
      <c r="M78" s="9270" t="s">
        <v>58</v>
      </c>
      <c r="N78" s="9272" t="s">
        <v>59</v>
      </c>
      <c r="O78" s="9270" t="s">
        <v>58</v>
      </c>
      <c r="P78" s="9272" t="s">
        <v>59</v>
      </c>
      <c r="Q78" s="9270" t="s">
        <v>58</v>
      </c>
      <c r="R78" s="9272" t="s">
        <v>59</v>
      </c>
      <c r="S78" s="9260" t="s">
        <v>58</v>
      </c>
      <c r="T78" s="9282" t="s">
        <v>59</v>
      </c>
      <c r="U78" s="9269" t="s">
        <v>3653</v>
      </c>
      <c r="V78" s="9263" t="s">
        <v>1636</v>
      </c>
      <c r="W78" s="9265"/>
      <c r="X78" s="9293" t="s">
        <v>3833</v>
      </c>
      <c r="Y78" s="9295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57"/>
      <c r="B79" s="9261"/>
      <c r="C79" s="9273"/>
      <c r="D79" s="9261"/>
      <c r="E79" s="9273"/>
      <c r="F79" s="9261"/>
      <c r="G79" s="9273"/>
      <c r="H79" s="9271"/>
      <c r="I79" s="9276"/>
      <c r="J79" s="9259"/>
      <c r="K79" s="4504" t="s">
        <v>3797</v>
      </c>
      <c r="L79" s="4490" t="s">
        <v>2581</v>
      </c>
      <c r="M79" s="9271"/>
      <c r="N79" s="9273"/>
      <c r="O79" s="9271"/>
      <c r="P79" s="9273"/>
      <c r="Q79" s="9271"/>
      <c r="R79" s="9273"/>
      <c r="S79" s="9261"/>
      <c r="T79" s="9283"/>
      <c r="U79" s="8530"/>
      <c r="V79" s="4494" t="s">
        <v>3797</v>
      </c>
      <c r="W79" s="4537" t="s">
        <v>2581</v>
      </c>
      <c r="X79" s="9293"/>
      <c r="Y79" s="9295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50" t="s">
        <v>3850</v>
      </c>
      <c r="B95" s="9262" t="s">
        <v>3851</v>
      </c>
      <c r="C95" s="9263"/>
      <c r="D95" s="9263"/>
      <c r="E95" s="9263"/>
      <c r="F95" s="9263"/>
      <c r="G95" s="9263"/>
      <c r="H95" s="9263"/>
      <c r="I95" s="9268"/>
      <c r="J95" s="9262" t="s">
        <v>3852</v>
      </c>
      <c r="K95" s="9263"/>
      <c r="L95" s="9263"/>
      <c r="M95" s="9263"/>
      <c r="N95" s="9263"/>
      <c r="O95" s="9263"/>
      <c r="P95" s="9263"/>
      <c r="Q95" s="9265"/>
      <c r="R95" s="9264" t="s">
        <v>3853</v>
      </c>
      <c r="S95" s="9263"/>
      <c r="T95" s="9263"/>
      <c r="U95" s="9263"/>
      <c r="V95" s="9263"/>
      <c r="W95" s="9263"/>
      <c r="X95" s="9263"/>
      <c r="Y95" s="9265"/>
      <c r="Z95" s="9258" t="s">
        <v>3627</v>
      </c>
      <c r="AA95" s="9258"/>
      <c r="AB95" s="9267"/>
      <c r="AC95" s="9264" t="s">
        <v>3854</v>
      </c>
      <c r="AD95" s="9263"/>
      <c r="AE95" s="9263"/>
      <c r="AF95" s="9263"/>
      <c r="AG95" s="9263"/>
      <c r="AH95" s="9263"/>
      <c r="AI95" s="9263"/>
      <c r="AJ95" s="9268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51"/>
      <c r="B96" s="9258" t="s">
        <v>3229</v>
      </c>
      <c r="C96" s="9254"/>
      <c r="D96" s="9253" t="s">
        <v>1219</v>
      </c>
      <c r="E96" s="9254"/>
      <c r="F96" s="9253" t="s">
        <v>1220</v>
      </c>
      <c r="G96" s="9254"/>
      <c r="H96" s="9253" t="s">
        <v>718</v>
      </c>
      <c r="I96" s="9254"/>
      <c r="J96" s="9258" t="s">
        <v>3229</v>
      </c>
      <c r="K96" s="9254"/>
      <c r="L96" s="9253" t="s">
        <v>1219</v>
      </c>
      <c r="M96" s="9254"/>
      <c r="N96" s="9253" t="s">
        <v>1220</v>
      </c>
      <c r="O96" s="9254"/>
      <c r="P96" s="9253" t="s">
        <v>718</v>
      </c>
      <c r="Q96" s="9267"/>
      <c r="R96" s="9258" t="s">
        <v>3229</v>
      </c>
      <c r="S96" s="9254"/>
      <c r="T96" s="9253" t="s">
        <v>1219</v>
      </c>
      <c r="U96" s="9254"/>
      <c r="V96" s="9253" t="s">
        <v>1220</v>
      </c>
      <c r="W96" s="9254"/>
      <c r="X96" s="9253" t="s">
        <v>718</v>
      </c>
      <c r="Y96" s="9267"/>
      <c r="Z96" s="4504" t="s">
        <v>3653</v>
      </c>
      <c r="AA96" s="9263" t="s">
        <v>1636</v>
      </c>
      <c r="AB96" s="9265"/>
      <c r="AC96" s="9258" t="s">
        <v>3229</v>
      </c>
      <c r="AD96" s="9254"/>
      <c r="AE96" s="9253" t="s">
        <v>1219</v>
      </c>
      <c r="AF96" s="9254"/>
      <c r="AG96" s="9253" t="s">
        <v>1340</v>
      </c>
      <c r="AH96" s="9254"/>
      <c r="AI96" s="9253" t="s">
        <v>718</v>
      </c>
      <c r="AJ96" s="9254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52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50" t="s">
        <v>3865</v>
      </c>
      <c r="B110" s="9262" t="s">
        <v>3831</v>
      </c>
      <c r="C110" s="9263"/>
      <c r="D110" s="9263"/>
      <c r="E110" s="9263"/>
      <c r="F110" s="9263"/>
      <c r="G110" s="9263"/>
      <c r="H110" s="9263"/>
      <c r="I110" s="9263"/>
      <c r="J110" s="9263"/>
      <c r="K110" s="9263"/>
      <c r="L110" s="9265"/>
      <c r="M110" s="9294" t="s">
        <v>3866</v>
      </c>
      <c r="N110" s="9287"/>
      <c r="O110" s="9287"/>
      <c r="P110" s="9287"/>
      <c r="Q110" s="9287"/>
      <c r="R110" s="9287"/>
      <c r="S110" s="9287"/>
      <c r="T110" s="9288"/>
    </row>
    <row r="111" spans="1:45" s="6" customFormat="1" ht="15" customHeight="1" x14ac:dyDescent="0.15">
      <c r="A111" s="9251"/>
      <c r="B111" s="9258" t="s">
        <v>3229</v>
      </c>
      <c r="C111" s="9254"/>
      <c r="D111" s="9253" t="s">
        <v>1219</v>
      </c>
      <c r="E111" s="9254"/>
      <c r="F111" s="9253" t="s">
        <v>1220</v>
      </c>
      <c r="G111" s="9254"/>
      <c r="H111" s="9253" t="s">
        <v>718</v>
      </c>
      <c r="I111" s="9254"/>
      <c r="J111" s="9266" t="s">
        <v>3627</v>
      </c>
      <c r="K111" s="9258"/>
      <c r="L111" s="9267"/>
      <c r="M111" s="7255"/>
      <c r="N111" s="9289"/>
      <c r="O111" s="9289"/>
      <c r="P111" s="9289"/>
      <c r="Q111" s="9289"/>
      <c r="R111" s="9289"/>
      <c r="S111" s="9289"/>
      <c r="T111" s="9290"/>
    </row>
    <row r="112" spans="1:45" s="6" customFormat="1" ht="15" customHeight="1" x14ac:dyDescent="0.15">
      <c r="A112" s="9251"/>
      <c r="B112" s="9260" t="s">
        <v>58</v>
      </c>
      <c r="C112" s="9272" t="s">
        <v>59</v>
      </c>
      <c r="D112" s="9260" t="s">
        <v>58</v>
      </c>
      <c r="E112" s="9272" t="s">
        <v>59</v>
      </c>
      <c r="F112" s="9260" t="s">
        <v>58</v>
      </c>
      <c r="G112" s="9272" t="s">
        <v>59</v>
      </c>
      <c r="H112" s="9260" t="s">
        <v>58</v>
      </c>
      <c r="I112" s="9282" t="s">
        <v>59</v>
      </c>
      <c r="J112" s="4446" t="s">
        <v>3653</v>
      </c>
      <c r="K112" s="9262" t="s">
        <v>1636</v>
      </c>
      <c r="L112" s="9265"/>
      <c r="M112" s="9258" t="s">
        <v>3229</v>
      </c>
      <c r="N112" s="9254"/>
      <c r="O112" s="9253" t="s">
        <v>1219</v>
      </c>
      <c r="P112" s="9254"/>
      <c r="Q112" s="9258" t="s">
        <v>1220</v>
      </c>
      <c r="R112" s="9254"/>
      <c r="S112" s="9253" t="s">
        <v>718</v>
      </c>
      <c r="T112" s="9254"/>
    </row>
    <row r="113" spans="1:21" s="6" customFormat="1" ht="20.100000000000001" customHeight="1" x14ac:dyDescent="0.15">
      <c r="A113" s="9252"/>
      <c r="B113" s="9261"/>
      <c r="C113" s="9273"/>
      <c r="D113" s="9261"/>
      <c r="E113" s="9273"/>
      <c r="F113" s="9261"/>
      <c r="G113" s="9273"/>
      <c r="H113" s="9261"/>
      <c r="I113" s="9283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40" t="s">
        <v>3872</v>
      </c>
      <c r="B120" s="7252" t="s">
        <v>193</v>
      </c>
      <c r="C120" s="8484" t="s">
        <v>3873</v>
      </c>
      <c r="D120" s="9287"/>
      <c r="E120" s="9287"/>
      <c r="F120" s="9288"/>
      <c r="G120" s="9284" t="s">
        <v>3874</v>
      </c>
      <c r="H120" s="9285"/>
      <c r="I120" s="9282"/>
      <c r="J120" s="9264" t="s">
        <v>3875</v>
      </c>
      <c r="K120" s="9263"/>
      <c r="L120" s="9263"/>
      <c r="M120" s="9263"/>
      <c r="N120" s="9263"/>
      <c r="O120" s="9263"/>
      <c r="P120" s="9263"/>
      <c r="Q120" s="9268"/>
      <c r="R120" s="9253" t="s">
        <v>3876</v>
      </c>
      <c r="S120" s="9258"/>
      <c r="T120" s="9258"/>
      <c r="U120" s="9254"/>
    </row>
    <row r="121" spans="1:21" s="8" customFormat="1" ht="20.100000000000001" customHeight="1" x14ac:dyDescent="0.2">
      <c r="A121" s="9240"/>
      <c r="B121" s="7675"/>
      <c r="C121" s="8366"/>
      <c r="D121" s="9289"/>
      <c r="E121" s="9289"/>
      <c r="F121" s="9290"/>
      <c r="G121" s="8313"/>
      <c r="H121" s="9286"/>
      <c r="I121" s="9283"/>
      <c r="J121" s="9258" t="s">
        <v>3229</v>
      </c>
      <c r="K121" s="9254"/>
      <c r="L121" s="9253" t="s">
        <v>1219</v>
      </c>
      <c r="M121" s="9254"/>
      <c r="N121" s="9253" t="s">
        <v>1220</v>
      </c>
      <c r="O121" s="9254"/>
      <c r="P121" s="9253" t="s">
        <v>718</v>
      </c>
      <c r="Q121" s="9254"/>
      <c r="R121" s="9291" t="s">
        <v>673</v>
      </c>
      <c r="S121" s="9292"/>
      <c r="T121" s="9291" t="s">
        <v>1389</v>
      </c>
      <c r="U121" s="9292"/>
    </row>
    <row r="122" spans="1:21" s="8" customFormat="1" ht="20.100000000000001" customHeight="1" x14ac:dyDescent="0.2">
      <c r="A122" s="9240" t="s">
        <v>3877</v>
      </c>
      <c r="B122" s="7253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252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29" t="s">
        <v>3883</v>
      </c>
      <c r="B131" s="9253" t="s">
        <v>3627</v>
      </c>
      <c r="C131" s="9258"/>
      <c r="D131" s="9254"/>
    </row>
    <row r="132" spans="1:21" s="8" customFormat="1" ht="15" customHeight="1" x14ac:dyDescent="0.2">
      <c r="A132" s="8461"/>
      <c r="B132" s="4447" t="s">
        <v>3653</v>
      </c>
      <c r="C132" s="9240" t="s">
        <v>1636</v>
      </c>
      <c r="D132" s="9240"/>
    </row>
    <row r="133" spans="1:21" s="8" customFormat="1" ht="24" customHeight="1" x14ac:dyDescent="0.2">
      <c r="A133" s="8462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7" x14ac:dyDescent="0.25">
      <c r="A4" s="25" t="str">
        <f>CONCATENATE("MES: ",NOMBRE!B6, " (",NOMBRE!C6,NOMBRE!D6,")")</f>
        <v>MES: ENERO (01)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082" t="s">
        <v>3885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</row>
    <row r="7" spans="1:17" s="522" customFormat="1" ht="18" customHeight="1" x14ac:dyDescent="0.25">
      <c r="A7" s="9304" t="s">
        <v>3886</v>
      </c>
      <c r="B7" s="8082"/>
      <c r="C7" s="8082"/>
      <c r="D7" s="8082"/>
      <c r="E7" s="8082"/>
      <c r="F7" s="8082"/>
      <c r="G7" s="8082"/>
      <c r="H7" s="8082"/>
      <c r="I7" s="8082"/>
      <c r="J7" s="8082"/>
      <c r="K7" s="8082"/>
      <c r="L7" s="8082"/>
      <c r="M7" s="8082"/>
      <c r="N7" s="8082"/>
      <c r="O7" s="8082"/>
      <c r="P7" s="8082"/>
      <c r="Q7" s="8082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94" t="s">
        <v>3889</v>
      </c>
      <c r="B12" s="9262" t="s">
        <v>3890</v>
      </c>
      <c r="C12" s="9263"/>
      <c r="D12" s="9263"/>
      <c r="E12" s="9268"/>
      <c r="F12" s="9240" t="s">
        <v>3891</v>
      </c>
      <c r="G12" s="9240"/>
      <c r="H12" s="9240"/>
      <c r="I12" s="9262"/>
      <c r="J12" s="9262" t="s">
        <v>3892</v>
      </c>
      <c r="K12" s="9263"/>
      <c r="L12" s="9263"/>
      <c r="M12" s="9268"/>
      <c r="N12" s="9262" t="s">
        <v>3893</v>
      </c>
      <c r="O12" s="9263"/>
      <c r="P12" s="9263"/>
      <c r="Q12" s="9268"/>
    </row>
    <row r="13" spans="1:17" x14ac:dyDescent="0.25">
      <c r="A13" s="7730"/>
      <c r="B13" s="9253" t="s">
        <v>3894</v>
      </c>
      <c r="C13" s="9254"/>
      <c r="D13" s="9253" t="s">
        <v>2466</v>
      </c>
      <c r="E13" s="9254"/>
      <c r="F13" s="9253" t="s">
        <v>3894</v>
      </c>
      <c r="G13" s="9254"/>
      <c r="H13" s="9253" t="s">
        <v>2466</v>
      </c>
      <c r="I13" s="9254"/>
      <c r="J13" s="9253" t="s">
        <v>3894</v>
      </c>
      <c r="K13" s="9254"/>
      <c r="L13" s="9253" t="s">
        <v>2466</v>
      </c>
      <c r="M13" s="9254"/>
      <c r="N13" s="9253" t="s">
        <v>3894</v>
      </c>
      <c r="O13" s="9254"/>
      <c r="P13" s="9253" t="s">
        <v>2466</v>
      </c>
      <c r="Q13" s="9254"/>
    </row>
    <row r="14" spans="1:17" x14ac:dyDescent="0.25">
      <c r="A14" s="7255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305" t="s">
        <v>3899</v>
      </c>
      <c r="B28" s="9306"/>
      <c r="C28" s="9306"/>
      <c r="D28" s="9306"/>
      <c r="E28" s="9306"/>
      <c r="F28" s="9306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52" t="s">
        <v>3889</v>
      </c>
      <c r="B29" s="9240" t="s">
        <v>3900</v>
      </c>
      <c r="C29" s="9240"/>
      <c r="D29" s="9240"/>
      <c r="E29" s="9240"/>
      <c r="F29" s="9240" t="s">
        <v>3901</v>
      </c>
      <c r="G29" s="9240"/>
      <c r="H29" s="9240"/>
      <c r="I29" s="9240"/>
      <c r="J29" s="9240" t="s">
        <v>3902</v>
      </c>
      <c r="K29" s="9240"/>
      <c r="L29" s="9240"/>
      <c r="M29" s="9240"/>
      <c r="N29" s="9262" t="s">
        <v>3903</v>
      </c>
      <c r="O29" s="9263"/>
      <c r="P29" s="9263"/>
      <c r="Q29" s="9268"/>
    </row>
    <row r="30" spans="1:17" x14ac:dyDescent="0.25">
      <c r="A30" s="7675"/>
      <c r="B30" s="9253" t="s">
        <v>3894</v>
      </c>
      <c r="C30" s="9254"/>
      <c r="D30" s="9253" t="s">
        <v>2466</v>
      </c>
      <c r="E30" s="9254"/>
      <c r="F30" s="9253" t="s">
        <v>3894</v>
      </c>
      <c r="G30" s="9254"/>
      <c r="H30" s="9253" t="s">
        <v>2466</v>
      </c>
      <c r="I30" s="9254"/>
      <c r="J30" s="9253" t="s">
        <v>3894</v>
      </c>
      <c r="K30" s="9254"/>
      <c r="L30" s="9253" t="s">
        <v>2466</v>
      </c>
      <c r="M30" s="9254"/>
      <c r="N30" s="9253" t="s">
        <v>3894</v>
      </c>
      <c r="O30" s="9254"/>
      <c r="P30" s="9253" t="s">
        <v>2466</v>
      </c>
      <c r="Q30" s="9254"/>
    </row>
    <row r="31" spans="1:17" x14ac:dyDescent="0.25">
      <c r="A31" s="7253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303" t="s">
        <v>3907</v>
      </c>
      <c r="B45" s="9240" t="s">
        <v>3908</v>
      </c>
      <c r="C45" s="9240"/>
      <c r="D45" s="9240"/>
      <c r="E45" s="9240"/>
      <c r="F45" s="9240" t="s">
        <v>3909</v>
      </c>
      <c r="G45" s="9240"/>
      <c r="H45" s="9240"/>
      <c r="I45" s="9240"/>
      <c r="J45" s="9240" t="s">
        <v>3910</v>
      </c>
      <c r="K45" s="9240"/>
      <c r="L45" s="9240"/>
      <c r="M45" s="9262"/>
      <c r="N45" s="9240" t="s">
        <v>3911</v>
      </c>
      <c r="O45" s="9240"/>
      <c r="P45" s="9240"/>
      <c r="Q45" s="9240"/>
      <c r="R45" s="9268" t="s">
        <v>3912</v>
      </c>
      <c r="S45" s="9240"/>
      <c r="T45" s="9240"/>
      <c r="U45" s="9240"/>
    </row>
    <row r="46" spans="1:21" x14ac:dyDescent="0.25">
      <c r="A46" s="9303"/>
      <c r="B46" s="9253" t="s">
        <v>3894</v>
      </c>
      <c r="C46" s="9254"/>
      <c r="D46" s="9253" t="s">
        <v>2466</v>
      </c>
      <c r="E46" s="9254"/>
      <c r="F46" s="9253" t="s">
        <v>3894</v>
      </c>
      <c r="G46" s="9254"/>
      <c r="H46" s="9253" t="s">
        <v>2466</v>
      </c>
      <c r="I46" s="9254"/>
      <c r="J46" s="9253" t="s">
        <v>3894</v>
      </c>
      <c r="K46" s="9254"/>
      <c r="L46" s="9253" t="s">
        <v>2466</v>
      </c>
      <c r="M46" s="9254"/>
      <c r="N46" s="9253" t="s">
        <v>3894</v>
      </c>
      <c r="O46" s="9254"/>
      <c r="P46" s="9253" t="s">
        <v>2466</v>
      </c>
      <c r="Q46" s="9254"/>
      <c r="R46" s="9253" t="s">
        <v>3894</v>
      </c>
      <c r="S46" s="9254"/>
      <c r="T46" s="9253" t="s">
        <v>2466</v>
      </c>
      <c r="U46" s="9254"/>
    </row>
    <row r="47" spans="1:21" x14ac:dyDescent="0.25">
      <c r="A47" s="9303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303" t="s">
        <v>3918</v>
      </c>
      <c r="B54" s="9262" t="s">
        <v>3919</v>
      </c>
      <c r="C54" s="9263"/>
      <c r="D54" s="9263"/>
      <c r="E54" s="9268"/>
      <c r="F54" s="9262" t="s">
        <v>3920</v>
      </c>
      <c r="G54" s="9263"/>
      <c r="H54" s="9263"/>
      <c r="I54" s="9268"/>
      <c r="J54" s="9262" t="s">
        <v>3921</v>
      </c>
      <c r="K54" s="9263"/>
      <c r="L54" s="9263"/>
      <c r="M54" s="9268"/>
      <c r="N54" s="9268" t="s">
        <v>3922</v>
      </c>
      <c r="O54" s="9240"/>
      <c r="P54" s="9240"/>
      <c r="Q54" s="9240"/>
    </row>
    <row r="55" spans="1:21" x14ac:dyDescent="0.25">
      <c r="A55" s="9303"/>
      <c r="B55" s="9253" t="s">
        <v>3894</v>
      </c>
      <c r="C55" s="9254"/>
      <c r="D55" s="9253" t="s">
        <v>2466</v>
      </c>
      <c r="E55" s="9254"/>
      <c r="F55" s="9253" t="s">
        <v>3894</v>
      </c>
      <c r="G55" s="9254"/>
      <c r="H55" s="9253" t="s">
        <v>2466</v>
      </c>
      <c r="I55" s="9254"/>
      <c r="J55" s="9253" t="s">
        <v>3894</v>
      </c>
      <c r="K55" s="9254"/>
      <c r="L55" s="9253" t="s">
        <v>2466</v>
      </c>
      <c r="M55" s="9254"/>
      <c r="N55" s="9253" t="s">
        <v>3894</v>
      </c>
      <c r="O55" s="9254"/>
      <c r="P55" s="9253" t="s">
        <v>2466</v>
      </c>
      <c r="Q55" s="9254"/>
    </row>
    <row r="56" spans="1:21" x14ac:dyDescent="0.25">
      <c r="A56" s="9303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296" t="s">
        <v>3929</v>
      </c>
      <c r="B65" s="9240" t="s">
        <v>3930</v>
      </c>
      <c r="C65" s="9240"/>
      <c r="D65" s="9240"/>
      <c r="E65" s="9240"/>
      <c r="F65" s="9288" t="s">
        <v>3931</v>
      </c>
      <c r="G65" s="7252" t="s">
        <v>3932</v>
      </c>
    </row>
    <row r="66" spans="1:9" x14ac:dyDescent="0.25">
      <c r="A66" s="9296"/>
      <c r="B66" s="9253" t="s">
        <v>3894</v>
      </c>
      <c r="C66" s="9254"/>
      <c r="D66" s="9253" t="s">
        <v>2466</v>
      </c>
      <c r="E66" s="9254"/>
      <c r="F66" s="7665"/>
      <c r="G66" s="7675"/>
    </row>
    <row r="67" spans="1:9" ht="22.5" customHeight="1" x14ac:dyDescent="0.25">
      <c r="A67" s="9296"/>
      <c r="B67" s="4498" t="s">
        <v>58</v>
      </c>
      <c r="C67" s="4468" t="s">
        <v>59</v>
      </c>
      <c r="D67" s="4498" t="s">
        <v>58</v>
      </c>
      <c r="E67" s="4468" t="s">
        <v>59</v>
      </c>
      <c r="F67" s="9290"/>
      <c r="G67" s="7253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297" t="s">
        <v>3936</v>
      </c>
      <c r="B74" s="9240" t="s">
        <v>3937</v>
      </c>
      <c r="C74" s="9240"/>
      <c r="D74" s="9240"/>
      <c r="E74" s="9240"/>
      <c r="F74" s="9240" t="s">
        <v>3938</v>
      </c>
      <c r="G74" s="9240"/>
      <c r="H74" s="9240"/>
      <c r="I74" s="9240"/>
    </row>
    <row r="75" spans="1:9" x14ac:dyDescent="0.25">
      <c r="A75" s="9298"/>
      <c r="B75" s="9253" t="s">
        <v>3894</v>
      </c>
      <c r="C75" s="9254"/>
      <c r="D75" s="9253" t="s">
        <v>2466</v>
      </c>
      <c r="E75" s="9254"/>
      <c r="F75" s="9253" t="s">
        <v>3894</v>
      </c>
      <c r="G75" s="9254"/>
      <c r="H75" s="9253" t="s">
        <v>2466</v>
      </c>
      <c r="I75" s="9254"/>
    </row>
    <row r="76" spans="1:9" x14ac:dyDescent="0.25">
      <c r="A76" s="9299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55" t="s">
        <v>3943</v>
      </c>
      <c r="B82" s="9268" t="s">
        <v>77</v>
      </c>
      <c r="C82" s="8484" t="s">
        <v>3944</v>
      </c>
      <c r="D82" s="9287"/>
      <c r="E82" s="9288"/>
    </row>
    <row r="83" spans="1:7" ht="11.25" customHeight="1" x14ac:dyDescent="0.25">
      <c r="A83" s="9256"/>
      <c r="B83" s="9268"/>
      <c r="C83" s="8366"/>
      <c r="D83" s="9289"/>
      <c r="E83" s="9290"/>
    </row>
    <row r="84" spans="1:7" ht="21" x14ac:dyDescent="0.25">
      <c r="A84" s="9257"/>
      <c r="B84" s="9288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55" t="s">
        <v>3948</v>
      </c>
      <c r="B88" s="9300" t="s">
        <v>77</v>
      </c>
      <c r="C88" s="9262" t="s">
        <v>3949</v>
      </c>
      <c r="D88" s="9265"/>
      <c r="E88" s="9287" t="s">
        <v>3950</v>
      </c>
      <c r="F88" s="9288"/>
    </row>
    <row r="89" spans="1:7" x14ac:dyDescent="0.25">
      <c r="A89" s="9256"/>
      <c r="B89" s="9301"/>
      <c r="C89" s="9253" t="s">
        <v>2466</v>
      </c>
      <c r="D89" s="9267"/>
      <c r="E89" s="9289"/>
      <c r="F89" s="9290"/>
    </row>
    <row r="90" spans="1:7" ht="21" x14ac:dyDescent="0.25">
      <c r="A90" s="9257"/>
      <c r="B90" s="9302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55" t="s">
        <v>3955</v>
      </c>
      <c r="B94" s="7252" t="s">
        <v>77</v>
      </c>
      <c r="C94" s="9262" t="s">
        <v>3956</v>
      </c>
      <c r="D94" s="9268"/>
    </row>
    <row r="95" spans="1:7" x14ac:dyDescent="0.25">
      <c r="A95" s="9256"/>
      <c r="B95" s="7675"/>
      <c r="C95" s="9253" t="s">
        <v>2466</v>
      </c>
      <c r="D95" s="9254"/>
    </row>
    <row r="96" spans="1:7" x14ac:dyDescent="0.25">
      <c r="A96" s="9257"/>
      <c r="B96" s="7253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55" t="s">
        <v>3960</v>
      </c>
      <c r="B100" s="9240" t="s">
        <v>3961</v>
      </c>
      <c r="C100" s="9240"/>
      <c r="D100" s="9240"/>
      <c r="E100" s="9240"/>
    </row>
    <row r="101" spans="1:9" x14ac:dyDescent="0.25">
      <c r="A101" s="9256"/>
      <c r="B101" s="9253" t="s">
        <v>3894</v>
      </c>
      <c r="C101" s="9254"/>
      <c r="D101" s="9253" t="s">
        <v>2466</v>
      </c>
      <c r="E101" s="9254"/>
    </row>
    <row r="102" spans="1:9" x14ac:dyDescent="0.25">
      <c r="A102" s="9257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55" t="s">
        <v>3965</v>
      </c>
      <c r="B108" s="9229" t="s">
        <v>193</v>
      </c>
      <c r="C108" s="9268" t="s">
        <v>3966</v>
      </c>
      <c r="D108" s="9240"/>
      <c r="E108" s="9240"/>
      <c r="F108" s="9240"/>
      <c r="G108" s="9240"/>
    </row>
    <row r="109" spans="1:9" x14ac:dyDescent="0.25">
      <c r="A109" s="9256"/>
      <c r="B109" s="8461"/>
      <c r="C109" s="9253" t="s">
        <v>3894</v>
      </c>
      <c r="D109" s="9254"/>
      <c r="E109" s="9253" t="s">
        <v>2466</v>
      </c>
      <c r="F109" s="9254"/>
      <c r="G109" s="7252" t="s">
        <v>3967</v>
      </c>
    </row>
    <row r="110" spans="1:9" x14ac:dyDescent="0.25">
      <c r="A110" s="9257"/>
      <c r="B110" s="8462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3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29" t="s">
        <v>3973</v>
      </c>
      <c r="B116" s="9262" t="s">
        <v>3974</v>
      </c>
      <c r="C116" s="9263"/>
      <c r="D116" s="9263"/>
      <c r="E116" s="9268"/>
      <c r="F116" s="9262" t="s">
        <v>3975</v>
      </c>
      <c r="G116" s="9263"/>
      <c r="H116" s="9263"/>
      <c r="I116" s="9268"/>
      <c r="K116" s="27"/>
      <c r="L116" s="116"/>
    </row>
    <row r="117" spans="1:12" x14ac:dyDescent="0.25">
      <c r="A117" s="8461"/>
      <c r="B117" s="9253" t="s">
        <v>3894</v>
      </c>
      <c r="C117" s="9254"/>
      <c r="D117" s="9253" t="s">
        <v>2466</v>
      </c>
      <c r="E117" s="9254"/>
      <c r="F117" s="9253" t="s">
        <v>3894</v>
      </c>
      <c r="G117" s="9254"/>
      <c r="H117" s="9253" t="s">
        <v>2466</v>
      </c>
      <c r="I117" s="9254"/>
    </row>
    <row r="118" spans="1:12" x14ac:dyDescent="0.25">
      <c r="A118" s="8462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29" t="s">
        <v>3978</v>
      </c>
      <c r="B122" s="7252" t="s">
        <v>3979</v>
      </c>
      <c r="C122" s="9240"/>
      <c r="D122" s="9240" t="s">
        <v>3980</v>
      </c>
      <c r="E122" s="9240"/>
      <c r="F122" s="9240"/>
      <c r="G122" s="8"/>
      <c r="H122" s="8"/>
      <c r="I122" s="8"/>
    </row>
    <row r="123" spans="1:12" x14ac:dyDescent="0.25">
      <c r="A123" s="8313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ENERO (01)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56" t="s">
        <v>3985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48" t="s">
        <v>3986</v>
      </c>
      <c r="B8" s="9348"/>
      <c r="C8" s="9348"/>
      <c r="D8" s="9348"/>
      <c r="E8" s="9348"/>
      <c r="F8" s="9348"/>
      <c r="G8" s="9348"/>
      <c r="H8" s="9348"/>
      <c r="I8" s="9348"/>
      <c r="J8" s="9348"/>
      <c r="K8" s="26"/>
    </row>
    <row r="9" spans="1:89" ht="20.100000000000001" customHeight="1" x14ac:dyDescent="0.25">
      <c r="A9" s="9316" t="s">
        <v>3987</v>
      </c>
      <c r="B9" s="9152"/>
      <c r="C9" s="9316" t="s">
        <v>77</v>
      </c>
      <c r="D9" s="9316"/>
      <c r="E9" s="9152"/>
      <c r="F9" s="9317" t="s">
        <v>101</v>
      </c>
      <c r="G9" s="9318"/>
      <c r="H9" s="9318"/>
      <c r="I9" s="9318"/>
      <c r="J9" s="9318"/>
      <c r="K9" s="9318"/>
      <c r="L9" s="9318"/>
      <c r="M9" s="9318"/>
      <c r="N9" s="9318"/>
      <c r="O9" s="9318"/>
      <c r="P9" s="9318"/>
      <c r="Q9" s="9318"/>
      <c r="R9" s="9318"/>
      <c r="S9" s="9318"/>
      <c r="T9" s="9318"/>
      <c r="U9" s="9318"/>
      <c r="V9" s="9318"/>
      <c r="W9" s="9318"/>
      <c r="X9" s="9318"/>
      <c r="Y9" s="9318"/>
      <c r="Z9" s="9318"/>
      <c r="AA9" s="9318"/>
      <c r="AB9" s="9318"/>
      <c r="AC9" s="9318"/>
      <c r="AD9" s="9318"/>
      <c r="AE9" s="9318"/>
      <c r="AF9" s="9318"/>
      <c r="AG9" s="9318"/>
      <c r="AH9" s="9318"/>
      <c r="AI9" s="9318"/>
      <c r="AJ9" s="9318"/>
      <c r="AK9" s="9318"/>
      <c r="AL9" s="9318"/>
      <c r="AM9" s="9350"/>
      <c r="AN9" s="9351" t="s">
        <v>3988</v>
      </c>
      <c r="AO9" s="9341" t="s">
        <v>609</v>
      </c>
      <c r="AP9" s="9341" t="s">
        <v>36</v>
      </c>
      <c r="AQ9" s="9341" t="s">
        <v>37</v>
      </c>
      <c r="AR9" s="9344" t="s">
        <v>498</v>
      </c>
      <c r="AS9" s="9345" t="s">
        <v>3989</v>
      </c>
      <c r="AT9" s="9334" t="s">
        <v>1299</v>
      </c>
      <c r="AU9" s="9331" t="s">
        <v>3015</v>
      </c>
      <c r="AV9" s="9334" t="s">
        <v>3990</v>
      </c>
      <c r="AW9" s="9337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884"/>
      <c r="B10" s="7809"/>
      <c r="C10" s="9349"/>
      <c r="D10" s="9349"/>
      <c r="E10" s="9292"/>
      <c r="F10" s="9317" t="s">
        <v>103</v>
      </c>
      <c r="G10" s="9321"/>
      <c r="H10" s="9318" t="s">
        <v>42</v>
      </c>
      <c r="I10" s="9321"/>
      <c r="J10" s="9318" t="s">
        <v>3992</v>
      </c>
      <c r="K10" s="9321"/>
      <c r="L10" s="9317" t="s">
        <v>44</v>
      </c>
      <c r="M10" s="9321"/>
      <c r="N10" s="9340" t="s">
        <v>45</v>
      </c>
      <c r="O10" s="9249"/>
      <c r="P10" s="9340" t="s">
        <v>46</v>
      </c>
      <c r="Q10" s="9249"/>
      <c r="R10" s="9340" t="s">
        <v>47</v>
      </c>
      <c r="S10" s="9249"/>
      <c r="T10" s="9340" t="s">
        <v>48</v>
      </c>
      <c r="U10" s="9249"/>
      <c r="V10" s="9340" t="s">
        <v>49</v>
      </c>
      <c r="W10" s="9249"/>
      <c r="X10" s="9340" t="s">
        <v>50</v>
      </c>
      <c r="Y10" s="9249"/>
      <c r="Z10" s="9340" t="s">
        <v>51</v>
      </c>
      <c r="AA10" s="9249"/>
      <c r="AB10" s="9340" t="s">
        <v>52</v>
      </c>
      <c r="AC10" s="9249"/>
      <c r="AD10" s="9340" t="s">
        <v>53</v>
      </c>
      <c r="AE10" s="9249"/>
      <c r="AF10" s="9340" t="s">
        <v>54</v>
      </c>
      <c r="AG10" s="9249"/>
      <c r="AH10" s="9340" t="s">
        <v>55</v>
      </c>
      <c r="AI10" s="9249"/>
      <c r="AJ10" s="9340" t="s">
        <v>56</v>
      </c>
      <c r="AK10" s="9249"/>
      <c r="AL10" s="9340" t="s">
        <v>481</v>
      </c>
      <c r="AM10" s="9354"/>
      <c r="AN10" s="9352"/>
      <c r="AO10" s="9342"/>
      <c r="AP10" s="9342"/>
      <c r="AQ10" s="9342"/>
      <c r="AR10" s="7698"/>
      <c r="AS10" s="9346"/>
      <c r="AT10" s="9335"/>
      <c r="AU10" s="9332"/>
      <c r="AV10" s="9335"/>
      <c r="AW10" s="9338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49"/>
      <c r="B11" s="9292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53"/>
      <c r="AO11" s="9343"/>
      <c r="AP11" s="9343"/>
      <c r="AQ11" s="9343"/>
      <c r="AR11" s="9125"/>
      <c r="AS11" s="9347"/>
      <c r="AT11" s="9336"/>
      <c r="AU11" s="9333"/>
      <c r="AV11" s="9336"/>
      <c r="AW11" s="9339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27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28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29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147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147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147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147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147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147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147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147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147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147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147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147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0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7" t="s">
        <v>77</v>
      </c>
      <c r="B28" s="9321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07" t="s">
        <v>4010</v>
      </c>
      <c r="B29" s="9307"/>
      <c r="C29" s="9307"/>
      <c r="D29" s="9307"/>
      <c r="E29" s="9307"/>
      <c r="F29" s="9307"/>
      <c r="G29" s="9307"/>
      <c r="H29" s="9307"/>
      <c r="I29" s="9307"/>
      <c r="J29" s="9307"/>
      <c r="K29" s="9307"/>
      <c r="L29" s="9307"/>
    </row>
    <row r="30" spans="1:89" s="17" customFormat="1" ht="15" customHeight="1" x14ac:dyDescent="0.15">
      <c r="A30" s="9149" t="s">
        <v>4011</v>
      </c>
      <c r="B30" s="9149" t="s">
        <v>77</v>
      </c>
      <c r="C30" s="9322" t="s">
        <v>3994</v>
      </c>
      <c r="D30" s="9324" t="s">
        <v>3995</v>
      </c>
      <c r="E30" s="9325" t="s">
        <v>3996</v>
      </c>
      <c r="F30" s="9317" t="s">
        <v>4012</v>
      </c>
      <c r="G30" s="9318"/>
      <c r="H30" s="9318"/>
      <c r="I30" s="9318"/>
      <c r="J30" s="9318"/>
      <c r="K30" s="9318"/>
      <c r="L30" s="9318"/>
      <c r="M30" s="9318"/>
      <c r="N30" s="9318"/>
      <c r="O30" s="9318"/>
      <c r="P30" s="9318"/>
      <c r="Q30" s="9318"/>
      <c r="R30" s="9318"/>
      <c r="S30" s="9318"/>
      <c r="T30" s="9318"/>
      <c r="U30" s="9318"/>
      <c r="V30" s="9318"/>
      <c r="W30" s="9318"/>
      <c r="X30" s="9318"/>
      <c r="Y30" s="9318"/>
      <c r="Z30" s="9318"/>
      <c r="AA30" s="9318"/>
      <c r="AB30" s="9318"/>
      <c r="AC30" s="9318"/>
      <c r="AD30" s="9318"/>
      <c r="AE30" s="9318"/>
      <c r="AF30" s="9321"/>
    </row>
    <row r="31" spans="1:89" ht="42" x14ac:dyDescent="0.25">
      <c r="A31" s="8602"/>
      <c r="B31" s="8602"/>
      <c r="C31" s="9323"/>
      <c r="D31" s="8634"/>
      <c r="E31" s="9326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07" t="s">
        <v>4038</v>
      </c>
      <c r="B47" s="9307"/>
      <c r="C47" s="9307"/>
      <c r="D47" s="9307"/>
      <c r="E47" s="9307"/>
      <c r="F47" s="9307"/>
      <c r="G47" s="9307"/>
      <c r="H47" s="9307"/>
      <c r="I47" s="9307"/>
      <c r="J47" s="9307"/>
      <c r="K47" s="9307"/>
      <c r="L47" s="9307"/>
      <c r="M47" s="9307"/>
    </row>
    <row r="48" spans="1:32" s="17" customFormat="1" ht="15" customHeight="1" x14ac:dyDescent="0.15">
      <c r="A48" s="9152" t="s">
        <v>4039</v>
      </c>
      <c r="B48" s="9149" t="s">
        <v>77</v>
      </c>
      <c r="C48" s="9322" t="s">
        <v>3994</v>
      </c>
      <c r="D48" s="9324" t="s">
        <v>3995</v>
      </c>
      <c r="E48" s="9325" t="s">
        <v>3996</v>
      </c>
      <c r="F48" s="9317" t="s">
        <v>4012</v>
      </c>
      <c r="G48" s="9318"/>
      <c r="H48" s="9318"/>
      <c r="I48" s="9318"/>
      <c r="J48" s="9318"/>
      <c r="K48" s="9318"/>
      <c r="L48" s="9318"/>
      <c r="M48" s="9318"/>
      <c r="N48" s="9318"/>
      <c r="O48" s="9318"/>
      <c r="P48" s="9318"/>
      <c r="Q48" s="9318"/>
      <c r="R48" s="9318"/>
      <c r="S48" s="9318"/>
      <c r="T48" s="9318"/>
      <c r="U48" s="9318"/>
      <c r="V48" s="9318"/>
      <c r="W48" s="9318"/>
      <c r="X48" s="9318"/>
      <c r="Y48" s="9318"/>
      <c r="Z48" s="9318"/>
      <c r="AA48" s="9318"/>
      <c r="AB48" s="9318"/>
      <c r="AC48" s="9318"/>
      <c r="AD48" s="9318"/>
      <c r="AE48" s="9318"/>
      <c r="AF48" s="9321"/>
    </row>
    <row r="49" spans="1:32" s="17" customFormat="1" ht="42" customHeight="1" x14ac:dyDescent="0.15">
      <c r="A49" s="9292"/>
      <c r="B49" s="8602"/>
      <c r="C49" s="9323"/>
      <c r="D49" s="8634"/>
      <c r="E49" s="9326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07" t="s">
        <v>4057</v>
      </c>
      <c r="B67" s="9307"/>
      <c r="C67" s="9307"/>
      <c r="D67" s="9307"/>
      <c r="E67" s="9307"/>
      <c r="F67" s="9307"/>
      <c r="G67" s="9307"/>
      <c r="H67" s="9307"/>
      <c r="I67" s="9307"/>
      <c r="J67" s="9307"/>
      <c r="K67" s="9307"/>
      <c r="L67" s="9307"/>
      <c r="M67" s="9307"/>
    </row>
    <row r="68" spans="1:89" s="17" customFormat="1" ht="18.95" customHeight="1" x14ac:dyDescent="0.15">
      <c r="A68" s="9152" t="s">
        <v>4058</v>
      </c>
      <c r="B68" s="9313" t="s">
        <v>4059</v>
      </c>
      <c r="C68" s="9316" t="s">
        <v>4060</v>
      </c>
      <c r="D68" s="9316"/>
      <c r="E68" s="9152"/>
      <c r="F68" s="9317" t="s">
        <v>101</v>
      </c>
      <c r="G68" s="9318"/>
      <c r="H68" s="9318"/>
      <c r="I68" s="9318"/>
      <c r="J68" s="9318"/>
      <c r="K68" s="9318"/>
      <c r="L68" s="9318"/>
      <c r="M68" s="9319"/>
      <c r="N68" s="8608" t="s">
        <v>3015</v>
      </c>
      <c r="O68" s="9309" t="s">
        <v>4061</v>
      </c>
      <c r="P68" s="9311" t="s">
        <v>3991</v>
      </c>
      <c r="Q68" s="9309" t="s">
        <v>609</v>
      </c>
      <c r="R68" s="9311" t="s">
        <v>36</v>
      </c>
      <c r="S68" s="9309" t="s">
        <v>37</v>
      </c>
      <c r="T68" s="7777" t="s">
        <v>498</v>
      </c>
    </row>
    <row r="69" spans="1:89" s="17" customFormat="1" ht="15" customHeight="1" x14ac:dyDescent="0.15">
      <c r="A69" s="7809"/>
      <c r="B69" s="9314"/>
      <c r="C69" s="7884"/>
      <c r="D69" s="7884"/>
      <c r="E69" s="7809"/>
      <c r="F69" s="9317" t="s">
        <v>4062</v>
      </c>
      <c r="G69" s="9321"/>
      <c r="H69" s="9317" t="s">
        <v>1193</v>
      </c>
      <c r="I69" s="9321"/>
      <c r="J69" s="9317" t="s">
        <v>4063</v>
      </c>
      <c r="K69" s="9321"/>
      <c r="L69" s="9317" t="s">
        <v>675</v>
      </c>
      <c r="M69" s="9319"/>
      <c r="N69" s="9320"/>
      <c r="O69" s="9310"/>
      <c r="P69" s="7884"/>
      <c r="Q69" s="9310"/>
      <c r="R69" s="7884"/>
      <c r="S69" s="9310"/>
      <c r="T69" s="7778"/>
    </row>
    <row r="70" spans="1:89" s="17" customFormat="1" ht="21.75" customHeight="1" x14ac:dyDescent="0.15">
      <c r="A70" s="9292"/>
      <c r="B70" s="9315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9"/>
      <c r="O70" s="8600"/>
      <c r="P70" s="9312"/>
      <c r="Q70" s="8600"/>
      <c r="R70" s="9312"/>
      <c r="S70" s="8600"/>
      <c r="T70" s="7779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07" t="s">
        <v>4069</v>
      </c>
      <c r="B86" s="9307"/>
      <c r="C86" s="9307"/>
      <c r="D86" s="9307"/>
      <c r="E86" s="9307"/>
      <c r="F86" s="9307"/>
    </row>
    <row r="87" spans="1:89" s="17" customFormat="1" ht="15" customHeight="1" x14ac:dyDescent="0.15">
      <c r="A87" s="9152" t="s">
        <v>3494</v>
      </c>
      <c r="B87" s="9308" t="s">
        <v>193</v>
      </c>
      <c r="C87" s="9253" t="s">
        <v>29</v>
      </c>
      <c r="D87" s="9258"/>
      <c r="E87" s="9258"/>
      <c r="F87" s="9258"/>
      <c r="G87" s="9258"/>
      <c r="H87" s="9258"/>
      <c r="I87" s="9258"/>
      <c r="J87" s="9258"/>
      <c r="K87" s="9258"/>
      <c r="L87" s="9258"/>
      <c r="M87" s="9258"/>
      <c r="N87" s="9258"/>
      <c r="O87" s="9258"/>
      <c r="P87" s="9258"/>
      <c r="Q87" s="9258"/>
      <c r="R87" s="9258"/>
      <c r="S87" s="9254"/>
    </row>
    <row r="88" spans="1:89" s="17" customFormat="1" ht="21" x14ac:dyDescent="0.15">
      <c r="A88" s="9292"/>
      <c r="B88" s="9062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191" zoomScaleNormal="100" workbookViewId="0">
      <selection activeCell="A191" sqref="A1:XFD1048576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15">
      <c r="A4" s="25" t="str">
        <f>CONCATENATE("MES: ",NOMBRE!B6, " (",NOMBRE!C6,NOMBRE!D6,")")</f>
        <v>MES: ENERO (01)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780" t="s">
        <v>4071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</row>
    <row r="8" spans="1:94" s="109" customFormat="1" ht="18" customHeight="1" x14ac:dyDescent="0.25">
      <c r="A8" s="9437" t="s">
        <v>4072</v>
      </c>
      <c r="B8" s="9384"/>
      <c r="C8" s="9384"/>
    </row>
    <row r="9" spans="1:94" s="110" customFormat="1" ht="15" customHeight="1" x14ac:dyDescent="0.25">
      <c r="A9" s="9438" t="s">
        <v>27</v>
      </c>
      <c r="B9" s="9427" t="s">
        <v>77</v>
      </c>
      <c r="C9" s="9439" t="s">
        <v>29</v>
      </c>
      <c r="D9" s="9440"/>
      <c r="E9" s="9440"/>
      <c r="F9" s="9440"/>
      <c r="G9" s="9440"/>
      <c r="H9" s="9440"/>
      <c r="I9" s="9440"/>
      <c r="J9" s="9440"/>
      <c r="K9" s="9440"/>
      <c r="L9" s="9440"/>
      <c r="M9" s="9440"/>
      <c r="N9" s="9440"/>
      <c r="O9" s="9440"/>
      <c r="P9" s="9440"/>
      <c r="Q9" s="9440"/>
      <c r="R9" s="9440"/>
      <c r="S9" s="9441"/>
      <c r="T9" s="9415" t="s">
        <v>4073</v>
      </c>
      <c r="U9" s="9416"/>
      <c r="V9" s="9311" t="s">
        <v>34</v>
      </c>
      <c r="W9" s="9309" t="s">
        <v>35</v>
      </c>
      <c r="X9" s="7671" t="s">
        <v>36</v>
      </c>
      <c r="Y9" s="7674" t="s">
        <v>37</v>
      </c>
      <c r="Z9" s="7660" t="s">
        <v>4074</v>
      </c>
    </row>
    <row r="10" spans="1:94" s="110" customFormat="1" ht="52.5" customHeight="1" x14ac:dyDescent="0.25">
      <c r="A10" s="9438"/>
      <c r="B10" s="942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12"/>
      <c r="W10" s="8600"/>
      <c r="X10" s="7746"/>
      <c r="Y10" s="7676"/>
      <c r="Z10" s="7661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>
        <v>0</v>
      </c>
      <c r="D11" s="4688">
        <v>0</v>
      </c>
      <c r="E11" s="4689">
        <v>0</v>
      </c>
      <c r="F11" s="854">
        <v>0</v>
      </c>
      <c r="G11" s="854">
        <v>0</v>
      </c>
      <c r="H11" s="854">
        <v>0</v>
      </c>
      <c r="I11" s="854">
        <v>0</v>
      </c>
      <c r="J11" s="854">
        <v>0</v>
      </c>
      <c r="K11" s="854">
        <v>0</v>
      </c>
      <c r="L11" s="854">
        <v>0</v>
      </c>
      <c r="M11" s="854">
        <v>0</v>
      </c>
      <c r="N11" s="854">
        <v>0</v>
      </c>
      <c r="O11" s="854">
        <v>0</v>
      </c>
      <c r="P11" s="854">
        <v>0</v>
      </c>
      <c r="Q11" s="854">
        <v>0</v>
      </c>
      <c r="R11" s="854">
        <v>0</v>
      </c>
      <c r="S11" s="4690">
        <v>0</v>
      </c>
      <c r="T11" s="4691">
        <v>0</v>
      </c>
      <c r="U11" s="4692">
        <v>0</v>
      </c>
      <c r="V11" s="118">
        <v>0</v>
      </c>
      <c r="W11" s="5492">
        <v>0</v>
      </c>
      <c r="X11" s="5495">
        <v>0</v>
      </c>
      <c r="Y11" s="5499">
        <v>0</v>
      </c>
      <c r="Z11" s="5497">
        <v>0</v>
      </c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>
        <v>0</v>
      </c>
      <c r="D12" s="4688">
        <v>0</v>
      </c>
      <c r="E12" s="4115">
        <v>0</v>
      </c>
      <c r="F12" s="4688">
        <v>0</v>
      </c>
      <c r="G12" s="4688">
        <v>0</v>
      </c>
      <c r="H12" s="4688">
        <v>0</v>
      </c>
      <c r="I12" s="4688">
        <v>0</v>
      </c>
      <c r="J12" s="4688">
        <v>0</v>
      </c>
      <c r="K12" s="4688">
        <v>0</v>
      </c>
      <c r="L12" s="4688">
        <v>0</v>
      </c>
      <c r="M12" s="4688">
        <v>0</v>
      </c>
      <c r="N12" s="4688">
        <v>0</v>
      </c>
      <c r="O12" s="4688">
        <v>0</v>
      </c>
      <c r="P12" s="4688">
        <v>0</v>
      </c>
      <c r="Q12" s="4688">
        <v>0</v>
      </c>
      <c r="R12" s="4688">
        <v>0</v>
      </c>
      <c r="S12" s="4697">
        <v>0</v>
      </c>
      <c r="T12" s="4698">
        <v>0</v>
      </c>
      <c r="U12" s="4699">
        <v>0</v>
      </c>
      <c r="V12" s="4838">
        <v>0</v>
      </c>
      <c r="W12" s="4113">
        <v>0</v>
      </c>
      <c r="X12" s="4838">
        <v>0</v>
      </c>
      <c r="Y12" s="4113">
        <v>0</v>
      </c>
      <c r="Z12" s="4114">
        <v>0</v>
      </c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61</v>
      </c>
      <c r="C13" s="4703"/>
      <c r="D13" s="4704"/>
      <c r="E13" s="4115">
        <v>0</v>
      </c>
      <c r="F13" s="4688">
        <v>2</v>
      </c>
      <c r="G13" s="4688">
        <v>5</v>
      </c>
      <c r="H13" s="4688">
        <v>7</v>
      </c>
      <c r="I13" s="4688">
        <v>4</v>
      </c>
      <c r="J13" s="4688">
        <v>1</v>
      </c>
      <c r="K13" s="4688">
        <v>5</v>
      </c>
      <c r="L13" s="4688">
        <v>6</v>
      </c>
      <c r="M13" s="4688">
        <v>13</v>
      </c>
      <c r="N13" s="4688">
        <v>7</v>
      </c>
      <c r="O13" s="4688">
        <v>6</v>
      </c>
      <c r="P13" s="4688">
        <v>3</v>
      </c>
      <c r="Q13" s="4688">
        <v>2</v>
      </c>
      <c r="R13" s="4688">
        <v>0</v>
      </c>
      <c r="S13" s="775">
        <v>0</v>
      </c>
      <c r="T13" s="4705">
        <v>1</v>
      </c>
      <c r="U13" s="4699">
        <v>60</v>
      </c>
      <c r="V13" s="4838">
        <v>0</v>
      </c>
      <c r="W13" s="4113">
        <v>0</v>
      </c>
      <c r="X13" s="4838">
        <v>12</v>
      </c>
      <c r="Y13" s="4113">
        <v>1</v>
      </c>
      <c r="Z13" s="4114">
        <v>0</v>
      </c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>
        <v>0</v>
      </c>
      <c r="D14" s="4688">
        <v>0</v>
      </c>
      <c r="E14" s="4115">
        <v>0</v>
      </c>
      <c r="F14" s="4688">
        <v>0</v>
      </c>
      <c r="G14" s="4688">
        <v>0</v>
      </c>
      <c r="H14" s="4688">
        <v>0</v>
      </c>
      <c r="I14" s="4688">
        <v>0</v>
      </c>
      <c r="J14" s="4688">
        <v>0</v>
      </c>
      <c r="K14" s="4688">
        <v>0</v>
      </c>
      <c r="L14" s="4688">
        <v>0</v>
      </c>
      <c r="M14" s="4688">
        <v>0</v>
      </c>
      <c r="N14" s="4688">
        <v>0</v>
      </c>
      <c r="O14" s="4688">
        <v>0</v>
      </c>
      <c r="P14" s="4688">
        <v>0</v>
      </c>
      <c r="Q14" s="4688">
        <v>0</v>
      </c>
      <c r="R14" s="4688">
        <v>0</v>
      </c>
      <c r="S14" s="4697">
        <v>0</v>
      </c>
      <c r="T14" s="4698">
        <v>0</v>
      </c>
      <c r="U14" s="4699">
        <v>0</v>
      </c>
      <c r="V14" s="4838">
        <v>0</v>
      </c>
      <c r="W14" s="4113">
        <v>0</v>
      </c>
      <c r="X14" s="4838">
        <v>0</v>
      </c>
      <c r="Y14" s="4113">
        <v>0</v>
      </c>
      <c r="Z14" s="4114">
        <v>0</v>
      </c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15</v>
      </c>
      <c r="C15" s="1333">
        <v>1</v>
      </c>
      <c r="D15" s="4688">
        <v>0</v>
      </c>
      <c r="E15" s="4115">
        <v>0</v>
      </c>
      <c r="F15" s="4688">
        <v>1</v>
      </c>
      <c r="G15" s="4688">
        <v>2</v>
      </c>
      <c r="H15" s="4688">
        <v>1</v>
      </c>
      <c r="I15" s="4688">
        <v>2</v>
      </c>
      <c r="J15" s="4688">
        <v>0</v>
      </c>
      <c r="K15" s="4688">
        <v>0</v>
      </c>
      <c r="L15" s="4688">
        <v>0</v>
      </c>
      <c r="M15" s="4688">
        <v>1</v>
      </c>
      <c r="N15" s="4688">
        <v>2</v>
      </c>
      <c r="O15" s="4688">
        <v>2</v>
      </c>
      <c r="P15" s="4688">
        <v>1</v>
      </c>
      <c r="Q15" s="4688">
        <v>1</v>
      </c>
      <c r="R15" s="4688">
        <v>0</v>
      </c>
      <c r="S15" s="4697">
        <v>1</v>
      </c>
      <c r="T15" s="4698">
        <v>7</v>
      </c>
      <c r="U15" s="4699">
        <v>8</v>
      </c>
      <c r="V15" s="5490">
        <v>0</v>
      </c>
      <c r="W15" s="5493">
        <v>0</v>
      </c>
      <c r="X15" s="4838">
        <v>3</v>
      </c>
      <c r="Y15" s="4113">
        <v>0</v>
      </c>
      <c r="Z15" s="4114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76</v>
      </c>
      <c r="C16" s="4708">
        <f t="shared" ref="C16:Z16" si="7">SUM(C11:C15)</f>
        <v>1</v>
      </c>
      <c r="D16" s="4709">
        <f t="shared" si="7"/>
        <v>0</v>
      </c>
      <c r="E16" s="4709">
        <f t="shared" si="7"/>
        <v>0</v>
      </c>
      <c r="F16" s="4710">
        <f t="shared" si="7"/>
        <v>3</v>
      </c>
      <c r="G16" s="4710">
        <f t="shared" si="7"/>
        <v>7</v>
      </c>
      <c r="H16" s="4710">
        <f t="shared" si="7"/>
        <v>8</v>
      </c>
      <c r="I16" s="4710">
        <f t="shared" si="7"/>
        <v>6</v>
      </c>
      <c r="J16" s="4710">
        <f t="shared" si="7"/>
        <v>1</v>
      </c>
      <c r="K16" s="4710">
        <f t="shared" si="7"/>
        <v>5</v>
      </c>
      <c r="L16" s="4710">
        <f t="shared" si="7"/>
        <v>6</v>
      </c>
      <c r="M16" s="4710">
        <f t="shared" si="7"/>
        <v>14</v>
      </c>
      <c r="N16" s="4710">
        <f t="shared" si="7"/>
        <v>9</v>
      </c>
      <c r="O16" s="4710">
        <f t="shared" si="7"/>
        <v>8</v>
      </c>
      <c r="P16" s="4710">
        <f t="shared" si="7"/>
        <v>4</v>
      </c>
      <c r="Q16" s="4710">
        <f t="shared" si="7"/>
        <v>3</v>
      </c>
      <c r="R16" s="4710">
        <f t="shared" si="7"/>
        <v>0</v>
      </c>
      <c r="S16" s="4711">
        <f t="shared" si="7"/>
        <v>1</v>
      </c>
      <c r="T16" s="4712">
        <f t="shared" si="7"/>
        <v>8</v>
      </c>
      <c r="U16" s="4713">
        <f t="shared" si="7"/>
        <v>68</v>
      </c>
      <c r="V16" s="5491">
        <f t="shared" si="7"/>
        <v>0</v>
      </c>
      <c r="W16" s="5494">
        <f t="shared" si="7"/>
        <v>0</v>
      </c>
      <c r="X16" s="5496">
        <f t="shared" si="7"/>
        <v>15</v>
      </c>
      <c r="Y16" s="5500">
        <f t="shared" si="7"/>
        <v>1</v>
      </c>
      <c r="Z16" s="5498">
        <f t="shared" si="7"/>
        <v>0</v>
      </c>
    </row>
    <row r="17" spans="1:91" s="109" customFormat="1" ht="17.100000000000001" customHeight="1" x14ac:dyDescent="0.25">
      <c r="A17" s="9442" t="s">
        <v>4075</v>
      </c>
      <c r="B17" s="9393"/>
      <c r="C17" s="9393"/>
      <c r="D17" s="9393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>
        <v>0</v>
      </c>
      <c r="D19" s="859">
        <v>0</v>
      </c>
      <c r="E19" s="4723">
        <v>0</v>
      </c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2</v>
      </c>
      <c r="C20" s="4725">
        <v>0</v>
      </c>
      <c r="D20" s="4726">
        <v>0</v>
      </c>
      <c r="E20" s="4727">
        <v>2</v>
      </c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>
        <v>0</v>
      </c>
      <c r="D21" s="4726">
        <v>0</v>
      </c>
      <c r="E21" s="4727">
        <v>0</v>
      </c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>
        <v>0</v>
      </c>
      <c r="D22" s="4726">
        <v>0</v>
      </c>
      <c r="E22" s="4727">
        <v>0</v>
      </c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>
        <v>0</v>
      </c>
      <c r="D23" s="4732">
        <v>0</v>
      </c>
      <c r="E23" s="4733">
        <v>0</v>
      </c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2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2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437" t="s">
        <v>4082</v>
      </c>
      <c r="B25" s="9384"/>
      <c r="C25" s="9384"/>
      <c r="D25" s="9384"/>
      <c r="E25" s="9384"/>
      <c r="F25" s="9384"/>
      <c r="G25" s="9384"/>
      <c r="H25" s="9384"/>
      <c r="I25" s="9384"/>
      <c r="J25" s="9384"/>
      <c r="K25" s="9384"/>
      <c r="L25" s="9384"/>
    </row>
    <row r="26" spans="1:91" ht="25.5" customHeight="1" x14ac:dyDescent="0.25">
      <c r="A26" s="9427" t="s">
        <v>4083</v>
      </c>
      <c r="B26" s="9427" t="s">
        <v>77</v>
      </c>
      <c r="C26" s="9387" t="s">
        <v>29</v>
      </c>
      <c r="D26" s="9388"/>
      <c r="E26" s="9388"/>
      <c r="F26" s="9388"/>
      <c r="G26" s="9388"/>
      <c r="H26" s="9388"/>
      <c r="I26" s="9388"/>
      <c r="J26" s="9388"/>
      <c r="K26" s="9388"/>
      <c r="L26" s="9388"/>
      <c r="M26" s="9388"/>
      <c r="N26" s="9388"/>
      <c r="O26" s="9388"/>
      <c r="P26" s="9388"/>
      <c r="Q26" s="9388"/>
      <c r="R26" s="9388"/>
      <c r="S26" s="9389"/>
      <c r="T26" s="9415" t="s">
        <v>2397</v>
      </c>
      <c r="U26" s="9416"/>
      <c r="V26" s="9417" t="s">
        <v>36</v>
      </c>
      <c r="W26" s="9383" t="s">
        <v>37</v>
      </c>
      <c r="X26" s="9262" t="s">
        <v>4084</v>
      </c>
      <c r="Y26" s="9268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429"/>
      <c r="B27" s="942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418"/>
      <c r="W27" s="7985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158</v>
      </c>
      <c r="C28" s="4746">
        <v>6</v>
      </c>
      <c r="D28" s="854">
        <v>15</v>
      </c>
      <c r="E28" s="854">
        <v>7</v>
      </c>
      <c r="F28" s="854">
        <v>7</v>
      </c>
      <c r="G28" s="854">
        <v>10</v>
      </c>
      <c r="H28" s="854">
        <v>24</v>
      </c>
      <c r="I28" s="854">
        <v>26</v>
      </c>
      <c r="J28" s="854">
        <v>13</v>
      </c>
      <c r="K28" s="854">
        <v>16</v>
      </c>
      <c r="L28" s="854">
        <v>6</v>
      </c>
      <c r="M28" s="854">
        <v>4</v>
      </c>
      <c r="N28" s="854">
        <v>8</v>
      </c>
      <c r="O28" s="854">
        <v>2</v>
      </c>
      <c r="P28" s="854">
        <v>4</v>
      </c>
      <c r="Q28" s="854">
        <v>2</v>
      </c>
      <c r="R28" s="854">
        <v>2</v>
      </c>
      <c r="S28" s="4690">
        <v>6</v>
      </c>
      <c r="T28" s="4746">
        <v>46</v>
      </c>
      <c r="U28" s="4747">
        <v>112</v>
      </c>
      <c r="V28" s="4695">
        <v>0</v>
      </c>
      <c r="W28" s="4696">
        <v>0</v>
      </c>
      <c r="X28" s="4746">
        <v>158</v>
      </c>
      <c r="Y28" s="4748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>
        <v>0</v>
      </c>
      <c r="D29" s="160">
        <v>0</v>
      </c>
      <c r="E29" s="160">
        <v>0</v>
      </c>
      <c r="F29" s="160">
        <v>0</v>
      </c>
      <c r="G29" s="160">
        <v>0</v>
      </c>
      <c r="H29" s="160">
        <v>0</v>
      </c>
      <c r="I29" s="160">
        <v>0</v>
      </c>
      <c r="J29" s="160">
        <v>0</v>
      </c>
      <c r="K29" s="160">
        <v>0</v>
      </c>
      <c r="L29" s="160">
        <v>0</v>
      </c>
      <c r="M29" s="160">
        <v>0</v>
      </c>
      <c r="N29" s="160">
        <v>0</v>
      </c>
      <c r="O29" s="160">
        <v>0</v>
      </c>
      <c r="P29" s="160">
        <v>0</v>
      </c>
      <c r="Q29" s="160">
        <v>0</v>
      </c>
      <c r="R29" s="160">
        <v>0</v>
      </c>
      <c r="S29" s="161">
        <v>0</v>
      </c>
      <c r="T29" s="4751">
        <v>0</v>
      </c>
      <c r="U29" s="4752">
        <v>0</v>
      </c>
      <c r="V29" s="4753">
        <v>0</v>
      </c>
      <c r="W29" s="4754">
        <v>0</v>
      </c>
      <c r="X29" s="4751">
        <v>0</v>
      </c>
      <c r="Y29" s="4755">
        <v>0</v>
      </c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419" t="s">
        <v>4089</v>
      </c>
      <c r="B30" s="9419"/>
      <c r="C30" s="9419"/>
      <c r="D30" s="9419"/>
      <c r="E30" s="9419"/>
      <c r="F30" s="9419"/>
      <c r="G30" s="9419"/>
      <c r="H30" s="9419"/>
      <c r="I30" s="9419"/>
      <c r="J30" s="9419"/>
      <c r="K30" s="9419"/>
      <c r="L30" s="9419"/>
    </row>
    <row r="31" spans="1:91" s="109" customFormat="1" ht="17.100000000000001" customHeight="1" x14ac:dyDescent="0.25">
      <c r="A31" s="9384" t="s">
        <v>4090</v>
      </c>
      <c r="B31" s="9384"/>
      <c r="C31" s="9384"/>
      <c r="D31" s="9384"/>
      <c r="E31" s="9384"/>
      <c r="F31" s="9384"/>
      <c r="G31" s="9384"/>
      <c r="H31" s="9384"/>
      <c r="I31" s="9384"/>
      <c r="J31" s="9384"/>
      <c r="K31" s="9384"/>
      <c r="L31" s="9384"/>
    </row>
    <row r="32" spans="1:91" s="110" customFormat="1" ht="15" customHeight="1" x14ac:dyDescent="0.25">
      <c r="A32" s="8484" t="s">
        <v>4091</v>
      </c>
      <c r="B32" s="9427" t="s">
        <v>77</v>
      </c>
      <c r="C32" s="9430" t="s">
        <v>4092</v>
      </c>
      <c r="D32" s="9431"/>
      <c r="E32" s="9431"/>
      <c r="F32" s="9431"/>
      <c r="G32" s="9431"/>
      <c r="H32" s="9431"/>
      <c r="I32" s="9431"/>
      <c r="J32" s="9431"/>
      <c r="K32" s="9431"/>
      <c r="L32" s="9431"/>
      <c r="M32" s="9431"/>
      <c r="N32" s="9431"/>
      <c r="O32" s="9431"/>
      <c r="P32" s="9431"/>
      <c r="Q32" s="9431"/>
      <c r="R32" s="9431"/>
      <c r="S32" s="9431"/>
      <c r="T32" s="9431"/>
      <c r="U32" s="9432"/>
      <c r="V32" s="9433" t="s">
        <v>4093</v>
      </c>
      <c r="W32" s="9434"/>
      <c r="X32" s="8484" t="s">
        <v>4094</v>
      </c>
      <c r="Y32" s="9288"/>
      <c r="Z32" s="9262" t="s">
        <v>4095</v>
      </c>
      <c r="AA32" s="9263"/>
      <c r="AB32" s="9263"/>
      <c r="AC32" s="9263"/>
      <c r="AD32" s="9263"/>
      <c r="AE32" s="9263"/>
      <c r="AF32" s="9263"/>
      <c r="AG32" s="9263"/>
      <c r="AH32" s="9263"/>
      <c r="AI32" s="9399"/>
      <c r="AJ32" s="9287" t="s">
        <v>4096</v>
      </c>
      <c r="AK32" s="9287"/>
      <c r="AL32" s="9288"/>
      <c r="AM32" s="7252" t="s">
        <v>4097</v>
      </c>
      <c r="AN32" s="9288" t="s">
        <v>4098</v>
      </c>
      <c r="AO32" s="7857" t="s">
        <v>36</v>
      </c>
      <c r="AP32" s="7674" t="s">
        <v>37</v>
      </c>
      <c r="AQ32" s="9288" t="s">
        <v>4099</v>
      </c>
      <c r="AR32" s="9385" t="s">
        <v>498</v>
      </c>
      <c r="AS32" s="9386" t="s">
        <v>35</v>
      </c>
    </row>
    <row r="33" spans="1:96" s="110" customFormat="1" ht="15" customHeight="1" x14ac:dyDescent="0.25">
      <c r="A33" s="7719"/>
      <c r="B33" s="9428"/>
      <c r="C33" s="9387" t="s">
        <v>29</v>
      </c>
      <c r="D33" s="9388"/>
      <c r="E33" s="9388"/>
      <c r="F33" s="9388"/>
      <c r="G33" s="9388"/>
      <c r="H33" s="9388"/>
      <c r="I33" s="9388"/>
      <c r="J33" s="9388"/>
      <c r="K33" s="9388"/>
      <c r="L33" s="9388"/>
      <c r="M33" s="9388"/>
      <c r="N33" s="9388"/>
      <c r="O33" s="9388"/>
      <c r="P33" s="9388"/>
      <c r="Q33" s="9388"/>
      <c r="R33" s="9388"/>
      <c r="S33" s="9389"/>
      <c r="T33" s="9390" t="s">
        <v>2397</v>
      </c>
      <c r="U33" s="9391"/>
      <c r="V33" s="9435"/>
      <c r="W33" s="9436"/>
      <c r="X33" s="8366"/>
      <c r="Y33" s="9290"/>
      <c r="Z33" s="9253" t="s">
        <v>3628</v>
      </c>
      <c r="AA33" s="9258"/>
      <c r="AB33" s="9258"/>
      <c r="AC33" s="9258"/>
      <c r="AD33" s="9254"/>
      <c r="AE33" s="9253" t="s">
        <v>4100</v>
      </c>
      <c r="AF33" s="9258"/>
      <c r="AG33" s="9258"/>
      <c r="AH33" s="9258"/>
      <c r="AI33" s="9392"/>
      <c r="AJ33" s="7672"/>
      <c r="AK33" s="7672"/>
      <c r="AL33" s="7665"/>
      <c r="AM33" s="7675"/>
      <c r="AN33" s="7665"/>
      <c r="AO33" s="7719"/>
      <c r="AP33" s="7675"/>
      <c r="AQ33" s="7665"/>
      <c r="AR33" s="9385"/>
      <c r="AS33" s="9386"/>
    </row>
    <row r="34" spans="1:96" s="110" customFormat="1" ht="74.25" customHeight="1" x14ac:dyDescent="0.25">
      <c r="A34" s="8366"/>
      <c r="B34" s="942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3"/>
      <c r="AN34" s="9290"/>
      <c r="AO34" s="7858"/>
      <c r="AP34" s="7676"/>
      <c r="AQ34" s="9290"/>
      <c r="AR34" s="9385"/>
      <c r="AS34" s="9386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93" t="s">
        <v>4111</v>
      </c>
      <c r="B91" s="9393"/>
      <c r="C91" s="9393"/>
      <c r="D91" s="9393"/>
      <c r="E91" s="9393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84" t="s">
        <v>27</v>
      </c>
      <c r="B92" s="9272"/>
      <c r="C92" s="9284" t="s">
        <v>193</v>
      </c>
      <c r="D92" s="9285"/>
      <c r="E92" s="9272"/>
      <c r="F92" s="9253" t="s">
        <v>101</v>
      </c>
      <c r="G92" s="9258"/>
      <c r="H92" s="9258"/>
      <c r="I92" s="9258"/>
      <c r="J92" s="9258"/>
      <c r="K92" s="9258"/>
      <c r="L92" s="9258"/>
      <c r="M92" s="9258"/>
      <c r="N92" s="9258"/>
      <c r="O92" s="9258"/>
      <c r="P92" s="9258"/>
      <c r="Q92" s="9258"/>
      <c r="R92" s="9258"/>
      <c r="S92" s="9258"/>
      <c r="T92" s="9258"/>
      <c r="U92" s="9258"/>
      <c r="V92" s="9258"/>
      <c r="W92" s="9258"/>
      <c r="X92" s="9258"/>
      <c r="Y92" s="9258"/>
      <c r="Z92" s="9258"/>
      <c r="AA92" s="9258"/>
      <c r="AB92" s="9258"/>
      <c r="AC92" s="9258"/>
      <c r="AD92" s="9258"/>
      <c r="AE92" s="9258"/>
      <c r="AF92" s="9258"/>
      <c r="AG92" s="9258"/>
      <c r="AH92" s="9258"/>
      <c r="AI92" s="9258"/>
      <c r="AJ92" s="9258"/>
      <c r="AK92" s="9258"/>
      <c r="AL92" s="9258"/>
      <c r="AM92" s="9267"/>
      <c r="AN92" s="9294" t="s">
        <v>4112</v>
      </c>
      <c r="AO92" s="9394"/>
      <c r="AP92" s="8721" t="s">
        <v>609</v>
      </c>
      <c r="AQ92" s="7674" t="s">
        <v>1337</v>
      </c>
      <c r="AR92" s="7671" t="s">
        <v>36</v>
      </c>
      <c r="AS92" s="7674" t="s">
        <v>37</v>
      </c>
      <c r="AT92" s="7671" t="s">
        <v>4113</v>
      </c>
      <c r="AU92" s="7674" t="s">
        <v>4114</v>
      </c>
    </row>
    <row r="93" spans="1:96" s="110" customFormat="1" ht="15" customHeight="1" x14ac:dyDescent="0.25">
      <c r="A93" s="9069"/>
      <c r="B93" s="8087"/>
      <c r="C93" s="8313"/>
      <c r="D93" s="9286"/>
      <c r="E93" s="9273"/>
      <c r="F93" s="9262" t="s">
        <v>348</v>
      </c>
      <c r="G93" s="9268"/>
      <c r="H93" s="9262" t="s">
        <v>331</v>
      </c>
      <c r="I93" s="9268"/>
      <c r="J93" s="9262" t="s">
        <v>94</v>
      </c>
      <c r="K93" s="9268"/>
      <c r="L93" s="9262" t="s">
        <v>44</v>
      </c>
      <c r="M93" s="9268"/>
      <c r="N93" s="9262" t="s">
        <v>45</v>
      </c>
      <c r="O93" s="9268"/>
      <c r="P93" s="9253" t="s">
        <v>46</v>
      </c>
      <c r="Q93" s="9254"/>
      <c r="R93" s="9253" t="s">
        <v>47</v>
      </c>
      <c r="S93" s="9254"/>
      <c r="T93" s="9253" t="s">
        <v>48</v>
      </c>
      <c r="U93" s="9254"/>
      <c r="V93" s="9253" t="s">
        <v>49</v>
      </c>
      <c r="W93" s="9254"/>
      <c r="X93" s="9253" t="s">
        <v>50</v>
      </c>
      <c r="Y93" s="9254"/>
      <c r="Z93" s="9253" t="s">
        <v>51</v>
      </c>
      <c r="AA93" s="9254"/>
      <c r="AB93" s="9253" t="s">
        <v>52</v>
      </c>
      <c r="AC93" s="9254"/>
      <c r="AD93" s="9253" t="s">
        <v>53</v>
      </c>
      <c r="AE93" s="9254"/>
      <c r="AF93" s="9253" t="s">
        <v>54</v>
      </c>
      <c r="AG93" s="9254"/>
      <c r="AH93" s="9253" t="s">
        <v>55</v>
      </c>
      <c r="AI93" s="9254"/>
      <c r="AJ93" s="9253" t="s">
        <v>56</v>
      </c>
      <c r="AK93" s="9254"/>
      <c r="AL93" s="9253" t="s">
        <v>57</v>
      </c>
      <c r="AM93" s="9267"/>
      <c r="AN93" s="7255"/>
      <c r="AO93" s="9395"/>
      <c r="AP93" s="7730"/>
      <c r="AQ93" s="7675"/>
      <c r="AR93" s="7672"/>
      <c r="AS93" s="7675"/>
      <c r="AT93" s="7672"/>
      <c r="AU93" s="7675"/>
    </row>
    <row r="94" spans="1:96" s="110" customFormat="1" ht="57" customHeight="1" x14ac:dyDescent="0.25">
      <c r="A94" s="8313"/>
      <c r="B94" s="927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17"/>
      <c r="AQ94" s="7676"/>
      <c r="AR94" s="7746"/>
      <c r="AS94" s="7676"/>
      <c r="AT94" s="7746"/>
      <c r="AU94" s="7676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2" t="s">
        <v>77</v>
      </c>
      <c r="B104" s="9268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84" t="s">
        <v>4120</v>
      </c>
      <c r="B106" s="9384"/>
      <c r="C106" s="9384"/>
      <c r="D106" s="9384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252" t="s">
        <v>4121</v>
      </c>
      <c r="B107" s="9262" t="s">
        <v>77</v>
      </c>
      <c r="C107" s="9263"/>
      <c r="D107" s="9268"/>
      <c r="E107" s="9262" t="s">
        <v>29</v>
      </c>
      <c r="F107" s="9263"/>
      <c r="G107" s="9263"/>
      <c r="H107" s="9263"/>
      <c r="I107" s="9263"/>
      <c r="J107" s="9263"/>
      <c r="K107" s="9263"/>
      <c r="L107" s="9263"/>
      <c r="M107" s="9263"/>
      <c r="N107" s="9263"/>
      <c r="O107" s="9263"/>
      <c r="P107" s="9265"/>
      <c r="Q107" s="9269" t="s">
        <v>3028</v>
      </c>
      <c r="R107" s="9288" t="s">
        <v>4122</v>
      </c>
      <c r="S107" s="9288" t="s">
        <v>4123</v>
      </c>
      <c r="T107" s="9149" t="s">
        <v>4124</v>
      </c>
      <c r="U107" s="9152" t="s">
        <v>4125</v>
      </c>
      <c r="V107" s="9288" t="s">
        <v>36</v>
      </c>
      <c r="W107" s="9288" t="s">
        <v>37</v>
      </c>
    </row>
    <row r="108" spans="1:95" s="110" customFormat="1" ht="39" customHeight="1" x14ac:dyDescent="0.25">
      <c r="A108" s="7253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30"/>
      <c r="R108" s="9290"/>
      <c r="S108" s="9290"/>
      <c r="T108" s="8602"/>
      <c r="U108" s="9292"/>
      <c r="V108" s="9290"/>
      <c r="W108" s="9290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377" t="s">
        <v>4141</v>
      </c>
      <c r="B113" s="9377"/>
      <c r="C113" s="9377"/>
      <c r="D113" s="9377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252" t="s">
        <v>4121</v>
      </c>
      <c r="B114" s="9262" t="s">
        <v>77</v>
      </c>
      <c r="C114" s="9263"/>
      <c r="D114" s="9268"/>
      <c r="E114" s="9262" t="s">
        <v>29</v>
      </c>
      <c r="F114" s="9263"/>
      <c r="G114" s="9263"/>
      <c r="H114" s="9263"/>
      <c r="I114" s="9263"/>
      <c r="J114" s="9263"/>
      <c r="K114" s="9263"/>
      <c r="L114" s="9265"/>
      <c r="M114" s="9269" t="s">
        <v>4142</v>
      </c>
      <c r="N114" s="9288" t="s">
        <v>3028</v>
      </c>
      <c r="O114" s="9288" t="s">
        <v>609</v>
      </c>
      <c r="P114" s="9288" t="s">
        <v>1708</v>
      </c>
      <c r="Q114" s="9378" t="s">
        <v>34</v>
      </c>
      <c r="R114" s="9380" t="s">
        <v>35</v>
      </c>
      <c r="S114" s="9381" t="s">
        <v>36</v>
      </c>
      <c r="T114" s="9383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53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30"/>
      <c r="N115" s="9290"/>
      <c r="O115" s="9290"/>
      <c r="P115" s="9290"/>
      <c r="Q115" s="9379"/>
      <c r="R115" s="9368"/>
      <c r="S115" s="9382"/>
      <c r="T115" s="7985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414" t="s">
        <v>4150</v>
      </c>
      <c r="B119" s="9414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414" t="s">
        <v>4151</v>
      </c>
      <c r="B120" s="9414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420" t="s">
        <v>4152</v>
      </c>
      <c r="B121" s="9420" t="s">
        <v>4153</v>
      </c>
      <c r="C121" s="9253" t="s">
        <v>29</v>
      </c>
      <c r="D121" s="9258"/>
      <c r="E121" s="9258"/>
      <c r="F121" s="9258"/>
      <c r="G121" s="9258"/>
      <c r="H121" s="9258"/>
      <c r="I121" s="9258"/>
      <c r="J121" s="9258"/>
      <c r="K121" s="9258"/>
      <c r="L121" s="9258"/>
      <c r="M121" s="9258"/>
      <c r="N121" s="9258"/>
      <c r="O121" s="9258"/>
      <c r="P121" s="9258"/>
      <c r="Q121" s="9258"/>
      <c r="R121" s="9258"/>
      <c r="S121" s="9267"/>
      <c r="T121" s="9421" t="s">
        <v>2397</v>
      </c>
      <c r="U121" s="9422"/>
      <c r="V121" s="9423" t="s">
        <v>34</v>
      </c>
      <c r="W121" s="9380" t="s">
        <v>35</v>
      </c>
      <c r="X121" s="9425" t="s">
        <v>36</v>
      </c>
      <c r="Y121" s="9383" t="s">
        <v>37</v>
      </c>
      <c r="Z121" s="9288" t="s">
        <v>1045</v>
      </c>
      <c r="AA121" s="9413" t="s">
        <v>33</v>
      </c>
    </row>
    <row r="122" spans="1:96" s="110" customFormat="1" ht="50.25" customHeight="1" x14ac:dyDescent="0.25">
      <c r="A122" s="9420"/>
      <c r="B122" s="9420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424"/>
      <c r="W122" s="9368"/>
      <c r="X122" s="9426"/>
      <c r="Y122" s="7985"/>
      <c r="Z122" s="9290"/>
      <c r="AA122" s="7659"/>
    </row>
    <row r="123" spans="1:96" s="110" customFormat="1" ht="15" customHeight="1" x14ac:dyDescent="0.25">
      <c r="A123" s="4847" t="s">
        <v>4154</v>
      </c>
      <c r="B123" s="4848">
        <f>SUM(C123:S123)</f>
        <v>0</v>
      </c>
      <c r="C123" s="4849"/>
      <c r="D123" s="4850"/>
      <c r="E123" s="4850"/>
      <c r="F123" s="4850"/>
      <c r="G123" s="4850"/>
      <c r="H123" s="4850"/>
      <c r="I123" s="4850"/>
      <c r="J123" s="4850"/>
      <c r="K123" s="4850"/>
      <c r="L123" s="4850"/>
      <c r="M123" s="4850"/>
      <c r="N123" s="4850"/>
      <c r="O123" s="4850"/>
      <c r="P123" s="4850"/>
      <c r="Q123" s="4850"/>
      <c r="R123" s="4850"/>
      <c r="S123" s="4851"/>
      <c r="T123" s="4852"/>
      <c r="U123" s="4853"/>
      <c r="V123" s="4854"/>
      <c r="W123" s="4855"/>
      <c r="X123" s="4856"/>
      <c r="Y123" s="4855"/>
      <c r="Z123" s="4857"/>
      <c r="AA123" s="4857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414" t="s">
        <v>4157</v>
      </c>
      <c r="B126" s="9414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29" t="s">
        <v>1108</v>
      </c>
      <c r="B127" s="9229" t="s">
        <v>27</v>
      </c>
      <c r="C127" s="8484" t="s">
        <v>77</v>
      </c>
      <c r="D127" s="9287"/>
      <c r="E127" s="9288"/>
      <c r="F127" s="9253" t="s">
        <v>101</v>
      </c>
      <c r="G127" s="9258"/>
      <c r="H127" s="9258"/>
      <c r="I127" s="9258"/>
      <c r="J127" s="9258"/>
      <c r="K127" s="9258"/>
      <c r="L127" s="9258"/>
      <c r="M127" s="9258"/>
      <c r="N127" s="9258"/>
      <c r="O127" s="9258"/>
      <c r="P127" s="9258"/>
      <c r="Q127" s="9258"/>
      <c r="R127" s="9258"/>
      <c r="S127" s="9258"/>
      <c r="T127" s="9258"/>
      <c r="U127" s="9258"/>
      <c r="V127" s="9258"/>
      <c r="W127" s="9258"/>
      <c r="X127" s="9258"/>
      <c r="Y127" s="9258"/>
      <c r="Z127" s="9258"/>
      <c r="AA127" s="9258"/>
      <c r="AB127" s="9258"/>
      <c r="AC127" s="9258"/>
      <c r="AD127" s="9258"/>
      <c r="AE127" s="9258"/>
      <c r="AF127" s="9258"/>
      <c r="AG127" s="9258"/>
      <c r="AH127" s="9258"/>
      <c r="AI127" s="9258"/>
      <c r="AJ127" s="9258"/>
      <c r="AK127" s="9258"/>
      <c r="AL127" s="9258"/>
      <c r="AM127" s="9267"/>
      <c r="AN127" s="9411" t="s">
        <v>498</v>
      </c>
      <c r="AO127" s="9321" t="s">
        <v>35</v>
      </c>
      <c r="AP127" s="9412" t="s">
        <v>36</v>
      </c>
      <c r="AQ127" s="9412" t="s">
        <v>37</v>
      </c>
      <c r="AR127" s="9412" t="s">
        <v>1045</v>
      </c>
      <c r="AS127" s="9413" t="s">
        <v>33</v>
      </c>
    </row>
    <row r="128" spans="1:96" s="110" customFormat="1" ht="15" customHeight="1" x14ac:dyDescent="0.25">
      <c r="A128" s="8461"/>
      <c r="B128" s="8461"/>
      <c r="C128" s="8366"/>
      <c r="D128" s="9289"/>
      <c r="E128" s="9290"/>
      <c r="F128" s="9262" t="s">
        <v>348</v>
      </c>
      <c r="G128" s="9268"/>
      <c r="H128" s="9262" t="s">
        <v>331</v>
      </c>
      <c r="I128" s="9268"/>
      <c r="J128" s="9262" t="s">
        <v>94</v>
      </c>
      <c r="K128" s="9268"/>
      <c r="L128" s="9262" t="s">
        <v>44</v>
      </c>
      <c r="M128" s="9263"/>
      <c r="N128" s="9262" t="s">
        <v>45</v>
      </c>
      <c r="O128" s="9268"/>
      <c r="P128" s="9253" t="s">
        <v>46</v>
      </c>
      <c r="Q128" s="9254"/>
      <c r="R128" s="9253" t="s">
        <v>47</v>
      </c>
      <c r="S128" s="9254"/>
      <c r="T128" s="9253" t="s">
        <v>48</v>
      </c>
      <c r="U128" s="9254"/>
      <c r="V128" s="9253" t="s">
        <v>49</v>
      </c>
      <c r="W128" s="9254"/>
      <c r="X128" s="9253" t="s">
        <v>50</v>
      </c>
      <c r="Y128" s="9254"/>
      <c r="Z128" s="9253" t="s">
        <v>51</v>
      </c>
      <c r="AA128" s="9254"/>
      <c r="AB128" s="9253" t="s">
        <v>52</v>
      </c>
      <c r="AC128" s="9254"/>
      <c r="AD128" s="9253" t="s">
        <v>53</v>
      </c>
      <c r="AE128" s="9254"/>
      <c r="AF128" s="9253" t="s">
        <v>54</v>
      </c>
      <c r="AG128" s="9254"/>
      <c r="AH128" s="9253" t="s">
        <v>55</v>
      </c>
      <c r="AI128" s="9254"/>
      <c r="AJ128" s="9253" t="s">
        <v>56</v>
      </c>
      <c r="AK128" s="9254"/>
      <c r="AL128" s="9253" t="s">
        <v>57</v>
      </c>
      <c r="AM128" s="9267"/>
      <c r="AN128" s="9411"/>
      <c r="AO128" s="9321"/>
      <c r="AP128" s="7938"/>
      <c r="AQ128" s="7938"/>
      <c r="AR128" s="7938"/>
      <c r="AS128" s="8483"/>
    </row>
    <row r="129" spans="1:95" s="110" customFormat="1" ht="52.5" customHeight="1" x14ac:dyDescent="0.25">
      <c r="A129" s="8462"/>
      <c r="B129" s="8462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411"/>
      <c r="AO129" s="9321"/>
      <c r="AP129" s="7740"/>
      <c r="AQ129" s="7740"/>
      <c r="AR129" s="7740"/>
      <c r="AS129" s="7659"/>
    </row>
    <row r="130" spans="1:95" s="110" customFormat="1" ht="15" customHeight="1" x14ac:dyDescent="0.25">
      <c r="A130" s="9375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770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770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770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770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770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770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770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770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770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369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770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770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770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770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770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770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770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770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770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770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369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29" t="s">
        <v>26</v>
      </c>
      <c r="B153" s="9229" t="s">
        <v>27</v>
      </c>
      <c r="C153" s="8484" t="s">
        <v>77</v>
      </c>
      <c r="D153" s="9287"/>
      <c r="E153" s="9288"/>
      <c r="F153" s="9262" t="s">
        <v>101</v>
      </c>
      <c r="G153" s="9263"/>
      <c r="H153" s="9263"/>
      <c r="I153" s="9263"/>
      <c r="J153" s="9263"/>
      <c r="K153" s="9263"/>
      <c r="L153" s="9263"/>
      <c r="M153" s="9263"/>
      <c r="N153" s="9263"/>
      <c r="O153" s="9263"/>
      <c r="P153" s="9263"/>
      <c r="Q153" s="9263"/>
      <c r="R153" s="9263"/>
      <c r="S153" s="9263"/>
      <c r="T153" s="9263"/>
      <c r="U153" s="9263"/>
      <c r="V153" s="9263"/>
      <c r="W153" s="9263"/>
      <c r="X153" s="9263"/>
      <c r="Y153" s="9263"/>
      <c r="Z153" s="9263"/>
      <c r="AA153" s="9263"/>
      <c r="AB153" s="9263"/>
      <c r="AC153" s="9263"/>
      <c r="AD153" s="9263"/>
      <c r="AE153" s="9263"/>
      <c r="AF153" s="9263"/>
      <c r="AG153" s="9265"/>
      <c r="AH153" s="9376" t="s">
        <v>36</v>
      </c>
      <c r="AI153" s="9288" t="s">
        <v>37</v>
      </c>
    </row>
    <row r="154" spans="1:95" ht="15" customHeight="1" x14ac:dyDescent="0.25">
      <c r="A154" s="8461"/>
      <c r="B154" s="8461"/>
      <c r="C154" s="8366"/>
      <c r="D154" s="9289"/>
      <c r="E154" s="9290"/>
      <c r="F154" s="9262" t="s">
        <v>44</v>
      </c>
      <c r="G154" s="9268"/>
      <c r="H154" s="9262" t="s">
        <v>45</v>
      </c>
      <c r="I154" s="9268"/>
      <c r="J154" s="9253" t="s">
        <v>46</v>
      </c>
      <c r="K154" s="9254"/>
      <c r="L154" s="9253" t="s">
        <v>47</v>
      </c>
      <c r="M154" s="9254"/>
      <c r="N154" s="9253" t="s">
        <v>48</v>
      </c>
      <c r="O154" s="9254"/>
      <c r="P154" s="9253" t="s">
        <v>49</v>
      </c>
      <c r="Q154" s="9254"/>
      <c r="R154" s="9253" t="s">
        <v>50</v>
      </c>
      <c r="S154" s="9254"/>
      <c r="T154" s="9253" t="s">
        <v>51</v>
      </c>
      <c r="U154" s="9254"/>
      <c r="V154" s="9253" t="s">
        <v>52</v>
      </c>
      <c r="W154" s="9254"/>
      <c r="X154" s="9253" t="s">
        <v>53</v>
      </c>
      <c r="Y154" s="9254"/>
      <c r="Z154" s="9253" t="s">
        <v>54</v>
      </c>
      <c r="AA154" s="9254"/>
      <c r="AB154" s="9253" t="s">
        <v>55</v>
      </c>
      <c r="AC154" s="9254"/>
      <c r="AD154" s="9253" t="s">
        <v>56</v>
      </c>
      <c r="AE154" s="9254"/>
      <c r="AF154" s="9253" t="s">
        <v>57</v>
      </c>
      <c r="AG154" s="9267"/>
      <c r="AH154" s="7693"/>
      <c r="AI154" s="7665"/>
    </row>
    <row r="155" spans="1:95" ht="15" customHeight="1" x14ac:dyDescent="0.25">
      <c r="A155" s="8462"/>
      <c r="B155" s="8462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688"/>
      <c r="AI155" s="9290"/>
    </row>
    <row r="156" spans="1:95" ht="15" customHeight="1" x14ac:dyDescent="0.25">
      <c r="A156" s="9375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770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770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369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75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770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770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369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29" t="s">
        <v>1634</v>
      </c>
      <c r="B165" s="8484" t="s">
        <v>77</v>
      </c>
      <c r="C165" s="9287"/>
      <c r="D165" s="9288"/>
      <c r="E165" s="9262" t="s">
        <v>101</v>
      </c>
      <c r="F165" s="9263"/>
      <c r="G165" s="9263"/>
      <c r="H165" s="9263"/>
      <c r="I165" s="9263"/>
      <c r="J165" s="9263"/>
      <c r="K165" s="9263"/>
      <c r="L165" s="9263"/>
      <c r="M165" s="9263"/>
      <c r="N165" s="9263"/>
      <c r="O165" s="9263"/>
      <c r="P165" s="9263"/>
      <c r="Q165" s="9263"/>
      <c r="R165" s="9263"/>
      <c r="S165" s="9263"/>
      <c r="T165" s="9263"/>
      <c r="U165" s="9263"/>
      <c r="V165" s="9263"/>
      <c r="W165" s="9263"/>
      <c r="X165" s="9263"/>
      <c r="Y165" s="9263"/>
      <c r="Z165" s="9263"/>
      <c r="AA165" s="9263"/>
      <c r="AB165" s="9263"/>
      <c r="AC165" s="9263"/>
      <c r="AD165" s="9263"/>
      <c r="AE165" s="9263"/>
      <c r="AF165" s="9399"/>
      <c r="AG165" s="9288" t="s">
        <v>2227</v>
      </c>
      <c r="AH165" s="9410" t="s">
        <v>36</v>
      </c>
      <c r="AI165" s="9288" t="s">
        <v>37</v>
      </c>
    </row>
    <row r="166" spans="1:91" s="110" customFormat="1" ht="15" customHeight="1" x14ac:dyDescent="0.25">
      <c r="A166" s="8461"/>
      <c r="B166" s="8366"/>
      <c r="C166" s="9289"/>
      <c r="D166" s="9290"/>
      <c r="E166" s="9262" t="s">
        <v>44</v>
      </c>
      <c r="F166" s="9268"/>
      <c r="G166" s="9262" t="s">
        <v>45</v>
      </c>
      <c r="H166" s="9268"/>
      <c r="I166" s="9253" t="s">
        <v>46</v>
      </c>
      <c r="J166" s="9254"/>
      <c r="K166" s="9253" t="s">
        <v>47</v>
      </c>
      <c r="L166" s="9254"/>
      <c r="M166" s="9253" t="s">
        <v>48</v>
      </c>
      <c r="N166" s="9254"/>
      <c r="O166" s="9253" t="s">
        <v>49</v>
      </c>
      <c r="P166" s="9254"/>
      <c r="Q166" s="9253" t="s">
        <v>50</v>
      </c>
      <c r="R166" s="9254"/>
      <c r="S166" s="9253" t="s">
        <v>51</v>
      </c>
      <c r="T166" s="9254"/>
      <c r="U166" s="9253" t="s">
        <v>52</v>
      </c>
      <c r="V166" s="9254"/>
      <c r="W166" s="9253" t="s">
        <v>53</v>
      </c>
      <c r="X166" s="9254"/>
      <c r="Y166" s="9253" t="s">
        <v>54</v>
      </c>
      <c r="Z166" s="9254"/>
      <c r="AA166" s="9253" t="s">
        <v>55</v>
      </c>
      <c r="AB166" s="9254"/>
      <c r="AC166" s="9253" t="s">
        <v>56</v>
      </c>
      <c r="AD166" s="9254"/>
      <c r="AE166" s="9253" t="s">
        <v>57</v>
      </c>
      <c r="AF166" s="9392"/>
      <c r="AG166" s="7665"/>
      <c r="AH166" s="8464"/>
      <c r="AI166" s="7665"/>
    </row>
    <row r="167" spans="1:91" s="110" customFormat="1" ht="15" customHeight="1" x14ac:dyDescent="0.25">
      <c r="A167" s="8462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90"/>
      <c r="AH167" s="7997"/>
      <c r="AI167" s="9290"/>
    </row>
    <row r="168" spans="1:91" s="110" customFormat="1" ht="15" customHeight="1" x14ac:dyDescent="0.25">
      <c r="A168" s="2377" t="s">
        <v>4154</v>
      </c>
      <c r="B168" s="4868">
        <f>SUM(C168:D168)</f>
        <v>7</v>
      </c>
      <c r="C168" s="861">
        <f t="shared" ref="C168:D170" si="109">+E168+G168+I168+K168+M168+O168+Q168+S168+U168+W168+Y168+AA168+AC168+AE168</f>
        <v>1</v>
      </c>
      <c r="D168" s="4869">
        <f t="shared" si="109"/>
        <v>6</v>
      </c>
      <c r="E168" s="4746">
        <v>0</v>
      </c>
      <c r="F168" s="4690">
        <v>0</v>
      </c>
      <c r="G168" s="4746">
        <v>0</v>
      </c>
      <c r="H168" s="4690">
        <v>0</v>
      </c>
      <c r="I168" s="4746">
        <v>0</v>
      </c>
      <c r="J168" s="4690">
        <v>0</v>
      </c>
      <c r="K168" s="4746">
        <v>0</v>
      </c>
      <c r="L168" s="4690">
        <v>0</v>
      </c>
      <c r="M168" s="4746">
        <v>0</v>
      </c>
      <c r="N168" s="4690">
        <v>0</v>
      </c>
      <c r="O168" s="4746">
        <v>0</v>
      </c>
      <c r="P168" s="4690">
        <v>0</v>
      </c>
      <c r="Q168" s="4746">
        <v>0</v>
      </c>
      <c r="R168" s="4690">
        <v>0</v>
      </c>
      <c r="S168" s="4746">
        <v>0</v>
      </c>
      <c r="T168" s="4690">
        <v>0</v>
      </c>
      <c r="U168" s="4746">
        <v>0</v>
      </c>
      <c r="V168" s="4690">
        <v>0</v>
      </c>
      <c r="W168" s="4746">
        <v>0</v>
      </c>
      <c r="X168" s="4690">
        <v>1</v>
      </c>
      <c r="Y168" s="4746">
        <v>0</v>
      </c>
      <c r="Z168" s="4690">
        <v>2</v>
      </c>
      <c r="AA168" s="4746">
        <v>1</v>
      </c>
      <c r="AB168" s="4690">
        <v>3</v>
      </c>
      <c r="AC168" s="4746">
        <v>0</v>
      </c>
      <c r="AD168" s="4690">
        <v>0</v>
      </c>
      <c r="AE168" s="4746">
        <v>0</v>
      </c>
      <c r="AF168" s="4903">
        <v>0</v>
      </c>
      <c r="AG168" s="4748">
        <v>0</v>
      </c>
      <c r="AH168" s="4746">
        <v>0</v>
      </c>
      <c r="AI168" s="4748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>
        <v>0</v>
      </c>
      <c r="F169" s="4697">
        <v>0</v>
      </c>
      <c r="G169" s="1333">
        <v>0</v>
      </c>
      <c r="H169" s="4697">
        <v>0</v>
      </c>
      <c r="I169" s="1333">
        <v>0</v>
      </c>
      <c r="J169" s="4697">
        <v>0</v>
      </c>
      <c r="K169" s="1333">
        <v>0</v>
      </c>
      <c r="L169" s="4697">
        <v>0</v>
      </c>
      <c r="M169" s="1333">
        <v>0</v>
      </c>
      <c r="N169" s="4697">
        <v>0</v>
      </c>
      <c r="O169" s="1333">
        <v>0</v>
      </c>
      <c r="P169" s="4697">
        <v>0</v>
      </c>
      <c r="Q169" s="1333">
        <v>0</v>
      </c>
      <c r="R169" s="4697">
        <v>0</v>
      </c>
      <c r="S169" s="1333">
        <v>0</v>
      </c>
      <c r="T169" s="4697">
        <v>0</v>
      </c>
      <c r="U169" s="1333">
        <v>0</v>
      </c>
      <c r="V169" s="4697">
        <v>0</v>
      </c>
      <c r="W169" s="1333">
        <v>0</v>
      </c>
      <c r="X169" s="4697">
        <v>0</v>
      </c>
      <c r="Y169" s="1333">
        <v>0</v>
      </c>
      <c r="Z169" s="4697">
        <v>0</v>
      </c>
      <c r="AA169" s="1333">
        <v>0</v>
      </c>
      <c r="AB169" s="4697">
        <v>0</v>
      </c>
      <c r="AC169" s="1333">
        <v>0</v>
      </c>
      <c r="AD169" s="4697">
        <v>0</v>
      </c>
      <c r="AE169" s="1333">
        <v>0</v>
      </c>
      <c r="AF169" s="1409">
        <v>0</v>
      </c>
      <c r="AG169" s="4114">
        <v>0</v>
      </c>
      <c r="AH169" s="1333">
        <v>0</v>
      </c>
      <c r="AI169" s="4114">
        <v>0</v>
      </c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42</v>
      </c>
      <c r="C170" s="818">
        <f t="shared" si="109"/>
        <v>6</v>
      </c>
      <c r="D170" s="4895">
        <f t="shared" si="109"/>
        <v>36</v>
      </c>
      <c r="E170" s="4763">
        <v>0</v>
      </c>
      <c r="F170" s="775">
        <v>0</v>
      </c>
      <c r="G170" s="4763">
        <v>0</v>
      </c>
      <c r="H170" s="775">
        <v>0</v>
      </c>
      <c r="I170" s="4763">
        <v>0</v>
      </c>
      <c r="J170" s="775">
        <v>0</v>
      </c>
      <c r="K170" s="4763">
        <v>0</v>
      </c>
      <c r="L170" s="775">
        <v>0</v>
      </c>
      <c r="M170" s="4763">
        <v>0</v>
      </c>
      <c r="N170" s="775">
        <v>0</v>
      </c>
      <c r="O170" s="4763">
        <v>0</v>
      </c>
      <c r="P170" s="775">
        <v>0</v>
      </c>
      <c r="Q170" s="4763">
        <v>0</v>
      </c>
      <c r="R170" s="775">
        <v>0</v>
      </c>
      <c r="S170" s="4763">
        <v>0</v>
      </c>
      <c r="T170" s="775">
        <v>0</v>
      </c>
      <c r="U170" s="4763">
        <v>0</v>
      </c>
      <c r="V170" s="775">
        <v>0</v>
      </c>
      <c r="W170" s="4763">
        <v>0</v>
      </c>
      <c r="X170" s="775">
        <v>13</v>
      </c>
      <c r="Y170" s="4763">
        <v>2</v>
      </c>
      <c r="Z170" s="775">
        <v>4</v>
      </c>
      <c r="AA170" s="4763">
        <v>3</v>
      </c>
      <c r="AB170" s="775">
        <v>15</v>
      </c>
      <c r="AC170" s="4763">
        <v>0</v>
      </c>
      <c r="AD170" s="775">
        <v>3</v>
      </c>
      <c r="AE170" s="4763">
        <v>1</v>
      </c>
      <c r="AF170" s="827">
        <v>1</v>
      </c>
      <c r="AG170" s="4798">
        <v>0</v>
      </c>
      <c r="AH170" s="4763">
        <v>0</v>
      </c>
      <c r="AI170" s="4798">
        <v>0</v>
      </c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>
        <v>0</v>
      </c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149" t="s">
        <v>2408</v>
      </c>
      <c r="B173" s="9149" t="s">
        <v>4153</v>
      </c>
      <c r="C173" s="9340" t="s">
        <v>4169</v>
      </c>
      <c r="D173" s="9400"/>
      <c r="E173" s="9149" t="s">
        <v>4170</v>
      </c>
      <c r="F173" s="9340" t="s">
        <v>29</v>
      </c>
      <c r="G173" s="9400"/>
      <c r="H173" s="9400"/>
      <c r="I173" s="9400"/>
      <c r="J173" s="9400"/>
      <c r="K173" s="9400"/>
      <c r="L173" s="9400"/>
      <c r="M173" s="9400"/>
      <c r="N173" s="9400"/>
      <c r="O173" s="9400"/>
      <c r="P173" s="9400"/>
      <c r="Q173" s="9400"/>
      <c r="R173" s="9400"/>
      <c r="S173" s="9400"/>
      <c r="T173" s="9401"/>
    </row>
    <row r="174" spans="1:91" s="110" customFormat="1" ht="21" x14ac:dyDescent="0.25">
      <c r="A174" s="8602"/>
      <c r="B174" s="8602"/>
      <c r="C174" s="4650" t="s">
        <v>4154</v>
      </c>
      <c r="D174" s="4909" t="s">
        <v>4171</v>
      </c>
      <c r="E174" s="8602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1</v>
      </c>
      <c r="C175" s="4763">
        <v>1</v>
      </c>
      <c r="D175" s="4797">
        <v>0</v>
      </c>
      <c r="E175" s="4439">
        <f>+F175+G175+H175+I175+K175+L175+M175+N175+O175+P175+Q175+R175+S175+T175</f>
        <v>1</v>
      </c>
      <c r="F175" s="1333">
        <v>1</v>
      </c>
      <c r="G175" s="4688">
        <v>0</v>
      </c>
      <c r="H175" s="4688">
        <v>0</v>
      </c>
      <c r="I175" s="4688">
        <v>0</v>
      </c>
      <c r="J175" s="4910"/>
      <c r="K175" s="4688">
        <v>0</v>
      </c>
      <c r="L175" s="4688">
        <v>0</v>
      </c>
      <c r="M175" s="4688">
        <v>0</v>
      </c>
      <c r="N175" s="4688">
        <v>0</v>
      </c>
      <c r="O175" s="4688">
        <v>0</v>
      </c>
      <c r="P175" s="4688">
        <v>0</v>
      </c>
      <c r="Q175" s="4688">
        <v>0</v>
      </c>
      <c r="R175" s="4688">
        <v>0</v>
      </c>
      <c r="S175" s="4688">
        <v>0</v>
      </c>
      <c r="T175" s="4114">
        <v>0</v>
      </c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>
        <v>0</v>
      </c>
      <c r="D176" s="4115">
        <v>0</v>
      </c>
      <c r="E176" s="1337">
        <f>+F176+G176+H176+I176+K176+L176+M176+N176+O176+P176+Q176+R176+S176+T176</f>
        <v>0</v>
      </c>
      <c r="F176" s="1333">
        <v>0</v>
      </c>
      <c r="G176" s="4688">
        <v>0</v>
      </c>
      <c r="H176" s="4688">
        <v>0</v>
      </c>
      <c r="I176" s="4688">
        <v>0</v>
      </c>
      <c r="J176" s="4911"/>
      <c r="K176" s="4688">
        <v>0</v>
      </c>
      <c r="L176" s="4688">
        <v>0</v>
      </c>
      <c r="M176" s="4688">
        <v>0</v>
      </c>
      <c r="N176" s="4688">
        <v>0</v>
      </c>
      <c r="O176" s="4688">
        <v>0</v>
      </c>
      <c r="P176" s="4688">
        <v>0</v>
      </c>
      <c r="Q176" s="4688">
        <v>0</v>
      </c>
      <c r="R176" s="4688">
        <v>0</v>
      </c>
      <c r="S176" s="4688">
        <v>0</v>
      </c>
      <c r="T176" s="4114">
        <v>0</v>
      </c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>
        <v>0</v>
      </c>
      <c r="D177" s="4115">
        <v>0</v>
      </c>
      <c r="E177" s="1337">
        <f>SUM(F177:T177)</f>
        <v>0</v>
      </c>
      <c r="F177" s="1333">
        <v>0</v>
      </c>
      <c r="G177" s="4688">
        <v>0</v>
      </c>
      <c r="H177" s="4688">
        <v>0</v>
      </c>
      <c r="I177" s="4688">
        <v>0</v>
      </c>
      <c r="J177" s="4688">
        <v>0</v>
      </c>
      <c r="K177" s="4688">
        <v>0</v>
      </c>
      <c r="L177" s="4688">
        <v>0</v>
      </c>
      <c r="M177" s="4688">
        <v>0</v>
      </c>
      <c r="N177" s="4688">
        <v>0</v>
      </c>
      <c r="O177" s="4688">
        <v>0</v>
      </c>
      <c r="P177" s="4688">
        <v>0</v>
      </c>
      <c r="Q177" s="4688">
        <v>0</v>
      </c>
      <c r="R177" s="4688">
        <v>0</v>
      </c>
      <c r="S177" s="4688">
        <v>0</v>
      </c>
      <c r="T177" s="4114">
        <v>0</v>
      </c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>
        <v>0</v>
      </c>
      <c r="D178" s="4118">
        <v>0</v>
      </c>
      <c r="E178" s="4912">
        <f>+F178+G178+H178+I178+K178+L178+M178+N178+O178+P178+Q178+R178+S178+T178</f>
        <v>0</v>
      </c>
      <c r="F178" s="4095">
        <v>0</v>
      </c>
      <c r="G178" s="4096">
        <v>0</v>
      </c>
      <c r="H178" s="4096">
        <v>0</v>
      </c>
      <c r="I178" s="4096">
        <v>0</v>
      </c>
      <c r="J178" s="170"/>
      <c r="K178" s="4096">
        <v>0</v>
      </c>
      <c r="L178" s="4096">
        <v>0</v>
      </c>
      <c r="M178" s="4096">
        <v>0</v>
      </c>
      <c r="N178" s="4096">
        <v>0</v>
      </c>
      <c r="O178" s="4096">
        <v>0</v>
      </c>
      <c r="P178" s="4096">
        <v>0</v>
      </c>
      <c r="Q178" s="4096">
        <v>0</v>
      </c>
      <c r="R178" s="4096">
        <v>0</v>
      </c>
      <c r="S178" s="4096">
        <v>0</v>
      </c>
      <c r="T178" s="1336">
        <v>0</v>
      </c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29" t="s">
        <v>4179</v>
      </c>
      <c r="B180" s="9362" t="s">
        <v>4180</v>
      </c>
      <c r="C180" s="9363"/>
      <c r="D180" s="9321"/>
      <c r="E180" s="9362" t="s">
        <v>4181</v>
      </c>
      <c r="F180" s="9363"/>
      <c r="G180" s="9321"/>
    </row>
    <row r="181" spans="1:20" s="110" customFormat="1" ht="15" customHeight="1" x14ac:dyDescent="0.25">
      <c r="A181" s="8462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2" t="s">
        <v>220</v>
      </c>
      <c r="B185" s="9404" t="s">
        <v>4153</v>
      </c>
      <c r="C185" s="9406" t="s">
        <v>4185</v>
      </c>
      <c r="D185" s="8476"/>
      <c r="E185" s="9407"/>
      <c r="F185" s="9149" t="s">
        <v>4170</v>
      </c>
      <c r="G185" s="9408" t="s">
        <v>29</v>
      </c>
      <c r="H185" s="9409"/>
      <c r="I185" s="9409"/>
      <c r="J185" s="9409"/>
      <c r="K185" s="9409"/>
      <c r="L185" s="9402"/>
    </row>
    <row r="186" spans="1:20" ht="21" x14ac:dyDescent="0.25">
      <c r="A186" s="9403"/>
      <c r="B186" s="9405"/>
      <c r="C186" s="4921" t="s">
        <v>4186</v>
      </c>
      <c r="D186" s="4922" t="s">
        <v>4155</v>
      </c>
      <c r="E186" s="4923" t="s">
        <v>4187</v>
      </c>
      <c r="F186" s="8602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373" t="s">
        <v>4196</v>
      </c>
      <c r="B190" s="9373"/>
      <c r="C190" s="9373"/>
    </row>
    <row r="191" spans="1:20" ht="15" customHeight="1" x14ac:dyDescent="0.25">
      <c r="A191" s="9284" t="s">
        <v>4197</v>
      </c>
      <c r="B191" s="9272"/>
      <c r="C191" s="7252" t="s">
        <v>4198</v>
      </c>
      <c r="D191" s="9396" t="s">
        <v>4199</v>
      </c>
      <c r="E191" s="9397"/>
      <c r="F191" s="9397"/>
      <c r="G191" s="9397"/>
      <c r="H191" s="9397"/>
      <c r="I191" s="9397"/>
      <c r="J191" s="9398"/>
      <c r="K191" s="9263" t="s">
        <v>4200</v>
      </c>
      <c r="L191" s="9263"/>
      <c r="M191" s="9263"/>
      <c r="N191" s="9268"/>
    </row>
    <row r="192" spans="1:20" ht="21" x14ac:dyDescent="0.25">
      <c r="A192" s="8313"/>
      <c r="B192" s="9273"/>
      <c r="C192" s="7253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375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770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770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8369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369" t="s">
        <v>220</v>
      </c>
      <c r="B198" s="9369" t="s">
        <v>4215</v>
      </c>
      <c r="C198" s="9370" t="s">
        <v>4216</v>
      </c>
      <c r="D198" s="9356" t="s">
        <v>4200</v>
      </c>
      <c r="E198" s="9372"/>
      <c r="F198" s="9356" t="s">
        <v>4217</v>
      </c>
      <c r="G198" s="9357"/>
      <c r="H198" s="9357"/>
      <c r="I198" s="9357"/>
      <c r="J198" s="9357"/>
      <c r="K198" s="9357"/>
      <c r="L198" s="9357"/>
      <c r="M198" s="9357"/>
      <c r="N198" s="9357"/>
      <c r="O198" s="9357"/>
      <c r="P198" s="9357"/>
      <c r="Q198" s="9357"/>
      <c r="R198" s="9357"/>
      <c r="S198" s="9358"/>
      <c r="T198" s="9359" t="s">
        <v>460</v>
      </c>
      <c r="U198" s="9360" t="s">
        <v>67</v>
      </c>
    </row>
    <row r="199" spans="1:91" s="110" customFormat="1" ht="21" x14ac:dyDescent="0.25">
      <c r="A199" s="9369"/>
      <c r="B199" s="9369"/>
      <c r="C199" s="9371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53"/>
      <c r="U199" s="9339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374" t="s">
        <v>4222</v>
      </c>
      <c r="B203" s="9374"/>
      <c r="C203" s="9374"/>
      <c r="D203" s="9374"/>
      <c r="E203" s="9374"/>
      <c r="F203" s="9374"/>
      <c r="G203" s="9374"/>
      <c r="H203" s="9374"/>
      <c r="I203" s="9374"/>
      <c r="J203" s="9374"/>
      <c r="CK203" s="110"/>
      <c r="CL203" s="110"/>
      <c r="CM203" s="110"/>
    </row>
    <row r="204" spans="1:91" ht="15" customHeight="1" x14ac:dyDescent="0.25">
      <c r="A204" s="9361" t="s">
        <v>3317</v>
      </c>
      <c r="B204" s="9361" t="s">
        <v>4223</v>
      </c>
      <c r="C204" s="9362" t="s">
        <v>4200</v>
      </c>
      <c r="D204" s="9321"/>
      <c r="E204" s="9363" t="s">
        <v>4217</v>
      </c>
      <c r="F204" s="9363"/>
      <c r="G204" s="9363"/>
      <c r="H204" s="9363"/>
      <c r="I204" s="9363"/>
      <c r="J204" s="9364"/>
      <c r="K204" s="9365" t="s">
        <v>460</v>
      </c>
      <c r="L204" s="9367" t="s">
        <v>67</v>
      </c>
      <c r="CK204" s="110"/>
      <c r="CL204" s="110"/>
      <c r="CM204" s="110"/>
    </row>
    <row r="205" spans="1:91" ht="21" x14ac:dyDescent="0.25">
      <c r="A205" s="9361"/>
      <c r="B205" s="9361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366"/>
      <c r="L205" s="9368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374" t="s">
        <v>4226</v>
      </c>
      <c r="B208" s="9374"/>
      <c r="C208" s="9374"/>
      <c r="D208" s="9374"/>
      <c r="E208" s="9374"/>
      <c r="F208" s="9374"/>
      <c r="G208" s="9374"/>
    </row>
    <row r="209" spans="1:7" ht="15" customHeight="1" x14ac:dyDescent="0.25">
      <c r="A209" s="9355" t="s">
        <v>3209</v>
      </c>
      <c r="B209" s="9355" t="s">
        <v>4153</v>
      </c>
      <c r="C209" s="9253" t="s">
        <v>4217</v>
      </c>
      <c r="D209" s="9258"/>
      <c r="E209" s="9258"/>
      <c r="F209" s="9258"/>
      <c r="G209" s="9254"/>
    </row>
    <row r="210" spans="1:7" ht="15" customHeight="1" x14ac:dyDescent="0.25">
      <c r="A210" s="9062"/>
      <c r="B210" s="9062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85</v>
      </c>
      <c r="C211" s="4954">
        <v>1</v>
      </c>
      <c r="D211" s="4955">
        <v>11</v>
      </c>
      <c r="E211" s="4955">
        <v>27</v>
      </c>
      <c r="F211" s="4956">
        <v>36</v>
      </c>
      <c r="G211" s="4957">
        <v>10</v>
      </c>
    </row>
    <row r="212" spans="1:7" s="109" customFormat="1" ht="18" customHeight="1" x14ac:dyDescent="0.25">
      <c r="A212" s="9373" t="s">
        <v>4228</v>
      </c>
      <c r="B212" s="9373"/>
      <c r="C212" s="9373"/>
      <c r="D212" s="9373"/>
    </row>
    <row r="213" spans="1:7" x14ac:dyDescent="0.25">
      <c r="A213" s="9229" t="s">
        <v>4229</v>
      </c>
      <c r="B213" s="9253" t="s">
        <v>3650</v>
      </c>
      <c r="C213" s="9258"/>
      <c r="D213" s="9254"/>
    </row>
    <row r="214" spans="1:7" x14ac:dyDescent="0.25">
      <c r="A214" s="8461"/>
      <c r="B214" s="4447" t="s">
        <v>3653</v>
      </c>
      <c r="C214" s="9262" t="s">
        <v>1636</v>
      </c>
      <c r="D214" s="9268"/>
    </row>
    <row r="215" spans="1:7" x14ac:dyDescent="0.25">
      <c r="A215" s="8462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372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1" x14ac:dyDescent="0.25">
      <c r="A4" s="25" t="str">
        <f>CONCATENATE("MES: ",NOMBRE!B6, " (",NOMBRE!C6,NOMBRE!D6,")")</f>
        <v>MES: ENERO (01)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56" t="s">
        <v>4230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3" t="s">
        <v>4231</v>
      </c>
      <c r="B8" s="9463"/>
      <c r="C8" s="9463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4" t="s">
        <v>4232</v>
      </c>
      <c r="B9" s="9465"/>
      <c r="C9" s="9466"/>
      <c r="D9" s="8064" t="s">
        <v>77</v>
      </c>
      <c r="E9" s="8065"/>
      <c r="F9" s="8057"/>
      <c r="G9" s="9445" t="s">
        <v>29</v>
      </c>
      <c r="H9" s="9446"/>
      <c r="I9" s="9446"/>
      <c r="J9" s="9446"/>
      <c r="K9" s="9446"/>
      <c r="L9" s="9446"/>
      <c r="M9" s="9446"/>
      <c r="N9" s="9446"/>
      <c r="O9" s="9446"/>
      <c r="P9" s="9446"/>
      <c r="Q9" s="9446"/>
      <c r="R9" s="9446"/>
      <c r="S9" s="9446"/>
      <c r="T9" s="9446"/>
      <c r="U9" s="9446"/>
      <c r="V9" s="9446"/>
      <c r="W9" s="9446"/>
      <c r="X9" s="9446"/>
      <c r="Y9" s="9446"/>
      <c r="Z9" s="9446"/>
      <c r="AA9" s="9446"/>
      <c r="AB9" s="9446"/>
      <c r="AC9" s="9446"/>
      <c r="AD9" s="9446"/>
      <c r="AE9" s="9446"/>
      <c r="AF9" s="9446"/>
      <c r="AG9" s="9446"/>
      <c r="AH9" s="9446"/>
      <c r="AI9" s="9446"/>
      <c r="AJ9" s="9446"/>
      <c r="AK9" s="9446"/>
      <c r="AL9" s="9446"/>
      <c r="AM9" s="9446"/>
      <c r="AN9" s="9470"/>
      <c r="AO9" s="7671" t="s">
        <v>327</v>
      </c>
      <c r="AP9" s="7674" t="s">
        <v>37</v>
      </c>
      <c r="AQ9" s="9075" t="s">
        <v>34</v>
      </c>
      <c r="AR9" s="8403" t="s">
        <v>35</v>
      </c>
      <c r="CA9" s="27"/>
      <c r="CB9" s="27"/>
      <c r="CC9" s="27"/>
      <c r="CD9" s="208"/>
      <c r="CE9" s="208"/>
      <c r="CJ9" s="27"/>
      <c r="CK9" s="7672"/>
      <c r="CL9" s="9462"/>
      <c r="CM9" s="9462"/>
    </row>
    <row r="10" spans="1:91" ht="15" customHeight="1" x14ac:dyDescent="0.25">
      <c r="A10" s="9467"/>
      <c r="B10" s="9468"/>
      <c r="C10" s="9469"/>
      <c r="D10" s="8060"/>
      <c r="E10" s="8066"/>
      <c r="F10" s="8061"/>
      <c r="G10" s="9458" t="s">
        <v>1374</v>
      </c>
      <c r="H10" s="9459"/>
      <c r="I10" s="9460" t="s">
        <v>1375</v>
      </c>
      <c r="J10" s="9459"/>
      <c r="K10" s="9460" t="s">
        <v>4233</v>
      </c>
      <c r="L10" s="9459"/>
      <c r="M10" s="9460" t="s">
        <v>44</v>
      </c>
      <c r="N10" s="9459"/>
      <c r="O10" s="9460" t="s">
        <v>45</v>
      </c>
      <c r="P10" s="9459"/>
      <c r="Q10" s="9460" t="s">
        <v>987</v>
      </c>
      <c r="R10" s="9459"/>
      <c r="S10" s="9460" t="s">
        <v>640</v>
      </c>
      <c r="T10" s="9459"/>
      <c r="U10" s="9460" t="s">
        <v>48</v>
      </c>
      <c r="V10" s="9459"/>
      <c r="W10" s="9460" t="s">
        <v>49</v>
      </c>
      <c r="X10" s="9459"/>
      <c r="Y10" s="9460" t="s">
        <v>988</v>
      </c>
      <c r="Z10" s="9459"/>
      <c r="AA10" s="9460" t="s">
        <v>51</v>
      </c>
      <c r="AB10" s="9459"/>
      <c r="AC10" s="9460" t="s">
        <v>52</v>
      </c>
      <c r="AD10" s="9459"/>
      <c r="AE10" s="9460" t="s">
        <v>53</v>
      </c>
      <c r="AF10" s="9459"/>
      <c r="AG10" s="9460" t="s">
        <v>54</v>
      </c>
      <c r="AH10" s="9459"/>
      <c r="AI10" s="9460" t="s">
        <v>55</v>
      </c>
      <c r="AJ10" s="9459"/>
      <c r="AK10" s="9460" t="s">
        <v>56</v>
      </c>
      <c r="AL10" s="9459"/>
      <c r="AM10" s="9471" t="s">
        <v>1452</v>
      </c>
      <c r="AN10" s="9470"/>
      <c r="AO10" s="7672"/>
      <c r="AP10" s="7675"/>
      <c r="AQ10" s="7672"/>
      <c r="AR10" s="7675"/>
      <c r="CA10" s="27"/>
      <c r="CB10" s="27"/>
      <c r="CC10" s="27"/>
      <c r="CD10" s="208"/>
      <c r="CE10" s="208"/>
      <c r="CJ10" s="27"/>
      <c r="CK10" s="7672"/>
      <c r="CL10" s="9462"/>
      <c r="CM10" s="9462"/>
    </row>
    <row r="11" spans="1:91" ht="45.75" customHeight="1" x14ac:dyDescent="0.25">
      <c r="A11" s="9467"/>
      <c r="B11" s="9468"/>
      <c r="C11" s="9469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46"/>
      <c r="AP11" s="7676" t="s">
        <v>59</v>
      </c>
      <c r="AQ11" s="7746"/>
      <c r="AR11" s="7676"/>
      <c r="CA11" s="27"/>
      <c r="CB11" s="27"/>
      <c r="CC11" s="27"/>
      <c r="CD11" s="208"/>
      <c r="CE11" s="208"/>
      <c r="CJ11" s="27"/>
      <c r="CK11" s="7672"/>
      <c r="CL11" s="9462"/>
      <c r="CM11" s="9462"/>
    </row>
    <row r="12" spans="1:91" ht="15" customHeight="1" x14ac:dyDescent="0.25">
      <c r="A12" s="9472" t="s">
        <v>4234</v>
      </c>
      <c r="B12" s="9475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73"/>
      <c r="B13" s="9476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73"/>
      <c r="B14" s="9475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73"/>
      <c r="B15" s="9477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73"/>
      <c r="B16" s="9477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73"/>
      <c r="B17" s="9477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73"/>
      <c r="B18" s="9477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73"/>
      <c r="B19" s="9477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73"/>
      <c r="B20" s="9477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73"/>
      <c r="B21" s="9477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73"/>
      <c r="B22" s="9477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74"/>
      <c r="B23" s="9476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8" t="s">
        <v>782</v>
      </c>
      <c r="B24" s="9448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64"/>
      <c r="B25" s="8564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64"/>
      <c r="B26" s="8564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64"/>
      <c r="B27" s="8564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64"/>
      <c r="B28" s="8564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64"/>
      <c r="B29" s="8565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64"/>
      <c r="B30" s="9448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64"/>
      <c r="B31" s="8564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64"/>
      <c r="B32" s="8564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64"/>
      <c r="B33" s="8564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65"/>
      <c r="B34" s="8565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44" t="s">
        <v>1404</v>
      </c>
      <c r="B36" s="9451" t="s">
        <v>1108</v>
      </c>
      <c r="C36" s="8064" t="s">
        <v>77</v>
      </c>
      <c r="D36" s="7650"/>
      <c r="E36" s="9109"/>
      <c r="F36" s="9445" t="s">
        <v>101</v>
      </c>
      <c r="G36" s="9446"/>
      <c r="H36" s="9446"/>
      <c r="I36" s="9446"/>
      <c r="J36" s="9446"/>
      <c r="K36" s="9446"/>
      <c r="L36" s="9446"/>
      <c r="M36" s="9446"/>
      <c r="N36" s="9446"/>
      <c r="O36" s="9446"/>
      <c r="P36" s="9446"/>
      <c r="Q36" s="9446"/>
      <c r="R36" s="9446"/>
      <c r="S36" s="9446"/>
      <c r="T36" s="9446"/>
      <c r="U36" s="9446"/>
      <c r="V36" s="9446"/>
      <c r="W36" s="9446"/>
      <c r="X36" s="9446"/>
      <c r="Y36" s="9446"/>
      <c r="Z36" s="9446"/>
      <c r="AA36" s="9446"/>
      <c r="AB36" s="9446"/>
      <c r="AC36" s="9446"/>
      <c r="AD36" s="9446"/>
      <c r="AE36" s="9446"/>
      <c r="AF36" s="9446"/>
      <c r="AG36" s="9446"/>
      <c r="AH36" s="9446"/>
      <c r="AI36" s="9447"/>
      <c r="AJ36" s="9409" t="s">
        <v>4256</v>
      </c>
      <c r="AK36" s="9409"/>
      <c r="AL36" s="9409"/>
      <c r="AM36" s="9409"/>
      <c r="AN36" s="9409"/>
      <c r="AO36" s="9409"/>
      <c r="AP36" s="9409"/>
      <c r="AQ36" s="9409"/>
      <c r="AR36" s="9409"/>
      <c r="AS36" s="9402"/>
      <c r="AT36" s="9454" t="s">
        <v>4257</v>
      </c>
      <c r="AU36" s="9455"/>
      <c r="AV36" s="9361" t="s">
        <v>4258</v>
      </c>
      <c r="AW36" s="9361"/>
    </row>
    <row r="37" spans="1:93" ht="15" customHeight="1" x14ac:dyDescent="0.25">
      <c r="A37" s="9444"/>
      <c r="B37" s="8153"/>
      <c r="C37" s="8062"/>
      <c r="D37" s="9453"/>
      <c r="E37" s="9110"/>
      <c r="F37" s="9458" t="s">
        <v>1374</v>
      </c>
      <c r="G37" s="9459"/>
      <c r="H37" s="9460" t="s">
        <v>1375</v>
      </c>
      <c r="I37" s="9459"/>
      <c r="J37" s="9460" t="s">
        <v>94</v>
      </c>
      <c r="K37" s="9459"/>
      <c r="L37" s="9460" t="s">
        <v>4259</v>
      </c>
      <c r="M37" s="9459"/>
      <c r="N37" s="9460" t="s">
        <v>4260</v>
      </c>
      <c r="O37" s="9459"/>
      <c r="P37" s="9460" t="s">
        <v>987</v>
      </c>
      <c r="Q37" s="9459"/>
      <c r="R37" s="9460" t="s">
        <v>640</v>
      </c>
      <c r="S37" s="9459"/>
      <c r="T37" s="9460" t="s">
        <v>48</v>
      </c>
      <c r="U37" s="9459"/>
      <c r="V37" s="9460" t="s">
        <v>4261</v>
      </c>
      <c r="W37" s="9459"/>
      <c r="X37" s="9460" t="s">
        <v>988</v>
      </c>
      <c r="Y37" s="9459"/>
      <c r="Z37" s="9460" t="s">
        <v>51</v>
      </c>
      <c r="AA37" s="9459"/>
      <c r="AB37" s="9460" t="s">
        <v>52</v>
      </c>
      <c r="AC37" s="9459"/>
      <c r="AD37" s="9460" t="s">
        <v>53</v>
      </c>
      <c r="AE37" s="9459"/>
      <c r="AF37" s="9460" t="s">
        <v>54</v>
      </c>
      <c r="AG37" s="9459"/>
      <c r="AH37" s="9460" t="s">
        <v>4262</v>
      </c>
      <c r="AI37" s="9461"/>
      <c r="AJ37" s="9246"/>
      <c r="AK37" s="9246"/>
      <c r="AL37" s="9246"/>
      <c r="AM37" s="9246"/>
      <c r="AN37" s="9246"/>
      <c r="AO37" s="9246"/>
      <c r="AP37" s="9246"/>
      <c r="AQ37" s="9246"/>
      <c r="AR37" s="9246"/>
      <c r="AS37" s="9403"/>
      <c r="AT37" s="9456"/>
      <c r="AU37" s="9457"/>
      <c r="AV37" s="9361"/>
      <c r="AW37" s="9361"/>
      <c r="CC37" s="917"/>
    </row>
    <row r="38" spans="1:93" ht="33.75" customHeight="1" x14ac:dyDescent="0.25">
      <c r="A38" s="9444"/>
      <c r="B38" s="945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43"/>
      <c r="CA38" s="9443"/>
      <c r="CB38" s="918"/>
      <c r="CC38" s="918"/>
      <c r="CD38" s="918"/>
    </row>
    <row r="39" spans="1:93" ht="15" customHeight="1" x14ac:dyDescent="0.25">
      <c r="A39" s="9444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44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44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44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44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8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64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64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65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44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8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44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44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361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361"/>
      <c r="B54" s="4975" t="s">
        <v>4284</v>
      </c>
      <c r="C54" s="4976"/>
      <c r="D54" s="4977"/>
      <c r="J54" s="132"/>
    </row>
    <row r="55" spans="1:93" ht="15" customHeight="1" x14ac:dyDescent="0.25">
      <c r="A55" s="9361"/>
      <c r="B55" s="4978" t="s">
        <v>4285</v>
      </c>
      <c r="C55" s="4979"/>
      <c r="D55" s="4980"/>
      <c r="J55" s="132"/>
    </row>
    <row r="56" spans="1:93" ht="15" customHeight="1" x14ac:dyDescent="0.25">
      <c r="A56" s="9361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9" t="s">
        <v>4287</v>
      </c>
      <c r="B58" s="9444" t="s">
        <v>4288</v>
      </c>
      <c r="C58" s="9444"/>
      <c r="D58" s="9444"/>
      <c r="E58" s="9482" t="s">
        <v>4289</v>
      </c>
      <c r="F58" s="9401"/>
    </row>
    <row r="59" spans="1:93" s="134" customFormat="1" ht="27" customHeight="1" x14ac:dyDescent="0.25">
      <c r="A59" s="9450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08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577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08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577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08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577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08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577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9" t="s">
        <v>4299</v>
      </c>
      <c r="B69" s="9479" t="s">
        <v>4300</v>
      </c>
      <c r="C69" s="9480"/>
      <c r="D69" s="9480"/>
      <c r="E69" s="9480"/>
      <c r="F69" s="9480"/>
      <c r="G69" s="9481"/>
      <c r="H69" s="9482" t="s">
        <v>1063</v>
      </c>
      <c r="I69" s="9400"/>
      <c r="J69" s="9400"/>
      <c r="K69" s="9401"/>
      <c r="L69" s="208"/>
      <c r="M69" s="208"/>
    </row>
    <row r="70" spans="1:57" s="134" customFormat="1" ht="26.25" customHeight="1" x14ac:dyDescent="0.25">
      <c r="A70" s="9478"/>
      <c r="B70" s="9449" t="s">
        <v>4301</v>
      </c>
      <c r="C70" s="9483"/>
      <c r="D70" s="9484" t="s">
        <v>4302</v>
      </c>
      <c r="E70" s="9485"/>
      <c r="F70" s="9484" t="s">
        <v>4303</v>
      </c>
      <c r="G70" s="9485"/>
      <c r="H70" s="9486" t="s">
        <v>58</v>
      </c>
      <c r="I70" s="9487"/>
      <c r="J70" s="9486" t="s">
        <v>59</v>
      </c>
      <c r="K70" s="9487"/>
      <c r="L70" s="17"/>
      <c r="M70" s="17"/>
    </row>
    <row r="71" spans="1:57" s="134" customFormat="1" ht="24.75" customHeight="1" x14ac:dyDescent="0.25">
      <c r="A71" s="9450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  <c r="B3" s="453"/>
    </row>
    <row r="4" spans="1:87" s="329" customFormat="1" x14ac:dyDescent="0.25">
      <c r="A4" s="25" t="str">
        <f>CONCATENATE("MES: ",NOMBRE!B6, " (",NOMBRE!C6,NOMBRE!D6,")")</f>
        <v>MES: ENERO (01)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488" t="s">
        <v>4308</v>
      </c>
      <c r="B6" s="9488"/>
      <c r="C6" s="9488"/>
      <c r="D6" s="9488"/>
      <c r="E6" s="9488"/>
      <c r="F6" s="9488"/>
      <c r="G6" s="9488"/>
      <c r="H6" s="9488"/>
      <c r="I6" s="9488"/>
      <c r="J6" s="9488"/>
      <c r="K6" s="9488"/>
      <c r="L6" s="9488"/>
      <c r="M6" s="9488"/>
      <c r="N6" s="9488"/>
      <c r="O6" s="9488"/>
      <c r="P6" s="9488"/>
      <c r="Q6" s="9488"/>
      <c r="R6" s="9488"/>
      <c r="S6" s="9488"/>
      <c r="T6" s="9488"/>
      <c r="U6" s="9488"/>
      <c r="V6" s="9488"/>
      <c r="W6" s="9488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489" t="s">
        <v>220</v>
      </c>
      <c r="B10" s="9489" t="s">
        <v>27</v>
      </c>
      <c r="C10" s="9490" t="s">
        <v>459</v>
      </c>
      <c r="D10" s="9490"/>
      <c r="E10" s="9490"/>
      <c r="F10" s="9491" t="s">
        <v>101</v>
      </c>
      <c r="G10" s="9491"/>
      <c r="H10" s="9491"/>
      <c r="I10" s="9491"/>
      <c r="J10" s="9491"/>
      <c r="K10" s="9491"/>
      <c r="L10" s="9491"/>
      <c r="M10" s="9491"/>
      <c r="N10" s="9491"/>
      <c r="O10" s="9491"/>
      <c r="P10" s="9491"/>
      <c r="Q10" s="9491"/>
      <c r="R10" s="9491"/>
      <c r="S10" s="9491"/>
      <c r="T10" s="9491"/>
      <c r="U10" s="9491"/>
      <c r="V10" s="9491"/>
      <c r="W10" s="9491"/>
      <c r="X10" s="9491"/>
      <c r="Y10" s="9491"/>
      <c r="Z10" s="9491"/>
      <c r="AA10" s="9491"/>
      <c r="AB10" s="9491"/>
      <c r="AC10" s="9491"/>
      <c r="AD10" s="9491"/>
      <c r="AE10" s="9491"/>
      <c r="AF10" s="9491"/>
      <c r="AG10" s="9491"/>
      <c r="AH10" s="9491"/>
      <c r="AI10" s="9491"/>
      <c r="AJ10" s="9491"/>
      <c r="AK10" s="9491"/>
      <c r="AL10" s="9491"/>
      <c r="AM10" s="9492"/>
      <c r="AN10" s="9398" t="s">
        <v>36</v>
      </c>
    </row>
    <row r="11" spans="1:87" s="329" customFormat="1" ht="14.25" customHeight="1" x14ac:dyDescent="0.25">
      <c r="A11" s="9489"/>
      <c r="B11" s="9489"/>
      <c r="C11" s="9490"/>
      <c r="D11" s="9490"/>
      <c r="E11" s="9490"/>
      <c r="F11" s="9493" t="s">
        <v>348</v>
      </c>
      <c r="G11" s="9493"/>
      <c r="H11" s="9493" t="s">
        <v>331</v>
      </c>
      <c r="I11" s="9493"/>
      <c r="J11" s="9493" t="s">
        <v>94</v>
      </c>
      <c r="K11" s="9493"/>
      <c r="L11" s="9493" t="s">
        <v>44</v>
      </c>
      <c r="M11" s="9493"/>
      <c r="N11" s="9493" t="s">
        <v>45</v>
      </c>
      <c r="O11" s="9493"/>
      <c r="P11" s="9493" t="s">
        <v>46</v>
      </c>
      <c r="Q11" s="9493"/>
      <c r="R11" s="9493" t="s">
        <v>47</v>
      </c>
      <c r="S11" s="9493"/>
      <c r="T11" s="9493" t="s">
        <v>48</v>
      </c>
      <c r="U11" s="9493"/>
      <c r="V11" s="9493" t="s">
        <v>49</v>
      </c>
      <c r="W11" s="9493"/>
      <c r="X11" s="9493" t="s">
        <v>50</v>
      </c>
      <c r="Y11" s="9493"/>
      <c r="Z11" s="9493" t="s">
        <v>51</v>
      </c>
      <c r="AA11" s="9493"/>
      <c r="AB11" s="9493" t="s">
        <v>52</v>
      </c>
      <c r="AC11" s="9493"/>
      <c r="AD11" s="9493" t="s">
        <v>53</v>
      </c>
      <c r="AE11" s="9493"/>
      <c r="AF11" s="9493" t="s">
        <v>54</v>
      </c>
      <c r="AG11" s="9493"/>
      <c r="AH11" s="9493" t="s">
        <v>55</v>
      </c>
      <c r="AI11" s="9493"/>
      <c r="AJ11" s="9493" t="s">
        <v>56</v>
      </c>
      <c r="AK11" s="9493"/>
      <c r="AL11" s="9493" t="s">
        <v>57</v>
      </c>
      <c r="AM11" s="9492"/>
      <c r="AN11" s="9398"/>
    </row>
    <row r="12" spans="1:87" s="329" customFormat="1" x14ac:dyDescent="0.25">
      <c r="A12" s="9489"/>
      <c r="B12" s="9489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398"/>
    </row>
    <row r="13" spans="1:87" x14ac:dyDescent="0.25">
      <c r="A13" s="9494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494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494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82" t="s">
        <v>77</v>
      </c>
      <c r="B16" s="9482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495" t="s">
        <v>4315</v>
      </c>
      <c r="B18" s="9448" t="s">
        <v>1405</v>
      </c>
      <c r="C18" s="9460" t="s">
        <v>4316</v>
      </c>
      <c r="D18" s="9496"/>
      <c r="E18" s="9496"/>
      <c r="F18" s="9459"/>
      <c r="G18" s="9497" t="s">
        <v>4317</v>
      </c>
      <c r="H18" s="9497"/>
      <c r="I18" s="9497"/>
      <c r="J18" s="9497"/>
      <c r="K18" s="9497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495"/>
      <c r="B19" s="9448"/>
      <c r="C19" s="9498" t="s">
        <v>4318</v>
      </c>
      <c r="D19" s="9499" t="s">
        <v>4319</v>
      </c>
      <c r="E19" s="9499" t="s">
        <v>4320</v>
      </c>
      <c r="F19" s="9459" t="s">
        <v>4321</v>
      </c>
      <c r="G19" s="9498" t="s">
        <v>4322</v>
      </c>
      <c r="H19" s="9499" t="s">
        <v>4323</v>
      </c>
      <c r="I19" s="9499" t="s">
        <v>4324</v>
      </c>
      <c r="J19" s="9499" t="s">
        <v>4325</v>
      </c>
      <c r="K19" s="9459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495"/>
      <c r="B20" s="9448"/>
      <c r="C20" s="9498"/>
      <c r="D20" s="9499"/>
      <c r="E20" s="9499"/>
      <c r="F20" s="9459"/>
      <c r="G20" s="9498"/>
      <c r="H20" s="9499"/>
      <c r="I20" s="9499"/>
      <c r="J20" s="9499"/>
      <c r="K20" s="9459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22" t="s">
        <v>220</v>
      </c>
      <c r="B26" s="9505" t="s">
        <v>27</v>
      </c>
      <c r="C26" s="9506" t="s">
        <v>77</v>
      </c>
      <c r="D26" s="9506"/>
      <c r="E26" s="9506"/>
      <c r="F26" s="9511" t="s">
        <v>101</v>
      </c>
      <c r="G26" s="9512"/>
      <c r="H26" s="9512"/>
      <c r="I26" s="9512"/>
      <c r="J26" s="9512"/>
      <c r="K26" s="9512"/>
      <c r="L26" s="9512"/>
      <c r="M26" s="9512"/>
      <c r="N26" s="9512"/>
      <c r="O26" s="9512"/>
      <c r="P26" s="9512"/>
      <c r="Q26" s="9512"/>
      <c r="R26" s="9512"/>
      <c r="S26" s="9512"/>
      <c r="T26" s="9512"/>
      <c r="U26" s="9513"/>
      <c r="V26" s="9514" t="s">
        <v>4331</v>
      </c>
      <c r="W26" s="9515"/>
      <c r="X26" s="9515"/>
      <c r="Y26" s="9515"/>
      <c r="Z26" s="9515"/>
      <c r="AA26" s="9515"/>
      <c r="AB26" s="9515"/>
      <c r="AC26" s="9515"/>
      <c r="AD26" s="9515"/>
      <c r="AE26" s="9515"/>
      <c r="AF26" s="9515"/>
      <c r="AG26" s="9515"/>
      <c r="AH26" s="9515"/>
      <c r="AI26" s="9516"/>
      <c r="AJ26" s="9407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22"/>
      <c r="B27" s="9505"/>
      <c r="C27" s="9506"/>
      <c r="D27" s="9506"/>
      <c r="E27" s="9506"/>
      <c r="F27" s="9501" t="s">
        <v>3894</v>
      </c>
      <c r="G27" s="9502"/>
      <c r="H27" s="9501" t="s">
        <v>4332</v>
      </c>
      <c r="I27" s="9503"/>
      <c r="J27" s="9502" t="s">
        <v>1505</v>
      </c>
      <c r="K27" s="9503"/>
      <c r="L27" s="9501" t="s">
        <v>1506</v>
      </c>
      <c r="M27" s="9503"/>
      <c r="N27" s="9501" t="s">
        <v>1507</v>
      </c>
      <c r="O27" s="9503"/>
      <c r="P27" s="9501" t="s">
        <v>1508</v>
      </c>
      <c r="Q27" s="9503"/>
      <c r="R27" s="9501" t="s">
        <v>1509</v>
      </c>
      <c r="S27" s="9503"/>
      <c r="T27" s="9509" t="s">
        <v>950</v>
      </c>
      <c r="U27" s="9510"/>
      <c r="V27" s="9459" t="s">
        <v>4318</v>
      </c>
      <c r="W27" s="9504"/>
      <c r="X27" s="9361" t="s">
        <v>4319</v>
      </c>
      <c r="Y27" s="9361"/>
      <c r="Z27" s="9361"/>
      <c r="AA27" s="9507" t="s">
        <v>4323</v>
      </c>
      <c r="AB27" s="9507"/>
      <c r="AC27" s="9507"/>
      <c r="AD27" s="9507" t="s">
        <v>4326</v>
      </c>
      <c r="AE27" s="9507"/>
      <c r="AF27" s="9507"/>
      <c r="AG27" s="9493" t="s">
        <v>4333</v>
      </c>
      <c r="AH27" s="9493"/>
      <c r="AI27" s="9492"/>
      <c r="AJ27" s="8459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22"/>
      <c r="B28" s="9505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00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08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08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08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08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08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60" t="s">
        <v>77</v>
      </c>
      <c r="B34" s="9460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497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497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497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497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497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60" t="s">
        <v>77</v>
      </c>
      <c r="B40" s="9460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04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04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04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04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04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60" t="s">
        <v>77</v>
      </c>
      <c r="B46" s="9460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04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04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04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1" t="s">
        <v>77</v>
      </c>
      <c r="B50" s="9471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05" t="s">
        <v>280</v>
      </c>
      <c r="B52" s="9506" t="s">
        <v>77</v>
      </c>
      <c r="C52" s="9506"/>
      <c r="D52" s="9506"/>
      <c r="E52" s="9518" t="s">
        <v>101</v>
      </c>
      <c r="F52" s="9519"/>
      <c r="G52" s="9519"/>
      <c r="H52" s="9519"/>
      <c r="I52" s="9519"/>
      <c r="J52" s="9519"/>
      <c r="K52" s="9519"/>
      <c r="L52" s="9519"/>
      <c r="M52" s="9519"/>
      <c r="N52" s="9519"/>
      <c r="O52" s="9519"/>
      <c r="P52" s="9519"/>
      <c r="Q52" s="9519"/>
      <c r="R52" s="9519"/>
      <c r="S52" s="9519"/>
      <c r="T52" s="9520"/>
      <c r="U52" s="7745" t="s">
        <v>4318</v>
      </c>
      <c r="V52" s="9521"/>
      <c r="W52" s="9522" t="s">
        <v>4319</v>
      </c>
      <c r="X52" s="8597"/>
      <c r="Y52" s="9523"/>
      <c r="Z52" s="9524" t="s">
        <v>4323</v>
      </c>
      <c r="AA52" s="9525"/>
      <c r="AB52" s="9526"/>
      <c r="AC52" s="9524" t="s">
        <v>4326</v>
      </c>
      <c r="AD52" s="9525"/>
      <c r="AE52" s="9526"/>
      <c r="AF52" s="9490" t="s">
        <v>4333</v>
      </c>
      <c r="AG52" s="9206"/>
      <c r="AH52" s="9530"/>
      <c r="AI52" s="9407" t="s">
        <v>36</v>
      </c>
      <c r="AJ52" s="9517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05"/>
      <c r="B53" s="9506"/>
      <c r="C53" s="9506"/>
      <c r="D53" s="9506"/>
      <c r="E53" s="9501" t="s">
        <v>3894</v>
      </c>
      <c r="F53" s="9502"/>
      <c r="G53" s="9501" t="s">
        <v>4332</v>
      </c>
      <c r="H53" s="9503"/>
      <c r="I53" s="9502" t="s">
        <v>1505</v>
      </c>
      <c r="J53" s="9503"/>
      <c r="K53" s="9501" t="s">
        <v>1506</v>
      </c>
      <c r="L53" s="9503"/>
      <c r="M53" s="9501" t="s">
        <v>1507</v>
      </c>
      <c r="N53" s="9503"/>
      <c r="O53" s="9501" t="s">
        <v>1508</v>
      </c>
      <c r="P53" s="9503"/>
      <c r="Q53" s="9501" t="s">
        <v>1509</v>
      </c>
      <c r="R53" s="9503"/>
      <c r="S53" s="9509" t="s">
        <v>950</v>
      </c>
      <c r="T53" s="9510"/>
      <c r="U53" s="9289"/>
      <c r="V53" s="9290"/>
      <c r="W53" s="9291"/>
      <c r="X53" s="9349"/>
      <c r="Y53" s="9292"/>
      <c r="Z53" s="9527"/>
      <c r="AA53" s="9528"/>
      <c r="AB53" s="9529"/>
      <c r="AC53" s="9527"/>
      <c r="AD53" s="9528"/>
      <c r="AE53" s="9529"/>
      <c r="AF53" s="9531"/>
      <c r="AG53" s="9532"/>
      <c r="AH53" s="9533"/>
      <c r="AI53" s="8459"/>
      <c r="AJ53" s="9517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05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459"/>
      <c r="AJ54" s="9517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05" t="s">
        <v>3326</v>
      </c>
      <c r="B61" s="9222" t="s">
        <v>27</v>
      </c>
      <c r="C61" s="9174" t="s">
        <v>77</v>
      </c>
      <c r="D61" s="9174"/>
      <c r="E61" s="9174"/>
      <c r="F61" s="9518" t="s">
        <v>101</v>
      </c>
      <c r="G61" s="9519"/>
      <c r="H61" s="9519"/>
      <c r="I61" s="9519"/>
      <c r="J61" s="9519"/>
      <c r="K61" s="9519"/>
      <c r="L61" s="9519"/>
      <c r="M61" s="9519"/>
      <c r="N61" s="9519"/>
      <c r="O61" s="9519"/>
      <c r="P61" s="9519"/>
      <c r="Q61" s="9519"/>
      <c r="R61" s="9519"/>
      <c r="S61" s="9519"/>
      <c r="T61" s="9519"/>
      <c r="U61" s="9520"/>
      <c r="V61" s="7745" t="s">
        <v>4318</v>
      </c>
      <c r="W61" s="9521"/>
      <c r="X61" s="9522" t="s">
        <v>4319</v>
      </c>
      <c r="Y61" s="8597"/>
      <c r="Z61" s="9523"/>
      <c r="AA61" s="9524" t="s">
        <v>4323</v>
      </c>
      <c r="AB61" s="9525"/>
      <c r="AC61" s="9526"/>
      <c r="AD61" s="9524" t="s">
        <v>4326</v>
      </c>
      <c r="AE61" s="9525"/>
      <c r="AF61" s="9526"/>
      <c r="AG61" s="9490" t="s">
        <v>4333</v>
      </c>
      <c r="AH61" s="9206"/>
      <c r="AI61" s="9530"/>
      <c r="AJ61" s="9407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461"/>
      <c r="B62" s="9222"/>
      <c r="C62" s="9174"/>
      <c r="D62" s="9174"/>
      <c r="E62" s="9174"/>
      <c r="F62" s="9501" t="s">
        <v>3894</v>
      </c>
      <c r="G62" s="9502"/>
      <c r="H62" s="9501" t="s">
        <v>4332</v>
      </c>
      <c r="I62" s="9503"/>
      <c r="J62" s="9502" t="s">
        <v>1505</v>
      </c>
      <c r="K62" s="9503"/>
      <c r="L62" s="9501" t="s">
        <v>1506</v>
      </c>
      <c r="M62" s="9503"/>
      <c r="N62" s="9501" t="s">
        <v>1507</v>
      </c>
      <c r="O62" s="9503"/>
      <c r="P62" s="9501" t="s">
        <v>1508</v>
      </c>
      <c r="Q62" s="9503"/>
      <c r="R62" s="9501" t="s">
        <v>1509</v>
      </c>
      <c r="S62" s="9503"/>
      <c r="T62" s="9509" t="s">
        <v>950</v>
      </c>
      <c r="U62" s="9510"/>
      <c r="V62" s="9289"/>
      <c r="W62" s="9290"/>
      <c r="X62" s="9291"/>
      <c r="Y62" s="9349"/>
      <c r="Z62" s="9292"/>
      <c r="AA62" s="9527"/>
      <c r="AB62" s="9528"/>
      <c r="AC62" s="9529"/>
      <c r="AD62" s="9527"/>
      <c r="AE62" s="9528"/>
      <c r="AF62" s="9529"/>
      <c r="AG62" s="9531"/>
      <c r="AH62" s="9532"/>
      <c r="AI62" s="9533"/>
      <c r="AJ62" s="940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462"/>
      <c r="B63" s="9222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0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8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65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8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64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65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34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34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04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35" t="s">
        <v>4353</v>
      </c>
      <c r="B73" s="9535" t="s">
        <v>1176</v>
      </c>
      <c r="C73" s="9535" t="s">
        <v>2598</v>
      </c>
      <c r="D73" s="9536" t="s">
        <v>2599</v>
      </c>
      <c r="E73" s="9538" t="s">
        <v>4331</v>
      </c>
      <c r="F73" s="9538"/>
      <c r="G73" s="9538"/>
      <c r="H73" s="9538"/>
      <c r="I73" s="9514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415"/>
      <c r="B74" s="8415"/>
      <c r="C74" s="8415"/>
      <c r="D74" s="9537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35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35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35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092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39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40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40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541" t="s">
        <v>4355</v>
      </c>
      <c r="B83" s="9535" t="s">
        <v>27</v>
      </c>
      <c r="C83" s="9542" t="s">
        <v>77</v>
      </c>
      <c r="D83" s="9542"/>
      <c r="E83" s="9542"/>
      <c r="F83" s="9518" t="s">
        <v>101</v>
      </c>
      <c r="G83" s="9519"/>
      <c r="H83" s="9519"/>
      <c r="I83" s="9519"/>
      <c r="J83" s="9519"/>
      <c r="K83" s="9519"/>
      <c r="L83" s="9519"/>
      <c r="M83" s="9519"/>
      <c r="N83" s="9519"/>
      <c r="O83" s="9519"/>
      <c r="P83" s="9519"/>
      <c r="Q83" s="9519"/>
      <c r="R83" s="9519"/>
      <c r="S83" s="9519"/>
      <c r="T83" s="9519"/>
      <c r="U83" s="9520"/>
      <c r="V83" s="9521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541"/>
      <c r="B84" s="8414"/>
      <c r="C84" s="9542"/>
      <c r="D84" s="9542"/>
      <c r="E84" s="9542"/>
      <c r="F84" s="9543" t="s">
        <v>3894</v>
      </c>
      <c r="G84" s="9543"/>
      <c r="H84" s="9471" t="s">
        <v>4332</v>
      </c>
      <c r="I84" s="9471"/>
      <c r="J84" s="9460" t="s">
        <v>1505</v>
      </c>
      <c r="K84" s="9460"/>
      <c r="L84" s="9543" t="s">
        <v>1506</v>
      </c>
      <c r="M84" s="9543"/>
      <c r="N84" s="9543" t="s">
        <v>1507</v>
      </c>
      <c r="O84" s="9543"/>
      <c r="P84" s="9471" t="s">
        <v>1508</v>
      </c>
      <c r="Q84" s="9471"/>
      <c r="R84" s="9174" t="s">
        <v>1509</v>
      </c>
      <c r="S84" s="9174"/>
      <c r="T84" s="9471" t="s">
        <v>950</v>
      </c>
      <c r="U84" s="9544"/>
      <c r="V84" s="7665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541"/>
      <c r="B85" s="8415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90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35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45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092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35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45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092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414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414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415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46" t="s">
        <v>4359</v>
      </c>
      <c r="B95" s="9547"/>
      <c r="C95" s="9547"/>
      <c r="D95" s="9547"/>
      <c r="E95" s="9547"/>
      <c r="F95" s="9547"/>
      <c r="G95" s="9547"/>
      <c r="H95" s="9547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48" t="s">
        <v>4363</v>
      </c>
      <c r="B100" s="9549"/>
      <c r="C100" s="9549"/>
      <c r="D100" s="9548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24" t="s">
        <v>1108</v>
      </c>
      <c r="B101" s="9551" t="s">
        <v>2598</v>
      </c>
      <c r="C101" s="9551" t="s">
        <v>2599</v>
      </c>
      <c r="D101" s="9518" t="s">
        <v>101</v>
      </c>
      <c r="E101" s="9519"/>
      <c r="F101" s="9519"/>
      <c r="G101" s="9519"/>
      <c r="H101" s="9519"/>
      <c r="I101" s="9519"/>
      <c r="J101" s="9519"/>
      <c r="K101" s="9519"/>
      <c r="L101" s="9519"/>
      <c r="M101" s="9519"/>
      <c r="N101" s="9519"/>
      <c r="O101" s="9519"/>
      <c r="P101" s="9519"/>
      <c r="Q101" s="9519"/>
      <c r="R101" s="9519"/>
      <c r="S101" s="9520"/>
      <c r="T101" s="9552" t="s">
        <v>4364</v>
      </c>
      <c r="U101" s="9553"/>
      <c r="V101" s="9553"/>
      <c r="W101" s="9553"/>
      <c r="X101" s="9554"/>
      <c r="Y101" s="9521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392"/>
      <c r="B102" s="8414"/>
      <c r="C102" s="8414"/>
      <c r="D102" s="9362" t="s">
        <v>3894</v>
      </c>
      <c r="E102" s="9363"/>
      <c r="F102" s="9362" t="s">
        <v>4332</v>
      </c>
      <c r="G102" s="9559"/>
      <c r="H102" s="9363" t="s">
        <v>1505</v>
      </c>
      <c r="I102" s="9559"/>
      <c r="J102" s="9362" t="s">
        <v>1506</v>
      </c>
      <c r="K102" s="9559"/>
      <c r="L102" s="9362" t="s">
        <v>1507</v>
      </c>
      <c r="M102" s="9559"/>
      <c r="N102" s="9362" t="s">
        <v>1508</v>
      </c>
      <c r="O102" s="9559"/>
      <c r="P102" s="9362" t="s">
        <v>1509</v>
      </c>
      <c r="Q102" s="9559"/>
      <c r="R102" s="9361" t="s">
        <v>950</v>
      </c>
      <c r="S102" s="9560"/>
      <c r="T102" s="9561" t="s">
        <v>4318</v>
      </c>
      <c r="U102" s="9555" t="s">
        <v>4319</v>
      </c>
      <c r="V102" s="9555" t="s">
        <v>4323</v>
      </c>
      <c r="W102" s="9555" t="s">
        <v>4326</v>
      </c>
      <c r="X102" s="9557" t="s">
        <v>4333</v>
      </c>
      <c r="Y102" s="9521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50"/>
      <c r="B103" s="8415"/>
      <c r="C103" s="8415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62"/>
      <c r="U103" s="9556"/>
      <c r="V103" s="9556"/>
      <c r="W103" s="9556"/>
      <c r="X103" s="9558"/>
      <c r="Y103" s="9521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563" t="s">
        <v>4367</v>
      </c>
      <c r="B106" s="9563"/>
      <c r="C106" s="9563"/>
      <c r="D106" s="9563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8" t="s">
        <v>29</v>
      </c>
      <c r="B114" s="9564" t="s">
        <v>4373</v>
      </c>
      <c r="C114" s="9538" t="s">
        <v>4374</v>
      </c>
      <c r="D114" s="9538"/>
      <c r="E114" s="9538"/>
      <c r="F114" s="9538"/>
      <c r="G114" s="9514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64"/>
      <c r="B115" s="9314"/>
      <c r="C115" s="9565" t="s">
        <v>4375</v>
      </c>
      <c r="D115" s="9567" t="s">
        <v>4376</v>
      </c>
      <c r="E115" s="9567" t="s">
        <v>4323</v>
      </c>
      <c r="F115" s="9567" t="s">
        <v>4326</v>
      </c>
      <c r="G115" s="9541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65"/>
      <c r="B116" s="9315"/>
      <c r="C116" s="9566"/>
      <c r="D116" s="8687"/>
      <c r="E116" s="8687"/>
      <c r="F116" s="8687"/>
      <c r="G116" s="9568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E12" sqref="E12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ENERO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0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/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/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/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/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/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/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/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/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/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/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/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/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/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/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/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/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/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/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0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ENERO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/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2026-03-02T18:00:28Z</dcterms:modified>
  <cp:category/>
  <cp:contentStatus/>
</cp:coreProperties>
</file>