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ENERO\"/>
    </mc:Choice>
  </mc:AlternateContent>
  <xr:revisionPtr revIDLastSave="0" documentId="13_ncr:1_{FD07EFB9-93C6-46FC-9654-F1EC9A7B38E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41" firstSheet="18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/>
  <c r="CM44" i="11" l="1"/>
  <c r="CN44" i="11"/>
  <c r="CJ44" i="11"/>
  <c r="CA44" i="11"/>
  <c r="C47" i="11"/>
  <c r="CI47" i="11" s="1" a="1"/>
  <c r="CI47" i="11" s="1"/>
  <c r="CM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D47" i="11" l="1"/>
  <c r="CN47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M41" i="11"/>
  <c r="CN41" i="11"/>
  <c r="CK41" i="1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F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E12" i="38" l="1"/>
  <c r="S12" i="38" s="1"/>
  <c r="CO12" i="38"/>
  <c r="CP12" i="38"/>
  <c r="CQ12" i="38"/>
  <c r="CR12" i="38"/>
  <c r="CS12" i="38"/>
  <c r="CT12" i="38"/>
  <c r="CC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55" i="38" l="1"/>
  <c r="CS55" i="38"/>
  <c r="CD55" i="38"/>
  <c r="CE55" i="38"/>
  <c r="CO55" i="38"/>
  <c r="CF55" i="38"/>
  <c r="CP55" i="38"/>
  <c r="CG55" i="38"/>
  <c r="CQ55" i="38"/>
  <c r="CH55" i="38"/>
  <c r="CR55" i="38"/>
  <c r="CT55" i="38"/>
  <c r="CT57" i="38"/>
  <c r="CC57" i="38"/>
  <c r="CD57" i="38"/>
  <c r="CE57" i="38"/>
  <c r="CO57" i="38"/>
  <c r="CF57" i="38"/>
  <c r="CP57" i="38"/>
  <c r="CG57" i="38"/>
  <c r="CQ57" i="38"/>
  <c r="CH57" i="38"/>
  <c r="CR57" i="38"/>
  <c r="CS57" i="38"/>
  <c r="CR54" i="38"/>
  <c r="CS54" i="38"/>
  <c r="CT54" i="38"/>
  <c r="CE54" i="38"/>
  <c r="CC54" i="38"/>
  <c r="CH54" i="38"/>
  <c r="CD54" i="38"/>
  <c r="CQ54" i="38"/>
  <c r="CO54" i="38"/>
  <c r="CF54" i="38"/>
  <c r="CP54" i="38"/>
  <c r="CG54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P56" i="38"/>
  <c r="CG56" i="38"/>
  <c r="CQ56" i="38"/>
  <c r="CH56" i="38"/>
  <c r="CR56" i="38"/>
  <c r="CS56" i="38"/>
  <c r="CF56" i="38"/>
  <c r="CT56" i="38"/>
  <c r="CC56" i="38"/>
  <c r="CO56" i="38"/>
  <c r="CD56" i="38"/>
  <c r="CE5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6" i="38"/>
  <c r="S54" i="38"/>
  <c r="S57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N56" i="22" l="1"/>
  <c r="T20" i="22"/>
  <c r="T22" i="22"/>
  <c r="T30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N51" i="11" l="1"/>
  <c r="CM51" i="11"/>
  <c r="CM50" i="11"/>
  <c r="CN50" i="11"/>
  <c r="CA50" i="11"/>
  <c r="BZ50" i="11" a="1"/>
  <c r="BZ50" i="11" s="1"/>
  <c r="CN40" i="11"/>
  <c r="CM40" i="11"/>
  <c r="CL40" i="11"/>
  <c r="CK40" i="11"/>
  <c r="CM43" i="11"/>
  <c r="CN43" i="11"/>
  <c r="CM42" i="11"/>
  <c r="CN42" i="11"/>
  <c r="CA42" i="11"/>
  <c r="D3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B17" i="11" s="1"/>
  <c r="D19" i="11"/>
  <c r="D25" i="11"/>
  <c r="CD25" i="11" s="1"/>
  <c r="CD13" i="11"/>
  <c r="CJ13" i="11"/>
  <c r="CK13" i="11"/>
  <c r="CM13" i="11"/>
  <c r="CA13" i="11"/>
  <c r="CL13" i="11"/>
  <c r="CB13" i="11"/>
  <c r="CC13" i="11"/>
  <c r="CK17" i="11"/>
  <c r="CC17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1" i="11" l="1"/>
  <c r="AX43" i="11"/>
  <c r="AX50" i="11"/>
  <c r="AX44" i="11"/>
  <c r="CA17" i="11"/>
  <c r="CM17" i="11"/>
  <c r="CB25" i="11"/>
  <c r="CL17" i="11"/>
  <c r="CM25" i="11"/>
  <c r="CD17" i="11"/>
  <c r="AS17" i="11" s="1"/>
  <c r="CC25" i="11"/>
  <c r="CL25" i="11"/>
  <c r="CK25" i="11"/>
  <c r="CJ17" i="11"/>
  <c r="CJ25" i="11"/>
  <c r="CA25" i="11"/>
  <c r="AS25" i="11" s="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AS26" i="11" s="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33" i="11"/>
  <c r="AS18" i="11"/>
  <c r="AS14" i="11"/>
  <c r="BU40" i="11"/>
  <c r="AS30" i="11"/>
  <c r="BU44" i="11"/>
  <c r="BU42" i="11"/>
  <c r="BU43" i="11"/>
  <c r="AS13" i="11"/>
  <c r="AS34" i="11"/>
  <c r="AS21" i="11" l="1"/>
  <c r="AS29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4" i="38" l="1"/>
  <c r="CD14" i="38"/>
  <c r="CE14" i="38"/>
  <c r="CF14" i="38"/>
  <c r="CG14" i="38"/>
  <c r="CR14" i="38"/>
  <c r="CH14" i="38"/>
  <c r="CS14" i="38"/>
  <c r="CO14" i="38"/>
  <c r="CP14" i="38"/>
  <c r="CQ14" i="38"/>
  <c r="CT14" i="38"/>
  <c r="CO26" i="38"/>
  <c r="CP26" i="38"/>
  <c r="CE26" i="38"/>
  <c r="CG26" i="38"/>
  <c r="CQ26" i="38"/>
  <c r="CR26" i="38"/>
  <c r="CS26" i="38"/>
  <c r="CT26" i="38"/>
  <c r="CF26" i="38"/>
  <c r="CC26" i="38"/>
  <c r="CD26" i="38"/>
  <c r="CH26" i="38"/>
  <c r="CO38" i="38"/>
  <c r="CP38" i="38"/>
  <c r="CQ38" i="38"/>
  <c r="CR38" i="38"/>
  <c r="CG38" i="38"/>
  <c r="CS38" i="38"/>
  <c r="CT38" i="38"/>
  <c r="CF38" i="38"/>
  <c r="CC38" i="38"/>
  <c r="CD38" i="38"/>
  <c r="CE38" i="38"/>
  <c r="CH38" i="38"/>
  <c r="CO50" i="38"/>
  <c r="CP50" i="38"/>
  <c r="CQ50" i="38"/>
  <c r="CR50" i="38"/>
  <c r="CS50" i="38"/>
  <c r="CT50" i="38"/>
  <c r="CE50" i="38"/>
  <c r="CF50" i="38"/>
  <c r="CC50" i="38"/>
  <c r="CG50" i="38"/>
  <c r="CD50" i="38"/>
  <c r="CH50" i="38"/>
  <c r="CH15" i="38"/>
  <c r="CO15" i="38"/>
  <c r="CP15" i="38"/>
  <c r="CQ15" i="38"/>
  <c r="CR15" i="38"/>
  <c r="CS15" i="38"/>
  <c r="CT15" i="38"/>
  <c r="CE15" i="38"/>
  <c r="CC15" i="38"/>
  <c r="CD15" i="38"/>
  <c r="CF15" i="38"/>
  <c r="CG15" i="38"/>
  <c r="CT27" i="38"/>
  <c r="CC27" i="38"/>
  <c r="CR27" i="38"/>
  <c r="CD27" i="38"/>
  <c r="CE27" i="38"/>
  <c r="CF27" i="38"/>
  <c r="CG27" i="38"/>
  <c r="CH27" i="38"/>
  <c r="CQ27" i="38"/>
  <c r="CO27" i="38"/>
  <c r="CP27" i="38"/>
  <c r="CS27" i="38"/>
  <c r="CT39" i="38"/>
  <c r="CC39" i="38"/>
  <c r="CD39" i="38"/>
  <c r="CE39" i="38"/>
  <c r="CP39" i="38"/>
  <c r="CQ39" i="38"/>
  <c r="CR39" i="38"/>
  <c r="CF39" i="38"/>
  <c r="CG39" i="38"/>
  <c r="CH39" i="38"/>
  <c r="CO39" i="38"/>
  <c r="CS39" i="38"/>
  <c r="CT51" i="38"/>
  <c r="CC51" i="38"/>
  <c r="CD51" i="38"/>
  <c r="CE51" i="38"/>
  <c r="CR51" i="38"/>
  <c r="CF51" i="38"/>
  <c r="CG51" i="38"/>
  <c r="CQ51" i="38"/>
  <c r="CH51" i="38"/>
  <c r="CO51" i="38"/>
  <c r="CP51" i="38"/>
  <c r="CS51" i="38"/>
  <c r="CS16" i="38"/>
  <c r="CT16" i="38"/>
  <c r="CC16" i="38"/>
  <c r="CD16" i="38"/>
  <c r="CP16" i="38"/>
  <c r="CE16" i="38"/>
  <c r="CF16" i="38"/>
  <c r="CG16" i="38"/>
  <c r="CH16" i="38"/>
  <c r="CO16" i="38"/>
  <c r="CR16" i="38"/>
  <c r="CQ16" i="38"/>
  <c r="CG28" i="38"/>
  <c r="CH28" i="38"/>
  <c r="CO28" i="38"/>
  <c r="CP28" i="38"/>
  <c r="CC28" i="38"/>
  <c r="CE28" i="38"/>
  <c r="CQ28" i="38"/>
  <c r="CR28" i="38"/>
  <c r="CS28" i="38"/>
  <c r="CT28" i="38"/>
  <c r="CD28" i="38"/>
  <c r="CF28" i="38"/>
  <c r="CG40" i="38"/>
  <c r="CE40" i="38"/>
  <c r="CH40" i="38"/>
  <c r="CO40" i="38"/>
  <c r="CD40" i="38"/>
  <c r="CP40" i="38"/>
  <c r="CQ40" i="38"/>
  <c r="CR40" i="38"/>
  <c r="CC40" i="38"/>
  <c r="CS40" i="38"/>
  <c r="CT40" i="38"/>
  <c r="CF40" i="38"/>
  <c r="CF17" i="38"/>
  <c r="CG17" i="38"/>
  <c r="CH17" i="38"/>
  <c r="CO17" i="38"/>
  <c r="CT17" i="38"/>
  <c r="CP17" i="38"/>
  <c r="CQ17" i="38"/>
  <c r="CR17" i="38"/>
  <c r="CS17" i="38"/>
  <c r="CC17" i="38"/>
  <c r="CE17" i="38"/>
  <c r="CD17" i="38"/>
  <c r="CR29" i="38"/>
  <c r="CH29" i="38"/>
  <c r="CS29" i="38"/>
  <c r="CO29" i="38"/>
  <c r="CT29" i="38"/>
  <c r="CC29" i="38"/>
  <c r="CD29" i="38"/>
  <c r="CE29" i="38"/>
  <c r="CF29" i="38"/>
  <c r="CG29" i="38"/>
  <c r="CP29" i="38"/>
  <c r="CQ29" i="38"/>
  <c r="CR41" i="38"/>
  <c r="CS41" i="38"/>
  <c r="CT41" i="38"/>
  <c r="CP41" i="38"/>
  <c r="CC41" i="38"/>
  <c r="CD41" i="38"/>
  <c r="CE41" i="38"/>
  <c r="CF41" i="38"/>
  <c r="CO41" i="38"/>
  <c r="CG41" i="38"/>
  <c r="CH41" i="38"/>
  <c r="CQ41" i="38"/>
  <c r="CQ18" i="38"/>
  <c r="CR18" i="38"/>
  <c r="CS18" i="38"/>
  <c r="CT18" i="38"/>
  <c r="CG18" i="38"/>
  <c r="CH18" i="38"/>
  <c r="CC18" i="38"/>
  <c r="CD18" i="38"/>
  <c r="CE18" i="38"/>
  <c r="CF18" i="38"/>
  <c r="CO18" i="38"/>
  <c r="CP18" i="38"/>
  <c r="CE30" i="38"/>
  <c r="CC30" i="38"/>
  <c r="CF30" i="38"/>
  <c r="CG30" i="38"/>
  <c r="CH30" i="38"/>
  <c r="CT30" i="38"/>
  <c r="CO30" i="38"/>
  <c r="CP30" i="38"/>
  <c r="CQ30" i="38"/>
  <c r="CR30" i="38"/>
  <c r="CS30" i="38"/>
  <c r="CD30" i="38"/>
  <c r="CE42" i="38"/>
  <c r="CF42" i="38"/>
  <c r="CT42" i="38"/>
  <c r="CG42" i="38"/>
  <c r="CH42" i="38"/>
  <c r="CO42" i="38"/>
  <c r="CP42" i="38"/>
  <c r="CS42" i="38"/>
  <c r="CQ42" i="38"/>
  <c r="CC42" i="38"/>
  <c r="CR42" i="38"/>
  <c r="CD42" i="38"/>
  <c r="CQ24" i="38"/>
  <c r="CR24" i="38"/>
  <c r="CS24" i="38"/>
  <c r="CG24" i="38"/>
  <c r="CO24" i="38"/>
  <c r="CT24" i="38"/>
  <c r="CC24" i="38"/>
  <c r="CD24" i="38"/>
  <c r="CE24" i="38"/>
  <c r="CF24" i="38"/>
  <c r="CH24" i="38"/>
  <c r="CP24" i="38"/>
  <c r="CD19" i="38"/>
  <c r="CE19" i="38"/>
  <c r="CF19" i="38"/>
  <c r="CG19" i="38"/>
  <c r="CH19" i="38"/>
  <c r="CR19" i="38"/>
  <c r="CO19" i="38"/>
  <c r="CP19" i="38"/>
  <c r="CT19" i="38"/>
  <c r="CQ19" i="38"/>
  <c r="CS19" i="38"/>
  <c r="CC19" i="38"/>
  <c r="S19" i="38" s="1"/>
  <c r="CP31" i="38"/>
  <c r="CQ31" i="38"/>
  <c r="CR31" i="38"/>
  <c r="CS31" i="38"/>
  <c r="CT31" i="38"/>
  <c r="CC31" i="38"/>
  <c r="CD31" i="38"/>
  <c r="CE31" i="38"/>
  <c r="CO31" i="38"/>
  <c r="CF31" i="38"/>
  <c r="CG31" i="38"/>
  <c r="CH31" i="38"/>
  <c r="CP43" i="38"/>
  <c r="CQ43" i="38"/>
  <c r="CG43" i="38"/>
  <c r="CR43" i="38"/>
  <c r="CS43" i="38"/>
  <c r="CF43" i="38"/>
  <c r="CT43" i="38"/>
  <c r="CC43" i="38"/>
  <c r="CD43" i="38"/>
  <c r="CE43" i="38"/>
  <c r="CO43" i="38"/>
  <c r="CH43" i="38"/>
  <c r="CQ48" i="38"/>
  <c r="CR48" i="38"/>
  <c r="CS48" i="38"/>
  <c r="CT48" i="38"/>
  <c r="CH48" i="38"/>
  <c r="CC48" i="38"/>
  <c r="CD48" i="38"/>
  <c r="CE48" i="38"/>
  <c r="CF48" i="38"/>
  <c r="CG48" i="38"/>
  <c r="CP48" i="38"/>
  <c r="CO48" i="38"/>
  <c r="CD25" i="38"/>
  <c r="CE25" i="38"/>
  <c r="CF25" i="38"/>
  <c r="CS25" i="38"/>
  <c r="CG25" i="38"/>
  <c r="CT25" i="38"/>
  <c r="CH25" i="38"/>
  <c r="CO25" i="38"/>
  <c r="CP25" i="38"/>
  <c r="CQ25" i="38"/>
  <c r="CR25" i="38"/>
  <c r="CC25" i="38"/>
  <c r="S25" i="38" s="1"/>
  <c r="CO20" i="38"/>
  <c r="CP20" i="38"/>
  <c r="CF20" i="38"/>
  <c r="CQ20" i="38"/>
  <c r="CR20" i="38"/>
  <c r="CS20" i="38"/>
  <c r="CT20" i="38"/>
  <c r="CC20" i="38"/>
  <c r="CG20" i="38"/>
  <c r="CD20" i="38"/>
  <c r="CE20" i="38"/>
  <c r="CH20" i="38"/>
  <c r="CC32" i="38"/>
  <c r="CD32" i="38"/>
  <c r="CE32" i="38"/>
  <c r="CF32" i="38"/>
  <c r="CG32" i="38"/>
  <c r="CH32" i="38"/>
  <c r="CO32" i="38"/>
  <c r="CS32" i="38"/>
  <c r="CP32" i="38"/>
  <c r="CQ32" i="38"/>
  <c r="CR32" i="38"/>
  <c r="CT32" i="38"/>
  <c r="CC44" i="38"/>
  <c r="CD44" i="38"/>
  <c r="CE44" i="38"/>
  <c r="CF44" i="38"/>
  <c r="CG44" i="38"/>
  <c r="CH44" i="38"/>
  <c r="CQ44" i="38"/>
  <c r="CO44" i="38"/>
  <c r="CS44" i="38"/>
  <c r="CP44" i="38"/>
  <c r="CR44" i="38"/>
  <c r="CT44" i="38"/>
  <c r="CD49" i="38"/>
  <c r="CS49" i="38"/>
  <c r="CT49" i="38"/>
  <c r="CE49" i="38"/>
  <c r="CF49" i="38"/>
  <c r="CG49" i="38"/>
  <c r="CH49" i="38"/>
  <c r="CO49" i="38"/>
  <c r="CR49" i="38"/>
  <c r="CP49" i="38"/>
  <c r="CQ49" i="38"/>
  <c r="CC49" i="38"/>
  <c r="S49" i="38" s="1"/>
  <c r="CT21" i="38"/>
  <c r="CQ21" i="38"/>
  <c r="CR21" i="38"/>
  <c r="CC21" i="38"/>
  <c r="CD21" i="38"/>
  <c r="CE21" i="38"/>
  <c r="CF21" i="38"/>
  <c r="CG21" i="38"/>
  <c r="CP21" i="38"/>
  <c r="CH21" i="38"/>
  <c r="CO21" i="38"/>
  <c r="CS21" i="38"/>
  <c r="CH33" i="38"/>
  <c r="CE33" i="38"/>
  <c r="CO33" i="38"/>
  <c r="CP33" i="38"/>
  <c r="CQ33" i="38"/>
  <c r="CR33" i="38"/>
  <c r="CD33" i="38"/>
  <c r="CS33" i="38"/>
  <c r="CT33" i="38"/>
  <c r="CF33" i="38"/>
  <c r="CC33" i="38"/>
  <c r="CG33" i="38"/>
  <c r="CH45" i="38"/>
  <c r="CO45" i="38"/>
  <c r="CP45" i="38"/>
  <c r="CQ45" i="38"/>
  <c r="CR45" i="38"/>
  <c r="CD45" i="38"/>
  <c r="CS45" i="38"/>
  <c r="CT45" i="38"/>
  <c r="CC45" i="38"/>
  <c r="CF45" i="38"/>
  <c r="CG45" i="38"/>
  <c r="CE45" i="38"/>
  <c r="CQ36" i="38"/>
  <c r="CR36" i="38"/>
  <c r="CO36" i="38"/>
  <c r="CS36" i="38"/>
  <c r="CT36" i="38"/>
  <c r="CG36" i="38"/>
  <c r="CH36" i="38"/>
  <c r="CC36" i="38"/>
  <c r="CD36" i="38"/>
  <c r="CE36" i="38"/>
  <c r="CF36" i="38"/>
  <c r="CP36" i="38"/>
  <c r="CP13" i="38"/>
  <c r="CH13" i="38"/>
  <c r="CQ13" i="38"/>
  <c r="CR13" i="38"/>
  <c r="CS13" i="38"/>
  <c r="CT13" i="38"/>
  <c r="CF13" i="38"/>
  <c r="CC13" i="38"/>
  <c r="CG13" i="38"/>
  <c r="CD13" i="38"/>
  <c r="CE13" i="38"/>
  <c r="CO13" i="38"/>
  <c r="CS34" i="38"/>
  <c r="CP34" i="38"/>
  <c r="CT34" i="38"/>
  <c r="CC34" i="38"/>
  <c r="CD34" i="38"/>
  <c r="CE34" i="38"/>
  <c r="CF34" i="38"/>
  <c r="CG34" i="38"/>
  <c r="CH34" i="38"/>
  <c r="CO34" i="38"/>
  <c r="CR34" i="38"/>
  <c r="CQ34" i="38"/>
  <c r="CS46" i="38"/>
  <c r="CT46" i="38"/>
  <c r="CQ46" i="38"/>
  <c r="CC46" i="38"/>
  <c r="CD46" i="38"/>
  <c r="CE46" i="38"/>
  <c r="CF46" i="38"/>
  <c r="CO46" i="38"/>
  <c r="CG46" i="38"/>
  <c r="CH46" i="38"/>
  <c r="CR46" i="38"/>
  <c r="CP46" i="38"/>
  <c r="CD37" i="38"/>
  <c r="CT37" i="38"/>
  <c r="CE37" i="38"/>
  <c r="CF37" i="38"/>
  <c r="CG37" i="38"/>
  <c r="CH37" i="38"/>
  <c r="CO37" i="38"/>
  <c r="CS37" i="38"/>
  <c r="CP37" i="38"/>
  <c r="CQ37" i="38"/>
  <c r="CR37" i="38"/>
  <c r="CC37" i="38"/>
  <c r="S37" i="38" s="1"/>
  <c r="CF23" i="38"/>
  <c r="CG23" i="38"/>
  <c r="CH23" i="38"/>
  <c r="CC23" i="38"/>
  <c r="CO23" i="38"/>
  <c r="CP23" i="38"/>
  <c r="CQ23" i="38"/>
  <c r="CD23" i="38"/>
  <c r="CR23" i="38"/>
  <c r="CT23" i="38"/>
  <c r="CS23" i="38"/>
  <c r="CE23" i="38"/>
  <c r="CF35" i="38"/>
  <c r="CG35" i="38"/>
  <c r="CC35" i="38"/>
  <c r="CH35" i="38"/>
  <c r="CO35" i="38"/>
  <c r="CP35" i="38"/>
  <c r="CQ35" i="38"/>
  <c r="CT35" i="38"/>
  <c r="CD35" i="38"/>
  <c r="CR35" i="38"/>
  <c r="CS35" i="38"/>
  <c r="CE35" i="38"/>
  <c r="CF47" i="38"/>
  <c r="CC47" i="38"/>
  <c r="CG47" i="38"/>
  <c r="CH47" i="38"/>
  <c r="CO47" i="38"/>
  <c r="CT47" i="38"/>
  <c r="CP47" i="38"/>
  <c r="CQ47" i="38"/>
  <c r="CR47" i="38"/>
  <c r="CS47" i="38"/>
  <c r="CD47" i="38"/>
  <c r="CE47" i="38"/>
  <c r="CC70" i="37"/>
  <c r="CK49" i="37"/>
  <c r="C51" i="37"/>
  <c r="CG51" i="37" s="1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M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D105" i="37" s="1"/>
  <c r="CC123" i="37"/>
  <c r="CM74" i="37"/>
  <c r="CM100" i="37"/>
  <c r="C180" i="37"/>
  <c r="CE20" i="37"/>
  <c r="C47" i="37"/>
  <c r="CM47" i="37" s="1"/>
  <c r="CL49" i="37"/>
  <c r="CP53" i="37"/>
  <c r="C57" i="37"/>
  <c r="CM57" i="37" s="1"/>
  <c r="CB60" i="37"/>
  <c r="CK61" i="37"/>
  <c r="C67" i="37"/>
  <c r="CA67" i="37" s="1"/>
  <c r="C70" i="37"/>
  <c r="CM70" i="37" s="1"/>
  <c r="C89" i="37"/>
  <c r="CD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AM123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33" i="37"/>
  <c r="CC33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N97" i="37"/>
  <c r="CM28" i="37"/>
  <c r="CM32" i="37"/>
  <c r="CD49" i="37"/>
  <c r="CC55" i="37"/>
  <c r="CL55" i="37"/>
  <c r="CP57" i="37"/>
  <c r="CG57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K71" i="37"/>
  <c r="CL73" i="37"/>
  <c r="CC73" i="37"/>
  <c r="C73" i="37"/>
  <c r="CK74" i="37"/>
  <c r="CB74" i="37"/>
  <c r="CL86" i="37"/>
  <c r="CC86" i="37"/>
  <c r="CM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5" i="37"/>
  <c r="B175" i="37"/>
  <c r="B180" i="37" s="1"/>
  <c r="CD100" i="37"/>
  <c r="CO103" i="37"/>
  <c r="CC124" i="37"/>
  <c r="AM124" i="37" s="1"/>
  <c r="CE100" i="37"/>
  <c r="CE101" i="37"/>
  <c r="CE102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2" i="38" l="1"/>
  <c r="S17" i="38"/>
  <c r="S26" i="38"/>
  <c r="S45" i="38"/>
  <c r="S40" i="38"/>
  <c r="S15" i="38"/>
  <c r="S50" i="38"/>
  <c r="S38" i="38"/>
  <c r="S13" i="38"/>
  <c r="S36" i="38"/>
  <c r="S20" i="38"/>
  <c r="S43" i="38"/>
  <c r="S24" i="38"/>
  <c r="S18" i="38"/>
  <c r="S48" i="38"/>
  <c r="S31" i="38"/>
  <c r="S29" i="38"/>
  <c r="S41" i="38"/>
  <c r="S28" i="38"/>
  <c r="S23" i="38"/>
  <c r="S46" i="38"/>
  <c r="S34" i="38"/>
  <c r="S21" i="38"/>
  <c r="S33" i="38"/>
  <c r="S35" i="38"/>
  <c r="S16" i="38"/>
  <c r="S47" i="38"/>
  <c r="S30" i="38"/>
  <c r="S51" i="38"/>
  <c r="S39" i="38"/>
  <c r="S27" i="38"/>
  <c r="S44" i="38"/>
  <c r="S32" i="38"/>
  <c r="S14" i="38"/>
  <c r="CN105" i="37"/>
  <c r="CO105" i="37"/>
  <c r="CO104" i="37"/>
  <c r="CO100" i="37"/>
  <c r="CM103" i="37"/>
  <c r="CE103" i="37"/>
  <c r="CD103" i="37"/>
  <c r="CN103" i="37"/>
  <c r="CL103" i="37"/>
  <c r="CC103" i="37"/>
  <c r="AT103" i="37" s="1"/>
  <c r="CD97" i="37"/>
  <c r="CN89" i="37"/>
  <c r="CE89" i="37"/>
  <c r="CG89" i="37"/>
  <c r="CH89" i="37"/>
  <c r="CP89" i="37"/>
  <c r="CQ89" i="37"/>
  <c r="CM78" i="37"/>
  <c r="CA77" i="37"/>
  <c r="CN77" i="37"/>
  <c r="CE77" i="37"/>
  <c r="CJ77" i="37"/>
  <c r="CP77" i="37"/>
  <c r="CH77" i="37"/>
  <c r="CQ77" i="37"/>
  <c r="CD77" i="37"/>
  <c r="CG77" i="37"/>
  <c r="CD70" i="37"/>
  <c r="CH59" i="37"/>
  <c r="CP67" i="37"/>
  <c r="CN59" i="37"/>
  <c r="CD59" i="37"/>
  <c r="CJ59" i="37"/>
  <c r="CQ64" i="37"/>
  <c r="CG59" i="37"/>
  <c r="CP59" i="37"/>
  <c r="CE59" i="37"/>
  <c r="CM59" i="37"/>
  <c r="CA59" i="37"/>
  <c r="AV49" i="37"/>
  <c r="CP40" i="37"/>
  <c r="CP27" i="37"/>
  <c r="CH27" i="37"/>
  <c r="CJ27" i="37"/>
  <c r="CA27" i="37"/>
  <c r="CA18" i="37"/>
  <c r="CG27" i="37"/>
  <c r="AV27" i="37" s="1"/>
  <c r="CD27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AV41" i="37" s="1"/>
  <c r="CG40" i="37"/>
  <c r="CD64" i="37"/>
  <c r="CP48" i="37"/>
  <c r="CJ43" i="37"/>
  <c r="CF96" i="37"/>
  <c r="CP44" i="37"/>
  <c r="CE94" i="37"/>
  <c r="AT94" i="37" s="1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7" i="37" l="1"/>
  <c r="AT101" i="37"/>
  <c r="AT104" i="37"/>
  <c r="AT99" i="37"/>
  <c r="AT98" i="37"/>
  <c r="AT96" i="37"/>
  <c r="AV55" i="37"/>
  <c r="AV82" i="37"/>
  <c r="AV78" i="37"/>
  <c r="AV76" i="37"/>
  <c r="AV63" i="37"/>
  <c r="AV57" i="37"/>
  <c r="AV72" i="37"/>
  <c r="AV67" i="37"/>
  <c r="AV48" i="37"/>
  <c r="AV39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B58" i="48" l="1"/>
  <c r="CA58" i="48"/>
  <c r="CC58" i="48"/>
  <c r="CM58" i="48"/>
  <c r="CN58" i="48"/>
  <c r="CO58" i="48"/>
  <c r="CA59" i="48"/>
  <c r="CB59" i="48"/>
  <c r="CC59" i="48"/>
  <c r="CM59" i="48"/>
  <c r="CN59" i="48"/>
  <c r="CO59" i="48"/>
  <c r="CA57" i="48"/>
  <c r="I57" i="48" s="1"/>
  <c r="CB57" i="48"/>
  <c r="CC57" i="48"/>
  <c r="CM57" i="48"/>
  <c r="CN57" i="48"/>
  <c r="CO57" i="48"/>
  <c r="CC60" i="48"/>
  <c r="CA60" i="48"/>
  <c r="CB60" i="48"/>
  <c r="CM60" i="48"/>
  <c r="CN60" i="48"/>
  <c r="CO60" i="48"/>
  <c r="B48" i="48"/>
  <c r="CM48" i="48" s="1"/>
  <c r="CB48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I60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S44" i="13" l="1"/>
  <c r="CH44" i="13"/>
  <c r="CG44" i="13"/>
  <c r="CF44" i="13"/>
  <c r="CE44" i="13"/>
  <c r="CV44" i="13"/>
  <c r="CD44" i="13"/>
  <c r="CU44" i="13"/>
  <c r="CT44" i="13"/>
  <c r="CR44" i="13"/>
  <c r="AY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AY17" i="13" s="1"/>
  <c r="CE17" i="13"/>
  <c r="CF17" i="13"/>
  <c r="CH17" i="13"/>
  <c r="D334" i="13"/>
  <c r="D333" i="13"/>
  <c r="D335" i="13"/>
  <c r="D143" i="13"/>
  <c r="AY48" i="13" l="1"/>
  <c r="AY46" i="13"/>
  <c r="AY4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F39" i="32" l="1"/>
  <c r="CG39" i="32"/>
  <c r="CE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C55" i="32" s="1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4" i="32" l="1"/>
  <c r="CV61" i="32"/>
  <c r="CU52" i="32"/>
  <c r="CV53" i="32"/>
  <c r="CV45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2" i="32" l="1"/>
  <c r="AQ52" i="32"/>
  <c r="AQ53" i="32"/>
  <c r="AQ49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H100" i="36"/>
  <c r="CA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C117" i="48"/>
  <c r="CB117" i="48"/>
  <c r="CO117" i="48"/>
  <c r="CN117" i="48"/>
  <c r="CA117" i="48"/>
  <c r="CM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M22" i="48"/>
  <c r="CP22" i="48"/>
  <c r="CO22" i="48"/>
  <c r="CN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M18" i="48"/>
  <c r="CO18" i="48"/>
  <c r="CN18" i="48"/>
  <c r="CP18" i="48"/>
  <c r="CP15" i="48"/>
  <c r="CM15" i="48"/>
  <c r="CN15" i="48"/>
  <c r="CO15" i="48"/>
  <c r="CM16" i="48"/>
  <c r="CN16" i="48"/>
  <c r="CO16" i="48"/>
  <c r="CP16" i="48"/>
  <c r="CO17" i="48"/>
  <c r="CM17" i="48"/>
  <c r="CN17" i="48"/>
  <c r="CP17" i="48"/>
  <c r="CC13" i="48"/>
  <c r="CD13" i="48"/>
  <c r="CA13" i="48"/>
  <c r="CB13" i="48"/>
  <c r="CO13" i="48"/>
  <c r="CP13" i="48"/>
  <c r="CN13" i="48"/>
  <c r="CM13" i="48"/>
  <c r="CP14" i="48"/>
  <c r="CO14" i="48"/>
  <c r="CM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4" i="41" l="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B13" i="41"/>
  <c r="CA13" i="41"/>
  <c r="CF12" i="41"/>
  <c r="CB12" i="41"/>
  <c r="CA12" i="41"/>
  <c r="U12" i="41" s="1"/>
  <c r="CE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A258" i="32" s="1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L147" i="34"/>
  <c r="CK147" i="34"/>
  <c r="CB147" i="34"/>
  <c r="AD147" i="34" s="1"/>
  <c r="CA147" i="34"/>
  <c r="CL134" i="34"/>
  <c r="CK134" i="34"/>
  <c r="CA134" i="34"/>
  <c r="AD134" i="34" s="1"/>
  <c r="CB134" i="34"/>
  <c r="CK146" i="34"/>
  <c r="CL146" i="34"/>
  <c r="CB146" i="34"/>
  <c r="CA146" i="34"/>
  <c r="AD146" i="34" s="1"/>
  <c r="CK144" i="34"/>
  <c r="CL144" i="34"/>
  <c r="CA144" i="34"/>
  <c r="AD144" i="34" s="1"/>
  <c r="CB144" i="34"/>
  <c r="CK129" i="34"/>
  <c r="CL129" i="34"/>
  <c r="CK133" i="34"/>
  <c r="CL133" i="34"/>
  <c r="CB133" i="34"/>
  <c r="CA133" i="34"/>
  <c r="CK149" i="34"/>
  <c r="CL149" i="34"/>
  <c r="CA149" i="34"/>
  <c r="AD149" i="34" s="1"/>
  <c r="CB149" i="34"/>
  <c r="CK148" i="34"/>
  <c r="CL148" i="34"/>
  <c r="CA148" i="34"/>
  <c r="CB148" i="34"/>
  <c r="CK137" i="34"/>
  <c r="CL137" i="34"/>
  <c r="CA137" i="34"/>
  <c r="CB137" i="34"/>
  <c r="CK131" i="34"/>
  <c r="CL131" i="34"/>
  <c r="CK128" i="34"/>
  <c r="CL128" i="34"/>
  <c r="CL151" i="34"/>
  <c r="CK151" i="34"/>
  <c r="CA151" i="34"/>
  <c r="CB151" i="34"/>
  <c r="CL145" i="34"/>
  <c r="CK145" i="34"/>
  <c r="CA145" i="34"/>
  <c r="AD145" i="34" s="1"/>
  <c r="CB145" i="34"/>
  <c r="CL140" i="34"/>
  <c r="CK140" i="34"/>
  <c r="CA140" i="34"/>
  <c r="AD140" i="34" s="1"/>
  <c r="CB140" i="34"/>
  <c r="CK126" i="34"/>
  <c r="CL126" i="34"/>
  <c r="CL123" i="34"/>
  <c r="CK123" i="34"/>
  <c r="CA123" i="34"/>
  <c r="CB123" i="34"/>
  <c r="CK136" i="34"/>
  <c r="CL136" i="34"/>
  <c r="CA136" i="34"/>
  <c r="CB136" i="34"/>
  <c r="CK130" i="34"/>
  <c r="CL130" i="34"/>
  <c r="CK124" i="34"/>
  <c r="CL124" i="34"/>
  <c r="CK143" i="34"/>
  <c r="CL143" i="34"/>
  <c r="CA143" i="34"/>
  <c r="AD143" i="34" s="1"/>
  <c r="CB143" i="34"/>
  <c r="CK138" i="34"/>
  <c r="CL138" i="34"/>
  <c r="CA138" i="34"/>
  <c r="CB138" i="34"/>
  <c r="CL127" i="34"/>
  <c r="CK127" i="34"/>
  <c r="CK141" i="34"/>
  <c r="CL141" i="34"/>
  <c r="CB141" i="34"/>
  <c r="CA141" i="34"/>
  <c r="AD141" i="34" s="1"/>
  <c r="CK142" i="34"/>
  <c r="CL142" i="34"/>
  <c r="CA142" i="34"/>
  <c r="AD142" i="34" s="1"/>
  <c r="CB142" i="34"/>
  <c r="CL139" i="34"/>
  <c r="CK139" i="34"/>
  <c r="CB139" i="34"/>
  <c r="CA139" i="34"/>
  <c r="CK125" i="34"/>
  <c r="CL125" i="34"/>
  <c r="CL135" i="34"/>
  <c r="CK135" i="34"/>
  <c r="CB135" i="34"/>
  <c r="CA135" i="34"/>
  <c r="CK150" i="34"/>
  <c r="CL150" i="34"/>
  <c r="CA150" i="34"/>
  <c r="CB150" i="34"/>
  <c r="CK132" i="34"/>
  <c r="CL132" i="34"/>
  <c r="CA132" i="34"/>
  <c r="CB132" i="34"/>
  <c r="CB30" i="33"/>
  <c r="CA30" i="33"/>
  <c r="CB29" i="33"/>
  <c r="CA29" i="33"/>
  <c r="AI29" i="33" s="1"/>
  <c r="M70" i="32"/>
  <c r="B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7" i="34" l="1"/>
  <c r="AD133" i="34"/>
  <c r="AD136" i="34"/>
  <c r="AD135" i="34"/>
  <c r="AD123" i="34"/>
  <c r="AD150" i="34"/>
  <c r="AD126" i="34"/>
  <c r="AD151" i="34"/>
  <c r="AD148" i="34"/>
  <c r="AD138" i="34"/>
  <c r="AD132" i="34"/>
  <c r="AD139" i="34"/>
  <c r="T41" i="34"/>
  <c r="T28" i="34"/>
  <c r="B278" i="34"/>
  <c r="T36" i="34"/>
  <c r="T22" i="34"/>
  <c r="T21" i="34"/>
  <c r="T38" i="34"/>
  <c r="AI23" i="33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13" i="31" l="1"/>
  <c r="AI43" i="31"/>
  <c r="AI22" i="31"/>
  <c r="AI26" i="31"/>
  <c r="AI21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A437" i="29" s="1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58" i="19"/>
  <c r="AP58" i="19" s="1"/>
  <c r="CF58" i="19"/>
  <c r="CH48" i="19"/>
  <c r="CG48" i="19"/>
  <c r="CF48" i="19"/>
  <c r="CF51" i="19"/>
  <c r="CG51" i="19"/>
  <c r="CH51" i="19"/>
  <c r="CF52" i="19"/>
  <c r="CH52" i="19"/>
  <c r="CG52" i="19"/>
  <c r="CG49" i="19"/>
  <c r="CH49" i="19"/>
  <c r="CF49" i="19"/>
  <c r="CG53" i="19"/>
  <c r="CH53" i="19"/>
  <c r="CF53" i="19"/>
  <c r="CF50" i="19"/>
  <c r="CG50" i="19"/>
  <c r="CH50" i="19"/>
  <c r="CF47" i="19"/>
  <c r="CG47" i="19"/>
  <c r="CH47" i="19"/>
  <c r="CF46" i="19"/>
  <c r="CG46" i="19"/>
  <c r="CH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AR20" i="19" s="1"/>
  <c r="CB20" i="19"/>
  <c r="CB16" i="19"/>
  <c r="CC16" i="19"/>
  <c r="CA16" i="19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AR18" i="19" s="1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53" i="19"/>
  <c r="AS51" i="19"/>
  <c r="AS49" i="19"/>
  <c r="AS47" i="19"/>
  <c r="AS46" i="19"/>
  <c r="AS35" i="19"/>
  <c r="AS38" i="19"/>
  <c r="AS36" i="19"/>
  <c r="AS31" i="19"/>
  <c r="AS32" i="19"/>
  <c r="AS30" i="19"/>
  <c r="AS2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<sst xmlns="http://schemas.openxmlformats.org/spreadsheetml/2006/main" count="15244" uniqueCount="4433">
  <si>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</si>
  <si>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</si>
  <si>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</si>
  <si>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</si>
  <si>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</si>
  <si>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</si>
  <si>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</si>
  <si>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</si>
  <si>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</si>
  <si>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</si>
  <si>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</si>
  <si>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</si>
  <si>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</si>
  <si>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</si>
  <si>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</si>
  <si>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</si>
  <si>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</si>
  <si>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</si>
  <si>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</si>
  <si>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</si>
  <si>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</si>
  <si>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</si>
  <si>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</si>
  <si>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</si>
  <si>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</si>
  <si>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</si>
  <si>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</si>
  <si>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</si>
  <si>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</si>
  <si>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</si>
  <si>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</si>
  <si>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</si>
  <si>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</si>
  <si>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</si>
  <si>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</si>
  <si>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</si>
  <si>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</si>
  <si>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</si>
  <si>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</si>
  <si>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</si>
  <si>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</si>
  <si>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</si>
  <si>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</si>
  <si>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</si>
  <si>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</si>
  <si>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</si>
  <si>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</si>
  <si>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</si>
  <si>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</si>
  <si>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</si>
  <si>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</si>
  <si>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</si>
  <si>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</si>
  <si>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</si>
  <si>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</si>
  <si>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</si>
  <si>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</si>
  <si>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</si>
  <si>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</si>
  <si>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</si>
  <si>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</si>
  <si>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</si>
  <si>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</si>
  <si>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</si>
  <si>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</si>
  <si>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</si>
  <si>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</si>
  <si>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</si>
  <si>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</si>
  <si>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</si>
  <si>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</si>
  <si>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</si>
  <si>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</si>
  <si>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</si>
  <si>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</si>
  <si>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</si>
  <si>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</si>
  <si>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</si>
  <si>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</si>
  <si>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</si>
  <si>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</si>
  <si>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</si>
  <si>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</si>
  <si>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</si>
  <si>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</si>
  <si>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</si>
  <si>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</si>
  <si>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</si>
  <si>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</si>
  <si>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</si>
  <si>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</si>
  <si>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</si>
  <si>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</si>
  <si>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</si>
  <si>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</si>
  <si>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</si>
  <si>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</si>
  <si>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</si>
  <si>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</si>
  <si>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</si>
  <si>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</si>
  <si>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</si>
  <si>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</si>
  <si>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</si>
  <si>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</si>
  <si>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</si>
  <si>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</si>
  <si>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</si>
  <si>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</si>
  <si>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</si>
  <si>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</si>
  <si>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</si>
  <si>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</si>
  <si>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</si>
  <si>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</si>
  <si>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</si>
  <si>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</si>
  <si>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</si>
  <si>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</si>
  <si>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</si>
  <si>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</si>
  <si>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</si>
  <si>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</si>
  <si>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</si>
  <si>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</si>
  <si>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</si>
  <si>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</si>
  <si>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</si>
  <si>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</si>
  <si>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</si>
  <si>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</si>
  <si>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</si>
  <si>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</si>
  <si>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</si>
  <si>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</si>
  <si>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</si>
  <si>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</si>
  <si>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</si>
  <si>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</si>
  <si>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</si>
  <si>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</si>
  <si>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</si>
  <si>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</si>
  <si>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</si>
  <si>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</si>
  <si>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</si>
  <si>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</si>
  <si>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</si>
  <si>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</si>
  <si>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</si>
  <si>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</si>
  <si>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</si>
  <si>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</si>
  <si>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</si>
  <si>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</si>
  <si>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</si>
  <si>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</si>
  <si>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</si>
  <si>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</si>
  <si>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</si>
  <si>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</si>
  <si>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</si>
  <si>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</si>
  <si>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</si>
  <si>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</si>
  <si>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</si>
  <si>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</si>
  <si>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</si>
  <si>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</si>
  <si>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</si>
  <si>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</si>
  <si>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</si>
  <si>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</si>
  <si>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</si>
  <si>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</si>
  <si>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</si>
  <si>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</si>
  <si>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</si>
  <si>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</si>
  <si>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</si>
  <si>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</si>
  <si>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</si>
  <si>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</si>
  <si>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</si>
  <si>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</si>
  <si>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</si>
  <si>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</si>
  <si>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</si>
  <si>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</si>
  <si>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</si>
  <si>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</si>
  <si>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</si>
  <si>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</si>
  <si>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</si>
  <si>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</si>
  <si>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</si>
  <si>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</si>
  <si>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</si>
  <si>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</si>
  <si>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</si>
  <si>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</si>
  <si>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</si>
  <si>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</si>
  <si>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</si>
  <si>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</si>
  <si>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</si>
  <si>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</si>
  <si>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</si>
  <si>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</si>
  <si>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</si>
  <si>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</si>
  <si>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</si>
  <si>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</si>
  <si>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</si>
  <si>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</si>
  <si>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</si>
  <si>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</si>
  <si>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</si>
  <si>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</si>
  <si>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</si>
  <si>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</si>
  <si>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</si>
  <si>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</si>
  <si>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</si>
  <si>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</si>
  <si>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</si>
  <si>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</si>
  <si>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</si>
  <si>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</si>
  <si>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</si>
  <si>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</si>
  <si>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</si>
  <si>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</si>
  <si>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</si>
  <si>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</si>
  <si>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</si>
  <si>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</si>
  <si>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</si>
  <si>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</si>
  <si>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</si>
  <si>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</si>
  <si>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</si>
  <si>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</si>
  <si>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</si>
  <si>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</si>
  <si>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</si>
  <si>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</si>
  <si>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</si>
  <si>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</si>
  <si>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</si>
  <si>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</si>
  <si>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</si>
  <si>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</si>
  <si>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</si>
  <si>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</si>
  <si>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</si>
  <si>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</si>
  <si>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</si>
  <si>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</si>
  <si>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</si>
  <si>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</si>
  <si>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</si>
  <si>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</si>
  <si>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</si>
  <si>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</si>
  <si>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</si>
  <si>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</si>
  <si>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</si>
  <si>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</si>
  <si>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</si>
  <si>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</si>
  <si>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</si>
  <si>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</si>
  <si>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</si>
  <si>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</si>
  <si>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</si>
  <si>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</si>
  <si>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</si>
  <si>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</si>
  <si>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</si>
  <si>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</si>
  <si>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</si>
  <si>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</si>
  <si>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</si>
  <si>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</si>
  <si>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</si>
  <si>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</si>
  <si>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</si>
  <si>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</si>
  <si>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</si>
  <si>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</si>
  <si>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</si>
  <si>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</si>
  <si>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</si>
  <si>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</si>
  <si>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</si>
  <si>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</si>
  <si>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</si>
  <si>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</si>
  <si>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</si>
  <si>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</si>
  <si>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</si>
  <si>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</si>
  <si>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</si>
  <si>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</si>
  <si>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</si>
  <si>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</si>
  <si>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</si>
  <si>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</si>
  <si>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</si>
  <si>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</si>
  <si>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</si>
  <si>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</si>
  <si>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</si>
  <si>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</si>
  <si>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</si>
  <si>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</si>
  <si>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</si>
  <si>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</si>
  <si>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</si>
  <si>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</si>
  <si>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</si>
  <si>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</si>
  <si>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</si>
  <si>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</si>
  <si>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</si>
  <si>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</si>
  <si>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</si>
  <si>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</si>
  <si>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</si>
  <si>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</si>
  <si>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</si>
  <si>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</si>
  <si>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</si>
  <si>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</si>
  <si>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</si>
  <si>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</si>
  <si>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</si>
  <si>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</si>
  <si>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</si>
  <si>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</si>
  <si>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</si>
  <si>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</si>
  <si>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</si>
  <si>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</si>
  <si>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</si>
  <si>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</si>
  <si>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</si>
  <si>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</si>
  <si>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</si>
  <si>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</si>
  <si>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</si>
  <si>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</si>
  <si>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</si>
  <si>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</si>
  <si>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</si>
  <si>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</si>
  <si>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</si>
  <si>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</si>
  <si>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</si>
  <si>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</si>
  <si>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</si>
  <si>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</si>
  <si>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</si>
  <si>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</si>
  <si>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</si>
  <si>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</si>
  <si>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</si>
  <si>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</si>
  <si>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</si>
  <si>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</si>
  <si>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</si>
  <si>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</si>
  <si>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</si>
  <si>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</si>
  <si>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</si>
  <si>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</si>
  <si>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</si>
  <si>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</si>
  <si>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</si>
  <si>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</si>
  <si>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</si>
  <si>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</si>
  <si>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</si>
  <si>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</si>
  <si>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</si>
  <si>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</si>
  <si>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</si>
  <si>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</si>
  <si>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</si>
  <si>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</si>
  <si>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</si>
  <si>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</si>
  <si>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</si>
  <si>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</si>
  <si>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</si>
  <si>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</si>
  <si>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</si>
  <si>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</si>
  <si>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</si>
  <si>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</si>
  <si>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</si>
  <si>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</si>
  <si>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</si>
  <si>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</si>
  <si>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</si>
  <si>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</si>
  <si>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</si>
  <si>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</si>
  <si>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</si>
  <si>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</si>
  <si>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</si>
  <si>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</si>
  <si>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</si>
  <si>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</si>
  <si>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</si>
  <si>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</si>
  <si>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</si>
  <si>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</si>
  <si>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</si>
  <si>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</si>
  <si>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</si>
  <si>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</si>
  <si>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</si>
  <si>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</si>
  <si>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</si>
  <si>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</si>
  <si>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</si>
  <si>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</si>
  <si>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</si>
  <si>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</si>
  <si>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</si>
  <si>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</si>
  <si>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</si>
  <si>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</si>
  <si>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</si>
  <si>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</si>
  <si>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</si>
  <si>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</si>
  <si>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</si>
  <si>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</si>
  <si>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</si>
  <si>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</si>
  <si>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</si>
  <si>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</si>
  <si>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</si>
  <si>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</si>
  <si>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</si>
  <si>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</si>
  <si>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</si>
  <si>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</si>
  <si>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</si>
  <si>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</si>
  <si>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</si>
  <si>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</si>
  <si>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</si>
  <si>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</si>
  <si>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</si>
  <si>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</si>
  <si>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</si>
  <si>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</si>
  <si>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</si>
  <si>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</si>
  <si>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</si>
  <si>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</si>
  <si>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</si>
  <si>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</si>
  <si>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</si>
  <si>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</si>
  <si>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</si>
  <si>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</si>
  <si>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</si>
  <si>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</si>
  <si>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</si>
  <si>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</si>
  <si>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</si>
  <si>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</si>
  <si>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</si>
  <si>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</si>
  <si>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</si>
  <si>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</si>
  <si>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</si>
  <si>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</si>
  <si>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</si>
  <si>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</si>
  <si>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</si>
  <si>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</si>
  <si>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</si>
  <si>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</si>
  <si>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</si>
  <si>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</si>
  <si>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</si>
  <si>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</si>
  <si>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</si>
  <si>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</si>
  <si>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</si>
  <si>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</si>
  <si>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</si>
  <si>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</si>
  <si>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</si>
  <si>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</si>
  <si>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</si>
  <si>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</si>
  <si>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</si>
  <si>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</si>
  <si>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</si>
  <si>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</si>
  <si>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</si>
  <si>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</si>
  <si>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</si>
  <si>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</si>
  <si>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</si>
  <si>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</si>
  <si>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</si>
  <si>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</si>
  <si>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</si>
  <si>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</si>
  <si>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</si>
  <si>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</si>
  <si>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</si>
  <si>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</si>
  <si>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</si>
  <si>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</si>
  <si>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</si>
  <si>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</si>
  <si>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</si>
  <si>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</si>
  <si>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</si>
  <si>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</si>
  <si>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</si>
  <si>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</si>
  <si>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</si>
  <si>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</si>
  <si>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</si>
  <si>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</si>
  <si>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</si>
  <si>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</si>
  <si>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</si>
  <si>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</si>
  <si>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</si>
  <si>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</si>
  <si>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</si>
  <si>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</si>
  <si>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</si>
  <si>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</si>
  <si>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</si>
  <si>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</si>
  <si>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</si>
  <si>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</si>
  <si>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</si>
  <si>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</si>
  <si>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</si>
  <si>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</si>
  <si>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</si>
  <si>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</si>
  <si>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</si>
  <si>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</si>
  <si>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</si>
  <si>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</si>
  <si>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</si>
  <si>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</si>
  <si>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</si>
  <si>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</si>
  <si>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</si>
  <si>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</si>
  <si>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</si>
  <si>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</si>
  <si>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</si>
  <si>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</si>
  <si>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</si>
  <si>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</si>
  <si>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</si>
  <si>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</si>
  <si>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</si>
  <si>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</si>
  <si>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</si>
  <si>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</si>
  <si>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</si>
  <si>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</si>
  <si>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</si>
  <si>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</si>
  <si>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</si>
  <si>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</si>
  <si>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</si>
  <si>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</si>
  <si>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</si>
  <si>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</si>
  <si>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</si>
  <si>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</si>
  <si>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</si>
  <si>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</si>
  <si>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</si>
  <si>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</si>
  <si>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</si>
  <si>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</si>
  <si>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</si>
  <si>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</si>
  <si>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</si>
  <si>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</si>
  <si>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</si>
  <si>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</si>
  <si>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</si>
  <si>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</si>
  <si>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</si>
  <si>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</si>
  <si>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</si>
  <si>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</si>
  <si>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</si>
  <si>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</si>
  <si>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</si>
  <si>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</si>
  <si>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</si>
  <si>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</si>
  <si>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</si>
  <si>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</si>
  <si>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</si>
  <si>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</si>
  <si>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</si>
  <si>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</si>
  <si>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</si>
  <si>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</si>
  <si>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</si>
  <si>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</si>
  <si>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</si>
  <si>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</si>
  <si>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</si>
  <si>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</si>
  <si>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</si>
  <si>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</si>
  <si>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</si>
  <si>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</si>
  <si>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</si>
  <si>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</si>
  <si>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</si>
  <si>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</si>
  <si>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</si>
  <si>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</si>
  <si>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</si>
  <si>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</si>
  <si>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</si>
  <si>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</si>
  <si>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</si>
  <si>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</si>
  <si>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</si>
  <si>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</si>
  <si>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</si>
  <si>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</si>
  <si>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</si>
  <si>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</si>
  <si>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</si>
  <si>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</si>
  <si>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</si>
  <si>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</si>
  <si>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</si>
  <si>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</si>
  <si>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</si>
  <si>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</si>
  <si>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</si>
  <si>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</si>
  <si>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</si>
  <si>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</si>
  <si>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</si>
  <si>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</si>
  <si>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</si>
  <si>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</si>
  <si>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</si>
  <si>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</si>
  <si>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</si>
  <si>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</si>
  <si>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</si>
  <si>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</si>
  <si>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</si>
  <si>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</si>
  <si>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</si>
  <si>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</si>
  <si>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</si>
  <si>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</si>
  <si>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</si>
  <si>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</si>
  <si>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</si>
  <si>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</si>
  <si>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</si>
  <si>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</si>
  <si>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</si>
  <si>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</si>
  <si>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</si>
  <si>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</si>
  <si>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</si>
  <si>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</si>
  <si>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</si>
  <si>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</si>
  <si>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</si>
  <si>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</si>
  <si>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</si>
  <si>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</si>
  <si>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</si>
  <si>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</si>
  <si>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</si>
  <si>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</si>
  <si>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</si>
  <si>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</si>
  <si>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</si>
  <si>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</si>
  <si>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</si>
  <si>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</si>
  <si>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</si>
  <si>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</si>
  <si>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</si>
  <si>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</si>
  <si>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</si>
  <si>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</si>
  <si>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</si>
  <si>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</si>
  <si>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</si>
  <si>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</si>
  <si>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</si>
  <si>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</si>
  <si>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</si>
  <si>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</si>
  <si>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</si>
  <si>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</si>
  <si>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</si>
  <si>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</si>
  <si>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</si>
  <si>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</si>
  <si>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</si>
  <si>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</si>
  <si>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</si>
  <si>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</si>
  <si>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</si>
  <si>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</si>
  <si>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</si>
  <si>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</si>
  <si>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</si>
  <si>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</si>
  <si>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</si>
  <si>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</si>
  <si>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</si>
  <si>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</si>
  <si>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</si>
  <si>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</si>
  <si>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</si>
  <si>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</si>
  <si>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</si>
  <si>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</si>
  <si>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</si>
  <si>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</si>
  <si>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</si>
  <si>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</si>
  <si>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</si>
  <si>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</si>
  <si>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</si>
  <si>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</si>
  <si>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</si>
  <si>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</si>
  <si>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</si>
  <si>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</si>
  <si>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</si>
  <si>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</si>
  <si>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</si>
  <si>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</si>
  <si>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</si>
  <si>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</si>
  <si>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</si>
  <si>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</si>
  <si>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</si>
  <si>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</si>
  <si>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</si>
  <si>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</si>
  <si>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</si>
  <si>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</si>
  <si>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</si>
  <si>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</si>
  <si>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</si>
  <si>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</si>
  <si>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</si>
  <si>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</si>
  <si>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</si>
  <si>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</si>
  <si>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</si>
  <si>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</si>
  <si>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</si>
  <si>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</si>
  <si>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</si>
  <si>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</si>
  <si>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</si>
  <si>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</si>
  <si>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</si>
  <si>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</si>
  <si>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</si>
  <si>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</si>
  <si>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</si>
  <si>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</si>
  <si>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</si>
  <si>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</si>
  <si>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</si>
  <si>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</si>
  <si>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</si>
  <si>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</si>
  <si>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</si>
  <si>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</si>
  <si>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</si>
  <si>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</si>
  <si>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</si>
  <si>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</si>
  <si>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</si>
  <si>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</si>
  <si>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</si>
  <si>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</si>
  <si>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</si>
  <si>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</si>
  <si>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</si>
  <si>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</si>
  <si>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</si>
  <si>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</si>
  <si>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</si>
  <si>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</si>
  <si>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</si>
  <si>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</si>
  <si>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</si>
  <si>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</si>
  <si>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</si>
  <si>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</si>
  <si>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</si>
  <si>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</si>
  <si>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</si>
  <si>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</si>
  <si>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</si>
  <si>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</si>
  <si>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</si>
  <si>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</si>
  <si>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</si>
  <si>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</si>
  <si>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</si>
  <si>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</si>
  <si>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</si>
  <si>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</si>
  <si>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</si>
  <si>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</si>
  <si>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</si>
  <si>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</si>
  <si>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</si>
  <si>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</si>
  <si>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</si>
  <si>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</si>
  <si>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</si>
  <si>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</si>
  <si>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</si>
  <si>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</si>
  <si>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</si>
  <si>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</si>
  <si>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</si>
  <si>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</si>
  <si>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</si>
  <si>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</si>
  <si>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</si>
  <si>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</si>
  <si>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</si>
  <si>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</si>
  <si>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</si>
  <si>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</si>
  <si>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</si>
  <si>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</si>
  <si>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</si>
  <si>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</si>
  <si>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</si>
  <si>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</si>
  <si>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</si>
  <si>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</si>
  <si>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</si>
  <si>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</si>
  <si>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</si>
  <si>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</si>
  <si>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</si>
  <si>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</si>
  <si>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</si>
  <si>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</si>
  <si>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</si>
  <si>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</si>
  <si>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</si>
  <si>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</si>
  <si>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</si>
  <si>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</si>
  <si>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</si>
  <si>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</si>
  <si>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</si>
  <si>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</si>
  <si>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</si>
  <si>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</si>
  <si>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</si>
  <si>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</si>
  <si>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</si>
  <si>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</si>
  <si>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</si>
  <si>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</si>
  <si>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</si>
  <si>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</si>
  <si>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</si>
  <si>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</si>
  <si>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</si>
  <si>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</si>
  <si>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</si>
  <si>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</si>
  <si>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</si>
  <si>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</si>
  <si>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</si>
  <si>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</si>
  <si>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</si>
  <si>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</si>
  <si>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</si>
  <si>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</si>
  <si>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</si>
  <si>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</si>
  <si>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</si>
  <si>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</si>
  <si>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</si>
  <si>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</si>
  <si>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</si>
  <si>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</si>
  <si>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</si>
  <si>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</si>
  <si>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</si>
  <si>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</si>
  <si>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</si>
  <si>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</si>
  <si>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</si>
  <si>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</si>
  <si>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</si>
  <si>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</si>
  <si>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</si>
  <si>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</si>
  <si>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</si>
  <si>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</si>
  <si>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</si>
  <si>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</si>
  <si>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</si>
  <si>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</si>
  <si>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</si>
  <si>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</si>
  <si>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</si>
  <si>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</si>
  <si>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</si>
  <si>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</si>
  <si>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</si>
  <si>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</si>
  <si>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</si>
  <si>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</si>
  <si>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</si>
  <si>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</si>
  <si>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</si>
  <si>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</si>
  <si>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</si>
  <si>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</si>
  <si>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</si>
  <si>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</si>
  <si>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</si>
  <si>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</si>
  <si>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</si>
  <si>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</si>
  <si>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</si>
  <si>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</si>
  <si>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</si>
  <si>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</si>
  <si>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</si>
  <si>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</si>
  <si>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</si>
  <si>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</si>
  <si>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</si>
  <si>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</si>
  <si>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</si>
  <si>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</si>
  <si>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</si>
  <si>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</si>
  <si>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</si>
  <si>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</si>
  <si>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</si>
  <si>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</si>
  <si>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</si>
  <si>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</si>
  <si>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</si>
  <si>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</si>
  <si>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</si>
  <si>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</si>
  <si>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</si>
  <si>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</si>
  <si>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</si>
  <si>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</si>
  <si>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</si>
  <si>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</si>
  <si>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</si>
  <si>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</si>
  <si>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</si>
  <si>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</si>
  <si>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</si>
  <si>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</si>
  <si>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</si>
  <si>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</si>
  <si>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</si>
  <si>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</si>
  <si>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</si>
  <si>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</si>
  <si>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</si>
  <si>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</si>
  <si>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</si>
  <si>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</si>
  <si>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</si>
  <si>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</si>
  <si>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</si>
  <si>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</si>
  <si>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</si>
  <si>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</si>
  <si>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</si>
  <si>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</si>
  <si>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</si>
  <si>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</si>
  <si>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</si>
  <si>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</si>
  <si>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</si>
  <si>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</si>
  <si>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</si>
  <si>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</si>
  <si>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</si>
  <si>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</si>
  <si>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</si>
  <si>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</si>
  <si>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</si>
  <si>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</si>
  <si>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</si>
  <si>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</si>
  <si>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</si>
  <si>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</si>
  <si>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</si>
  <si>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</si>
  <si>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</si>
  <si>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</si>
  <si>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</si>
  <si>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</si>
  <si>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</si>
  <si>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</si>
  <si>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</si>
  <si>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</si>
  <si>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</si>
  <si>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</si>
  <si>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</si>
  <si>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</si>
  <si>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</si>
  <si>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</si>
  <si>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</si>
  <si>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</si>
  <si>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</si>
  <si>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</si>
  <si>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</si>
  <si>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</si>
  <si>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</si>
  <si>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</si>
  <si>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</si>
  <si>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</si>
  <si>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</si>
  <si>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</si>
  <si>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</si>
  <si>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</si>
  <si>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</si>
  <si>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</si>
  <si>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</si>
  <si>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</si>
  <si>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</si>
  <si>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</si>
  <si>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</si>
  <si>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</si>
  <si>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</si>
  <si>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</si>
  <si>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</si>
  <si>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</si>
  <si>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</si>
  <si>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</si>
  <si>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</si>
  <si>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</si>
  <si>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</si>
  <si>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</si>
  <si>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</si>
  <si>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</si>
  <si>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</si>
  <si>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</si>
  <si>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</si>
  <si>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</si>
  <si>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</si>
  <si>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</si>
  <si>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</si>
  <si>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</si>
  <si>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</si>
  <si>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</si>
  <si>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</si>
  <si>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</si>
  <si>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</si>
  <si>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</si>
  <si>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</si>
  <si>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</si>
  <si>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</si>
  <si>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</si>
  <si>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</si>
  <si>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</si>
  <si>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</si>
  <si>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</si>
  <si>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</si>
  <si>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</si>
  <si>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</si>
  <si>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</si>
  <si>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</si>
  <si>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</si>
  <si>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</si>
  <si>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</si>
  <si>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</si>
  <si>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</si>
  <si>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</si>
  <si>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</si>
  <si>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</si>
  <si>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</si>
  <si>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</si>
  <si>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</si>
  <si>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</si>
  <si>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</si>
  <si>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</si>
  <si>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</si>
  <si>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</si>
  <si>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</si>
  <si>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</si>
  <si>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</si>
  <si>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</si>
  <si>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</si>
  <si>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</si>
  <si>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</si>
  <si>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</si>
  <si>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</si>
  <si>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</si>
  <si>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</si>
  <si>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</si>
  <si>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</si>
  <si>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</si>
  <si>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</si>
  <si>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</si>
  <si>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</si>
  <si>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</si>
  <si>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</si>
  <si>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</si>
  <si>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</si>
  <si>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</si>
  <si>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</si>
  <si>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</si>
  <si>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</si>
  <si>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</si>
  <si>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</si>
  <si>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</si>
  <si>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</si>
  <si>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</si>
  <si>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</si>
  <si>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</si>
  <si>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</si>
  <si>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</si>
  <si>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</si>
  <si>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</si>
  <si>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</si>
  <si>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</si>
  <si>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</si>
  <si>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</si>
  <si>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</si>
  <si>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</si>
  <si>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</si>
  <si>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</si>
  <si>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</si>
  <si>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</si>
  <si>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</si>
  <si>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</si>
  <si>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</si>
  <si>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</si>
  <si>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</si>
  <si>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</si>
  <si>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</si>
  <si>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</si>
  <si>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</si>
  <si>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</si>
  <si>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</si>
  <si>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</si>
  <si>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</si>
  <si>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</si>
  <si>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</si>
  <si>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</si>
  <si>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</si>
  <si>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</si>
  <si>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</si>
  <si>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</si>
  <si>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</si>
  <si>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</si>
  <si>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</si>
  <si>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</si>
  <si>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</si>
  <si>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</si>
  <si>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</si>
  <si>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</si>
  <si>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</si>
  <si>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</si>
  <si>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</si>
  <si>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</si>
  <si>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</si>
  <si>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</si>
  <si>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</si>
  <si>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</si>
  <si>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</si>
  <si>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</si>
  <si>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</si>
  <si>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</si>
  <si>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</si>
  <si>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</si>
  <si>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</si>
  <si>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</si>
  <si>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</si>
  <si>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</si>
  <si>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</si>
  <si>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</si>
  <si>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</si>
  <si>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</si>
  <si>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</si>
  <si>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</si>
  <si>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</si>
  <si>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</si>
  <si>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</si>
  <si>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</si>
  <si>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</si>
  <si>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</si>
  <si>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</si>
  <si>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</si>
  <si>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</si>
  <si>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</si>
  <si>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</si>
  <si>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</si>
  <si>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</si>
  <si>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</si>
  <si>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</si>
  <si>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</si>
  <si>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</si>
  <si>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</si>
  <si>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</si>
  <si>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</si>
  <si>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</si>
  <si>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</si>
  <si>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</si>
  <si>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</si>
  <si>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</si>
  <si>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</si>
  <si>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</si>
  <si>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</si>
  <si>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</si>
  <si>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</si>
  <si>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</si>
  <si>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</si>
  <si>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</si>
  <si>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</si>
  <si>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</si>
  <si>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</si>
  <si>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</si>
  <si>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</si>
  <si>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</si>
  <si>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</si>
  <si>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</si>
  <si>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</si>
  <si>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</si>
  <si>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</si>
  <si>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</si>
  <si>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</si>
  <si>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</si>
  <si>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</si>
  <si>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</si>
  <si>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</si>
  <si>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</si>
  <si>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</si>
  <si>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</si>
  <si>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</si>
  <si>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</si>
  <si>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</si>
  <si>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</si>
  <si>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</si>
  <si>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</si>
  <si>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</si>
  <si>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</si>
  <si>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</si>
  <si>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</si>
  <si>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</si>
  <si>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</si>
  <si>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</si>
  <si>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</si>
  <si>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</si>
  <si>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</si>
  <si>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</si>
  <si>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</si>
  <si>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</si>
  <si>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</si>
  <si>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</si>
  <si>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</si>
  <si>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</si>
  <si>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</si>
  <si>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</si>
  <si>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</si>
  <si>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</si>
  <si>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</si>
  <si>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</si>
  <si>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</si>
  <si>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</si>
  <si>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</si>
  <si>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</si>
  <si>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</si>
  <si>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</si>
  <si>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</si>
  <si>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</si>
  <si>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</si>
  <si>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</si>
  <si>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</si>
  <si>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</si>
  <si>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</si>
  <si>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</si>
  <si>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</si>
  <si>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</si>
  <si>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</si>
  <si>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</si>
  <si>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</si>
  <si>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</si>
  <si>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</si>
  <si>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</si>
  <si>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</si>
  <si>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</si>
  <si>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</si>
  <si>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</si>
  <si>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</si>
  <si>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</si>
  <si>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</si>
  <si>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</si>
  <si>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</si>
  <si>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</si>
  <si>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</si>
  <si>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</si>
  <si>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</si>
  <si>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</si>
  <si>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</si>
  <si>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</si>
  <si>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</si>
  <si>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</si>
  <si>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</si>
  <si>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</si>
  <si>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</si>
  <si>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</si>
  <si>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</si>
  <si>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</si>
  <si>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</si>
  <si>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</si>
  <si>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</si>
  <si>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</si>
  <si>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</si>
  <si>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</si>
  <si>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</si>
  <si>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</si>
  <si>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</si>
  <si>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</si>
  <si>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</si>
  <si>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</si>
  <si>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</si>
  <si>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</si>
  <si>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</si>
  <si>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</si>
  <si>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</si>
  <si>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</si>
  <si>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</si>
  <si>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</si>
  <si>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</si>
  <si>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</si>
  <si>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</si>
  <si>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</si>
  <si>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</si>
  <si>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</si>
  <si>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</si>
  <si>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</si>
  <si>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</si>
  <si>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</si>
  <si>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</si>
  <si>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</si>
  <si>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</si>
  <si>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</si>
  <si>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</si>
  <si>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</si>
  <si>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</si>
  <si>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</si>
  <si>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</si>
  <si>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</si>
  <si>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</si>
  <si>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</si>
  <si>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</si>
  <si>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</si>
  <si>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</si>
  <si>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</si>
  <si>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</si>
  <si>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</si>
  <si>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</si>
  <si>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</si>
  <si>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</si>
  <si>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</si>
  <si>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</si>
  <si>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</si>
  <si>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</si>
  <si>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</si>
  <si>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</si>
  <si>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</si>
  <si>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</si>
  <si>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</si>
  <si>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</si>
  <si>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</si>
  <si>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</si>
  <si>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</si>
  <si>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</si>
  <si>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</si>
  <si>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</si>
  <si>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</si>
  <si>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</si>
  <si>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</si>
  <si>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</si>
  <si>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</si>
  <si>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</si>
  <si>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</si>
  <si>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</si>
  <si>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</si>
  <si>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</si>
  <si>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</si>
  <si>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</si>
  <si>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</si>
  <si>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</si>
  <si>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</si>
  <si>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</si>
  <si>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</si>
  <si>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</si>
  <si>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</si>
  <si>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</si>
  <si>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</si>
  <si>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</si>
  <si>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</si>
  <si>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</si>
  <si>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</si>
  <si>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</si>
  <si>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</si>
  <si>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</si>
  <si>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</si>
  <si>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</si>
  <si>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</si>
  <si>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</si>
  <si>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</si>
  <si>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</si>
  <si>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</si>
  <si>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</si>
  <si>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</si>
  <si>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</si>
  <si>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</si>
  <si>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</si>
  <si>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</si>
  <si>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</si>
  <si>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</si>
  <si>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</si>
  <si>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</si>
  <si>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</si>
  <si>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</si>
  <si>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</si>
  <si>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</si>
  <si>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</si>
  <si>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</si>
  <si>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</si>
  <si>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</si>
  <si>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</si>
  <si>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</si>
  <si>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</si>
  <si>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</si>
  <si>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</si>
  <si>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</si>
  <si>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</si>
  <si>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</si>
  <si>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</si>
  <si>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</si>
  <si>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</si>
  <si>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</si>
  <si>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</si>
  <si>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</si>
  <si>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</si>
  <si>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</si>
  <si>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</si>
  <si>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</si>
  <si>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</si>
  <si>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</si>
  <si>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</si>
  <si>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</si>
  <si>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</si>
  <si>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</si>
  <si>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</si>
  <si>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</si>
  <si>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</si>
  <si>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</si>
  <si>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</si>
  <si>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</si>
  <si>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</si>
  <si>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</si>
  <si>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</si>
  <si>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</si>
  <si>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</si>
  <si>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</si>
  <si>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</si>
  <si>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</si>
  <si>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</si>
  <si>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</si>
  <si>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</si>
  <si>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</si>
  <si>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</si>
  <si>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</si>
  <si>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</si>
  <si>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</si>
  <si>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</si>
  <si>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</si>
  <si>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</si>
  <si>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</si>
  <si>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</si>
  <si>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</si>
  <si>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</si>
  <si>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</si>
  <si>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</si>
  <si>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</si>
  <si>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</si>
  <si>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</si>
  <si>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</si>
  <si>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</si>
  <si>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</si>
  <si>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</si>
  <si>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</si>
  <si>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</si>
  <si>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</si>
  <si>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</si>
  <si>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</si>
  <si>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</si>
  <si>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</si>
  <si>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</si>
  <si>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</si>
  <si>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</si>
  <si>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</si>
  <si>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</si>
  <si>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</si>
  <si>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</si>
  <si>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</si>
  <si>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</si>
  <si>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</si>
  <si>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</si>
  <si>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</si>
  <si>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</si>
  <si>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</si>
  <si>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</si>
  <si>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</si>
  <si>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</si>
  <si>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</si>
  <si>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</si>
  <si>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</si>
  <si>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</si>
  <si>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</si>
  <si>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</si>
  <si>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</si>
  <si>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</si>
  <si>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</si>
  <si>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</si>
  <si>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</si>
  <si>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</si>
  <si>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</si>
  <si>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</si>
  <si>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</si>
  <si>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</si>
  <si>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</si>
  <si>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</si>
  <si>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</si>
  <si>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</si>
  <si>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</si>
  <si>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</si>
  <si>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</si>
  <si>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</si>
  <si>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</si>
  <si>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</si>
  <si>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</si>
  <si>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</si>
  <si>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</si>
  <si>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</si>
  <si>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</si>
  <si>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</si>
  <si>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</si>
  <si>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</si>
  <si>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</si>
  <si>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</si>
  <si>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</si>
  <si>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</si>
  <si>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</si>
  <si>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</si>
  <si>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</si>
  <si>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</si>
  <si>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</si>
  <si>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</si>
  <si>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</si>
  <si>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</si>
  <si>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</si>
  <si>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</si>
  <si>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</si>
  <si>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</si>
  <si>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</si>
  <si>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</si>
  <si>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</si>
  <si>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</si>
  <si>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</si>
  <si>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</si>
  <si>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</si>
  <si>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</si>
  <si>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</si>
  <si>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</si>
  <si>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</si>
  <si>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</si>
  <si>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</si>
  <si>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</si>
  <si>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</si>
  <si>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</si>
  <si>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</si>
  <si>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</si>
  <si>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</si>
  <si>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</si>
  <si>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</si>
  <si>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</si>
  <si>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</si>
  <si>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</si>
  <si>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</si>
  <si>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</si>
  <si>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</si>
  <si>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</si>
  <si>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</si>
  <si>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</si>
  <si>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</si>
  <si>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</si>
  <si>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</si>
  <si>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</si>
  <si>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</si>
  <si>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</si>
  <si>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</si>
  <si>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</si>
  <si>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</si>
  <si>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</si>
  <si>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</si>
  <si>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</si>
  <si>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</si>
  <si>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</si>
  <si>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</si>
  <si>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</si>
  <si>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</si>
  <si>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</si>
  <si>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</si>
  <si>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</si>
  <si>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</si>
  <si>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</si>
  <si>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</si>
  <si>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</si>
  <si>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</si>
  <si>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</si>
  <si>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</si>
  <si>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</si>
  <si>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</si>
  <si>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</si>
  <si>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</si>
  <si>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</si>
  <si>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</si>
  <si>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</si>
  <si>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</si>
  <si>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</si>
  <si>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</si>
  <si>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</si>
  <si>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</si>
  <si>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</si>
  <si>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</si>
  <si>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</si>
  <si>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</si>
  <si>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</si>
  <si>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</si>
  <si>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</si>
  <si>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</si>
  <si>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</si>
  <si>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</si>
  <si>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</si>
  <si>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</si>
  <si>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</si>
  <si>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</si>
  <si>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</si>
  <si>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</si>
  <si>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</si>
  <si>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</si>
  <si>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</si>
  <si>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</si>
  <si>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</si>
  <si>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</si>
  <si>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</si>
  <si>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</si>
  <si>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</si>
  <si>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</si>
  <si>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</si>
  <si>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</si>
  <si>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</si>
  <si>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</si>
  <si>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</si>
  <si>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</si>
  <si>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</si>
  <si>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</si>
  <si>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</si>
  <si>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</si>
  <si>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</si>
  <si>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</si>
  <si>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</si>
  <si>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</si>
  <si>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</si>
  <si>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</si>
  <si>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</si>
  <si>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</si>
  <si>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</si>
  <si>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</si>
  <si>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</si>
  <si>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</si>
  <si>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</si>
  <si>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</si>
  <si>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</si>
  <si>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</si>
  <si>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</si>
  <si>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</si>
  <si>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</si>
  <si>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</si>
  <si>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</si>
  <si>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</si>
  <si>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</si>
  <si>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</si>
  <si>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</si>
  <si>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</si>
  <si>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</si>
  <si>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</si>
  <si>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</si>
  <si>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</si>
  <si>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</si>
  <si>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</si>
  <si>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</si>
  <si>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</si>
  <si>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</si>
  <si>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</si>
  <si>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</si>
  <si>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</si>
  <si>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</si>
  <si>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</si>
  <si>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</si>
  <si>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</si>
  <si>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</si>
  <si>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</si>
  <si>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</si>
  <si>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</si>
  <si>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</si>
  <si>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</si>
  <si>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</si>
  <si>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</si>
  <si>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</si>
  <si>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</si>
  <si>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</si>
  <si>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</si>
  <si>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</si>
  <si>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</si>
  <si>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</si>
  <si>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</si>
  <si>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</si>
  <si>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</si>
  <si>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</si>
  <si>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</si>
  <si>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</si>
  <si>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</si>
  <si>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</si>
  <si>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</si>
  <si>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</si>
  <si>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</si>
  <si>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</si>
  <si>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</si>
  <si>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</si>
  <si>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</si>
  <si>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</si>
  <si>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</si>
  <si>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</si>
  <si>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</si>
  <si>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</si>
  <si>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</si>
  <si>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</si>
  <si>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</si>
  <si>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</si>
  <si>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</si>
  <si>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</si>
  <si>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</si>
  <si>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</si>
  <si>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</si>
  <si>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</si>
  <si>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</si>
  <si>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</si>
  <si>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</si>
  <si>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</si>
  <si>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</si>
  <si>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</si>
  <si>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</si>
  <si>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</si>
  <si>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</si>
  <si>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</si>
  <si>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</si>
  <si>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</si>
  <si>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</si>
  <si>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</si>
  <si>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</si>
  <si>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</si>
  <si>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</si>
  <si>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</si>
  <si>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</si>
  <si>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</si>
  <si>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</si>
  <si>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</si>
  <si>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</si>
  <si>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</si>
  <si>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</si>
  <si>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</si>
  <si>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</si>
  <si>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</si>
  <si>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</si>
  <si>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</si>
  <si>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</si>
  <si>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</si>
  <si>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</si>
  <si>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</si>
  <si>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</si>
  <si>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</si>
  <si>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</si>
  <si>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</si>
  <si>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</si>
  <si>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</si>
  <si>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</si>
  <si>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</si>
  <si>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</si>
  <si>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</si>
  <si>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</si>
  <si>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</si>
  <si>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</si>
  <si>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</si>
  <si>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</si>
  <si>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</si>
  <si>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</si>
  <si>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</si>
  <si>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</si>
  <si>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</si>
  <si>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</si>
  <si>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</si>
  <si>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</si>
  <si>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</si>
  <si>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</si>
  <si>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</si>
  <si>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</si>
  <si>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</si>
  <si>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</si>
  <si>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</si>
  <si>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</si>
  <si>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</si>
  <si>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</si>
  <si>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</si>
  <si>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</si>
  <si>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</si>
  <si>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</si>
  <si>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</si>
  <si>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</si>
  <si>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</si>
  <si>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</si>
  <si>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</si>
  <si>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</si>
  <si>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</si>
  <si>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</si>
  <si>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</si>
  <si>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</si>
  <si>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</si>
  <si>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</si>
  <si>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</si>
  <si>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</si>
  <si>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</si>
  <si>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</si>
  <si>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</si>
  <si>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</si>
  <si>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</si>
  <si>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</si>
  <si>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</si>
  <si>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</si>
  <si>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</si>
  <si>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</si>
  <si>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</si>
  <si>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</si>
  <si>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</si>
  <si>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</si>
  <si>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</si>
  <si>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</si>
  <si>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</si>
  <si>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</si>
  <si>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</si>
  <si>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</si>
  <si>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</si>
  <si>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</si>
  <si>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</si>
  <si>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</si>
  <si>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</si>
  <si>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</si>
  <si>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</si>
  <si>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</si>
  <si>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</si>
  <si>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</si>
  <si>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</si>
  <si>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</si>
  <si>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</si>
  <si>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</si>
  <si>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</si>
  <si>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</si>
  <si>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</si>
  <si>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</si>
  <si>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</si>
  <si>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</si>
  <si>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</si>
  <si>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</si>
  <si>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</si>
  <si>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</si>
  <si>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</si>
  <si>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</si>
  <si>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</si>
  <si>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</si>
  <si>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</si>
  <si>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</si>
  <si>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</si>
  <si>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</si>
  <si>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</si>
  <si>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</si>
  <si>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</si>
  <si>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</si>
  <si>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</si>
  <si>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</si>
  <si>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</si>
  <si>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</si>
  <si>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</si>
  <si>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</si>
  <si>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</si>
  <si>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</si>
  <si>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</si>
  <si>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</si>
  <si>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</si>
  <si>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</si>
  <si>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</si>
  <si>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</si>
  <si>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</si>
  <si>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</si>
  <si>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</si>
  <si>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</si>
  <si>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</si>
  <si>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</si>
  <si>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</si>
  <si>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</si>
  <si>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</si>
  <si>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</si>
  <si>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</si>
  <si>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</si>
  <si>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</si>
  <si>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</si>
  <si>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</si>
  <si>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</si>
  <si>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</si>
  <si>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</si>
  <si>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</si>
  <si>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</si>
  <si>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</si>
  <si>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</si>
  <si>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</si>
  <si>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</si>
  <si>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</si>
  <si>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</si>
  <si>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</si>
  <si>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</si>
  <si>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</si>
  <si>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</si>
  <si>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</si>
  <si>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</si>
  <si>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</si>
  <si>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</si>
  <si>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</si>
  <si>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</si>
  <si>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</si>
  <si>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</si>
  <si>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</si>
  <si>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</si>
  <si>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</si>
  <si>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</si>
  <si>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</si>
  <si>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</si>
  <si>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</si>
  <si>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</si>
  <si>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</si>
  <si>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</si>
  <si>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</si>
  <si>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</si>
  <si>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</si>
  <si>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</si>
  <si>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</si>
  <si>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</si>
  <si>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</si>
  <si>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</si>
  <si>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</si>
  <si>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</si>
  <si>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</si>
  <si>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</si>
  <si>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</si>
  <si>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</si>
  <si>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</si>
  <si>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</si>
  <si>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</si>
  <si>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</si>
  <si>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</si>
  <si>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</si>
  <si>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</si>
  <si>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</si>
  <si>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</si>
  <si>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</si>
  <si>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</si>
  <si>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</si>
  <si>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</si>
  <si>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</si>
  <si>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</si>
  <si>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</si>
  <si>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</si>
  <si>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</si>
  <si>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</si>
  <si>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</si>
  <si>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</si>
  <si>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</si>
  <si>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</si>
  <si>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</si>
  <si>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</si>
  <si>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</si>
  <si>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</si>
  <si>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</si>
  <si>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</si>
  <si>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</si>
  <si>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</si>
  <si>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</si>
  <si>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</si>
  <si>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</si>
  <si>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</si>
  <si>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</si>
  <si>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</si>
  <si>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</si>
  <si>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</si>
  <si>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</si>
  <si>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</si>
  <si>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</si>
  <si>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</si>
  <si>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</si>
  <si>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</si>
  <si>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</si>
  <si>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</si>
  <si>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</si>
  <si>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</si>
  <si>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</si>
  <si>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</si>
  <si>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</si>
  <si>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</si>
  <si>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</si>
  <si>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</si>
  <si>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</si>
  <si>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</si>
  <si>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</si>
  <si>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</si>
  <si>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</si>
  <si>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</si>
  <si>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</si>
  <si>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</si>
  <si>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</si>
  <si>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</si>
  <si>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</si>
  <si>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</si>
  <si>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</si>
  <si>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</si>
  <si>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</si>
  <si>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</si>
  <si>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</si>
  <si>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</si>
  <si>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</si>
  <si>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</si>
  <si>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</si>
  <si>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</si>
  <si>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</si>
  <si>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</si>
  <si>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</si>
  <si>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</si>
  <si>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</si>
  <si>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</si>
  <si>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</si>
  <si>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</si>
  <si>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</si>
  <si>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</si>
  <si>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</si>
  <si>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</si>
  <si>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</si>
  <si>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</si>
  <si>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</si>
  <si>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</si>
  <si>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</si>
  <si>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</si>
  <si>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</si>
  <si>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</si>
  <si>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</si>
  <si>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</si>
  <si>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</si>
  <si>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</si>
  <si>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</si>
  <si>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</si>
  <si>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</si>
  <si>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</si>
  <si>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</si>
  <si>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</si>
  <si>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</si>
  <si>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</si>
  <si>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</si>
  <si>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</si>
  <si>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</si>
  <si>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</si>
  <si>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</si>
  <si>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</si>
  <si>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</si>
  <si>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</si>
  <si>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</si>
  <si>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</si>
  <si>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</si>
  <si>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</si>
  <si>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</si>
  <si>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</si>
  <si>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</si>
  <si>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</si>
  <si>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</si>
  <si>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</si>
  <si>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</si>
  <si>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</si>
  <si>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</si>
  <si>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</si>
  <si>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</si>
  <si>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</si>
  <si>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</si>
  <si>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</si>
  <si>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</si>
  <si>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</si>
  <si>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</si>
  <si>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</si>
  <si>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</si>
  <si>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</si>
  <si>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</si>
  <si>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</si>
  <si>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</si>
  <si>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</si>
  <si>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</si>
  <si>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</si>
  <si>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</si>
  <si>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</si>
  <si>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</si>
  <si>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</si>
  <si>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</si>
  <si>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</si>
  <si>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</si>
  <si>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</si>
  <si>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</si>
  <si>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</si>
  <si>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</si>
  <si>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</si>
  <si>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</si>
  <si>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</si>
  <si>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</si>
  <si>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</si>
  <si>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</si>
  <si>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</si>
  <si>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</si>
  <si>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</si>
  <si>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</si>
  <si>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</si>
  <si>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</si>
  <si>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</si>
  <si>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</si>
  <si>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</si>
  <si>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</si>
  <si>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</si>
  <si>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</si>
  <si>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</si>
  <si>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</si>
  <si>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</si>
  <si>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</si>
  <si>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</si>
  <si>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</si>
  <si>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</si>
  <si>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</si>
  <si>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</si>
  <si>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</si>
  <si>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</si>
  <si>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</si>
  <si>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</si>
  <si>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</si>
  <si>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</si>
  <si>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</si>
  <si>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</si>
  <si>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</si>
  <si>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</si>
  <si>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</si>
  <si>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</si>
  <si>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</si>
  <si>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</si>
  <si>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</si>
  <si>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</si>
  <si>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</si>
  <si>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</si>
  <si>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</si>
  <si>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</si>
  <si>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</si>
  <si>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</si>
  <si>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</si>
  <si>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</si>
  <si>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</si>
  <si>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</si>
  <si>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</si>
  <si>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</si>
  <si>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</si>
  <si>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</si>
  <si>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</si>
  <si>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</si>
  <si>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</si>
  <si>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</si>
  <si>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</si>
  <si>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</si>
  <si>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</si>
  <si>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</si>
  <si>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</si>
  <si>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</si>
  <si>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</si>
  <si>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</si>
  <si>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</si>
  <si>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</si>
  <si>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</si>
  <si>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</si>
  <si>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</si>
  <si>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</si>
  <si>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</si>
  <si>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</si>
  <si>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</si>
  <si>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</si>
  <si>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</si>
  <si>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</si>
  <si>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</si>
  <si>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</si>
  <si>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</si>
  <si>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</si>
  <si>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</si>
  <si>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</si>
  <si>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</si>
  <si>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</si>
  <si>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</si>
  <si>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</si>
  <si>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</si>
  <si>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</si>
  <si>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</si>
  <si>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</si>
  <si>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</si>
  <si>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</si>
  <si>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</si>
  <si>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</si>
  <si>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</si>
  <si>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</si>
  <si>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</si>
  <si>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</si>
  <si>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</si>
  <si>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</si>
  <si>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</si>
  <si>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</si>
  <si>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</si>
  <si>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</si>
  <si>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</si>
  <si>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</si>
  <si>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</si>
  <si>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</si>
  <si>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</si>
  <si>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</si>
  <si>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</si>
  <si>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</si>
  <si>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</si>
  <si>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</si>
  <si>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</si>
  <si>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</si>
  <si>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</si>
  <si>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</si>
  <si>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</si>
  <si>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</si>
  <si>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</si>
  <si>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</si>
  <si>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</si>
  <si>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</si>
  <si>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</si>
  <si>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</si>
  <si>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</si>
  <si>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</si>
  <si>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</si>
  <si>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</si>
  <si>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</si>
  <si>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</si>
  <si>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</si>
  <si>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</si>
  <si>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</si>
  <si>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</si>
  <si>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</si>
  <si>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</si>
  <si>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</si>
  <si>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</si>
  <si>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</si>
  <si>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</si>
  <si>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</si>
  <si>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</si>
  <si>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</si>
  <si>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</si>
  <si>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</si>
  <si>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</si>
  <si>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</si>
  <si>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</si>
  <si>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</si>
  <si>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</si>
  <si>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</si>
  <si>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</si>
  <si>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</si>
  <si>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</si>
  <si>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</si>
  <si>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</si>
  <si>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</si>
  <si>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</si>
  <si>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</si>
  <si>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</si>
  <si>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</si>
  <si>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</si>
  <si>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</si>
  <si>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</si>
  <si>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</si>
  <si>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</si>
  <si>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</si>
  <si>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</si>
  <si>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</si>
  <si>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</si>
  <si>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</si>
  <si>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</si>
  <si>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</si>
  <si>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</si>
  <si>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</si>
  <si>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</si>
  <si>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</si>
  <si>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</si>
  <si>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</si>
  <si>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</si>
  <si>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</si>
  <si>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</si>
  <si>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</si>
  <si>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</si>
  <si>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</si>
  <si>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</si>
  <si>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</si>
  <si>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</si>
  <si>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</si>
  <si>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</si>
  <si>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</si>
  <si>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</si>
  <si>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</si>
  <si>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</si>
  <si>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</si>
  <si>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</si>
  <si>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</si>
  <si>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</si>
  <si>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</si>
  <si>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</si>
  <si>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</si>
  <si>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</si>
  <si>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</si>
  <si>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</si>
  <si>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</si>
  <si>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</si>
  <si>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</si>
  <si>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</si>
  <si>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</si>
  <si>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</si>
  <si>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</si>
  <si>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</si>
  <si>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</si>
  <si>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</si>
  <si>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</si>
  <si>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</si>
  <si>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</si>
  <si>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</si>
  <si>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</si>
  <si>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</si>
  <si>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</si>
  <si>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</si>
  <si>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</si>
  <si>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</si>
  <si>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</si>
  <si>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</si>
  <si>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</si>
  <si>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</si>
  <si>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</si>
  <si>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</si>
  <si>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</si>
  <si>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</si>
  <si>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</si>
  <si>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</si>
  <si>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</si>
  <si>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</si>
  <si>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</si>
  <si>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</si>
  <si>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</si>
  <si>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</si>
  <si>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</si>
  <si>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</si>
  <si>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</si>
  <si>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</si>
  <si>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</si>
  <si>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</si>
  <si>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</si>
  <si>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</si>
  <si>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</si>
  <si>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</si>
  <si>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</si>
  <si>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</si>
  <si>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</si>
  <si>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</si>
  <si>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</si>
  <si>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</si>
  <si>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</si>
  <si>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</si>
  <si>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</si>
  <si>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</si>
  <si>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</si>
  <si>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</si>
  <si>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</si>
  <si>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</si>
  <si>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</si>
  <si>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</si>
  <si>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</si>
  <si>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</si>
  <si>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</si>
  <si>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</si>
  <si>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</si>
  <si>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</si>
  <si>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</si>
  <si>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</si>
  <si>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</si>
  <si>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</si>
  <si>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</si>
  <si>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</si>
  <si>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</si>
  <si>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</si>
  <si>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</si>
  <si>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</si>
  <si>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</si>
  <si>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</si>
  <si>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</si>
  <si>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</si>
  <si>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</si>
  <si>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</si>
  <si>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</si>
  <si>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</si>
  <si>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</si>
  <si>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</si>
  <si>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</si>
  <si>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</si>
  <si>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</si>
  <si>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</si>
  <si>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</si>
  <si>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</si>
  <si>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</si>
  <si>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</si>
  <si>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</si>
  <si>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</si>
  <si>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</si>
  <si>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</si>
  <si>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</si>
  <si>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</si>
  <si>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</si>
  <si>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</si>
  <si>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</si>
  <si>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</si>
  <si>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</si>
  <si>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</si>
  <si>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</si>
  <si>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</si>
  <si>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</si>
  <si>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</si>
  <si>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</si>
  <si>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</si>
  <si>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</si>
  <si>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</si>
  <si>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</si>
  <si>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</si>
  <si>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</si>
  <si>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</si>
  <si>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</si>
  <si>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</si>
  <si>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</si>
  <si>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</si>
  <si>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</si>
  <si>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</si>
  <si>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</si>
  <si>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</si>
  <si>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</si>
  <si>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</si>
  <si>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</si>
  <si>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</si>
  <si>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</si>
  <si>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</si>
  <si>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</si>
  <si>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</si>
  <si>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</si>
  <si>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</si>
  <si>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</si>
  <si>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</si>
  <si>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</si>
  <si>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</si>
  <si>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</si>
  <si>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</si>
  <si>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</si>
  <si>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</si>
  <si>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</si>
  <si>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</si>
  <si>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</si>
  <si>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</si>
  <si>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</si>
  <si>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</si>
  <si>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</si>
  <si>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</si>
  <si>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</si>
  <si>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</si>
  <si>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</si>
  <si>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</si>
  <si>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</si>
  <si>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</si>
  <si>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</si>
  <si>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</si>
  <si>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</si>
  <si>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</si>
  <si>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</si>
  <si>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</si>
  <si>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</si>
  <si>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</si>
  <si>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</si>
  <si>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</si>
  <si>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</si>
  <si>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</si>
  <si>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</si>
  <si>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</si>
  <si>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</si>
  <si>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</si>
  <si>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</si>
  <si>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</si>
  <si>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</si>
  <si>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</si>
  <si>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</si>
  <si>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</si>
  <si>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</si>
  <si>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</si>
  <si>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</si>
  <si>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</si>
  <si>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</si>
  <si>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</si>
  <si>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</si>
  <si>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</si>
  <si>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</si>
  <si>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</si>
  <si>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</si>
  <si>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</si>
  <si>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</si>
  <si>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</si>
  <si>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</si>
  <si>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</si>
  <si>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</si>
  <si>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</si>
  <si>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</si>
  <si>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</si>
  <si>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</si>
  <si>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</si>
  <si>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</si>
  <si>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</si>
  <si>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</si>
  <si>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</si>
  <si>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</si>
  <si>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</si>
  <si>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</si>
  <si>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</si>
  <si>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</si>
  <si>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</si>
  <si>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</si>
  <si>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</si>
  <si>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</si>
  <si>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</si>
  <si>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</si>
  <si>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</si>
  <si>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</si>
  <si>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</si>
  <si>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</si>
  <si>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</si>
  <si>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</si>
  <si>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</si>
  <si>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</si>
  <si>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</si>
  <si>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</si>
  <si>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</si>
  <si>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</si>
  <si>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</si>
  <si>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</si>
  <si>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</si>
  <si>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</si>
  <si>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</si>
  <si>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</si>
  <si>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</si>
  <si>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</si>
  <si>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</si>
  <si>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</si>
  <si>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</si>
  <si>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</si>
  <si>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</si>
  <si>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</si>
  <si>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</si>
  <si>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</si>
  <si>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</si>
  <si>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</si>
  <si>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</si>
  <si>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</si>
  <si>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</si>
  <si>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</si>
  <si>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</si>
  <si>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</si>
  <si>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</si>
  <si>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</si>
  <si>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</si>
  <si>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</si>
  <si>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</si>
  <si>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</si>
  <si>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</si>
  <si>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</si>
  <si>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</si>
  <si>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</si>
  <si>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</si>
  <si>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</si>
  <si>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</si>
  <si>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</si>
  <si>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</si>
  <si>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</si>
  <si>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</si>
  <si>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</si>
  <si>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</si>
  <si>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</si>
  <si>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</si>
  <si>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</si>
  <si>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</si>
  <si>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</si>
  <si>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</si>
  <si>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</si>
  <si>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</si>
  <si>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</si>
  <si>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</si>
  <si>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</si>
  <si>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</si>
  <si>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</si>
  <si>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</si>
  <si>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</si>
  <si>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</si>
  <si>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</si>
  <si>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</si>
  <si>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</si>
  <si>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</si>
  <si>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</si>
  <si>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</si>
  <si>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</si>
  <si>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</si>
  <si>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</si>
  <si>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</si>
  <si>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</si>
  <si>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</si>
  <si>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</si>
  <si>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</si>
  <si>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</si>
  <si>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</si>
  <si>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</si>
  <si>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</si>
  <si>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</si>
  <si>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</si>
  <si>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</si>
  <si>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</si>
  <si>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</si>
  <si>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</si>
  <si>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</si>
  <si>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</si>
  <si>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</si>
  <si>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</si>
  <si>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</si>
  <si>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</si>
  <si>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</si>
  <si>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</si>
  <si>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</si>
  <si>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</si>
  <si>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</si>
  <si>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</si>
  <si>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</si>
  <si>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</si>
  <si>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</si>
  <si>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</si>
  <si>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</si>
  <si>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</si>
  <si>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</si>
  <si>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</si>
  <si>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</si>
  <si>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</si>
  <si>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</si>
  <si>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</si>
  <si>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</si>
  <si>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</si>
  <si>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</si>
  <si>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</si>
  <si>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</si>
  <si>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</si>
  <si>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</si>
  <si>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</si>
  <si>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</si>
  <si>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</si>
  <si>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</si>
  <si>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</si>
  <si>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</si>
  <si>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</si>
  <si>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</si>
  <si>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</si>
  <si>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</si>
  <si>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</si>
  <si>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</si>
  <si>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</si>
  <si>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</si>
  <si>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</si>
  <si>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</si>
  <si>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</si>
  <si>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</si>
  <si>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</si>
  <si>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</si>
  <si>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</si>
  <si>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</si>
  <si>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</si>
  <si>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</si>
  <si>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</si>
  <si>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</si>
  <si>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</si>
  <si>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</si>
  <si>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</si>
  <si>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</si>
  <si>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</si>
  <si>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</si>
  <si>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</si>
  <si>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</si>
  <si>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</si>
  <si>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</si>
  <si>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</si>
  <si>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</si>
  <si>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</si>
  <si>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</si>
  <si>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</si>
  <si>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</si>
  <si>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</si>
  <si>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</si>
  <si>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</si>
  <si>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</si>
  <si>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</si>
  <si>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</si>
  <si>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</si>
  <si>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</si>
  <si>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</si>
  <si>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</si>
  <si>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</si>
  <si>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</si>
  <si>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</si>
  <si>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</si>
  <si>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</si>
  <si>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</si>
  <si>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</si>
  <si>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</si>
  <si>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</si>
  <si>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</si>
  <si>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</si>
  <si>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</si>
  <si>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</si>
  <si>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</si>
  <si>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</si>
  <si>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</si>
  <si>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</si>
  <si>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</si>
  <si>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</si>
  <si>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</si>
  <si>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</si>
  <si>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</si>
  <si>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</si>
  <si>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</si>
  <si>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</si>
  <si>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</si>
  <si>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</si>
  <si>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</si>
  <si>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</si>
  <si>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</si>
  <si>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</si>
  <si>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</si>
  <si>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</si>
  <si>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</si>
  <si>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</si>
  <si>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</si>
  <si>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</si>
  <si>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</si>
  <si>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</si>
  <si>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</si>
  <si>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</si>
  <si>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</si>
  <si>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</si>
  <si>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</si>
  <si>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</si>
  <si>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</si>
  <si>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</si>
  <si>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</si>
  <si>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</si>
  <si>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</si>
  <si>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</si>
  <si>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</si>
  <si>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</si>
  <si>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</si>
  <si>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</si>
  <si>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</si>
  <si>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</si>
  <si>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</si>
  <si>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</si>
  <si>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</si>
  <si>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</si>
  <si>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</si>
  <si>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</si>
  <si>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</si>
  <si>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</si>
  <si>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</si>
  <si>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</si>
  <si>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</si>
  <si>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</si>
  <si>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</si>
  <si>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</si>
  <si>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</si>
  <si>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</si>
  <si>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</si>
  <si>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</si>
  <si>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</si>
  <si>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</si>
  <si>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</si>
  <si>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</si>
  <si>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</si>
  <si>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</si>
  <si>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</si>
  <si>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</si>
  <si>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</si>
  <si>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</si>
  <si>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</si>
  <si>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</si>
  <si>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</si>
  <si>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</si>
  <si>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</si>
  <si>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</si>
  <si>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</si>
  <si>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</si>
  <si>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</si>
  <si>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</si>
  <si>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</si>
  <si>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</si>
  <si>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</si>
  <si>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</si>
  <si>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</si>
  <si>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</si>
  <si>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</si>
  <si>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</si>
  <si>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</si>
  <si>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</si>
  <si>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</si>
  <si>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</si>
  <si>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</si>
  <si>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</si>
  <si>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</si>
  <si>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</si>
  <si>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</si>
  <si>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</si>
  <si>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</si>
  <si>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</si>
  <si>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</si>
  <si>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</si>
  <si>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</si>
  <si>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</si>
  <si>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</si>
  <si>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</si>
  <si>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</si>
  <si>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</si>
  <si>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</si>
  <si>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</si>
  <si>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</si>
  <si>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</si>
  <si>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</si>
  <si>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</si>
  <si>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</si>
  <si>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</si>
  <si>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</si>
  <si>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</si>
  <si>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</si>
  <si>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</si>
  <si>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</si>
  <si>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</si>
  <si>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</si>
  <si>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</si>
  <si>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</si>
  <si>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</si>
  <si>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</si>
  <si>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</si>
  <si>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</si>
  <si>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</si>
  <si>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</si>
  <si>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</si>
  <si>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</si>
  <si>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</si>
  <si>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</si>
  <si>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</si>
  <si>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</si>
  <si>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</si>
  <si>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</si>
  <si>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</si>
  <si>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</si>
  <si>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</si>
  <si>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</si>
  <si>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</si>
  <si>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</si>
  <si>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</si>
  <si>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</si>
  <si>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</si>
  <si>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</si>
  <si>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</si>
  <si>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</si>
  <si>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</si>
  <si>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</si>
  <si>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</si>
  <si>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</si>
  <si>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</si>
  <si>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</si>
  <si>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</si>
  <si>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</si>
  <si>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</si>
  <si>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</si>
  <si>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</si>
  <si>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</si>
  <si>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</si>
  <si>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</si>
  <si>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</si>
  <si>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</si>
  <si>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</si>
  <si>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</si>
  <si>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</si>
  <si>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</si>
  <si>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</si>
  <si>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</si>
  <si>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</si>
  <si>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</si>
  <si>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</si>
  <si>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</si>
  <si>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</si>
  <si>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</si>
  <si>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</si>
  <si>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</si>
  <si>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</si>
  <si>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</si>
  <si>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</si>
  <si>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</si>
  <si>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</si>
  <si>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</si>
  <si>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</si>
  <si>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</si>
  <si>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</si>
  <si>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</si>
  <si>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</si>
  <si>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</si>
  <si>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</si>
  <si>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</si>
  <si>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</si>
  <si>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</si>
  <si>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</si>
  <si>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</si>
  <si>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</si>
  <si>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</si>
  <si>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</si>
  <si>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</si>
  <si>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</si>
  <si>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</si>
  <si>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</si>
  <si>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</si>
  <si>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</si>
  <si>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</si>
  <si>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</si>
  <si>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</si>
  <si>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</si>
  <si>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</si>
  <si>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</si>
  <si>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</si>
  <si>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</si>
  <si>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</si>
  <si>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</si>
  <si>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</si>
  <si>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</si>
  <si>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</si>
  <si>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</si>
  <si>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</si>
  <si>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</si>
  <si>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</si>
  <si>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</si>
  <si>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</si>
  <si>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</si>
  <si>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</si>
  <si>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</si>
  <si>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</si>
  <si>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</si>
  <si>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</si>
  <si>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</si>
  <si>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</si>
  <si>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</si>
  <si>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</si>
  <si>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</si>
  <si>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</si>
  <si>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</si>
  <si>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</si>
  <si>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</si>
  <si>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</si>
  <si>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</si>
  <si>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</si>
  <si>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</si>
  <si>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</si>
  <si>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</si>
  <si>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</si>
  <si>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</si>
  <si>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</si>
  <si>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</si>
  <si>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</si>
  <si>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</si>
  <si>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</si>
  <si>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</si>
  <si>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</si>
  <si>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</si>
  <si>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</si>
  <si>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</si>
  <si>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</si>
  <si>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</si>
  <si>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</si>
  <si>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</si>
  <si>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</si>
  <si>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</si>
  <si>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</si>
  <si>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</si>
  <si>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</si>
  <si>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</si>
  <si>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</si>
  <si>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</si>
  <si>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</si>
  <si>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</si>
  <si>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</si>
  <si>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</si>
  <si>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</si>
  <si>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</si>
  <si>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</si>
  <si>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</si>
  <si>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</si>
  <si>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</si>
  <si>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</si>
  <si>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</si>
  <si>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</si>
  <si>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</si>
  <si>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</si>
  <si>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</si>
  <si>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</si>
  <si>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</si>
  <si>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</si>
  <si>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</si>
  <si>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</si>
  <si>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</si>
  <si>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</si>
  <si>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</si>
  <si>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</si>
  <si>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</si>
  <si>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</si>
  <si>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</si>
  <si>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</si>
  <si>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</si>
  <si>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</si>
  <si>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</si>
  <si>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</si>
  <si>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</si>
  <si>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</si>
  <si>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</si>
  <si>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</si>
  <si>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</si>
  <si>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</si>
  <si>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</si>
  <si>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</si>
  <si>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</si>
  <si>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</si>
  <si>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</si>
  <si>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</si>
  <si>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</si>
  <si>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</si>
  <si>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</si>
  <si>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</si>
  <si>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</si>
  <si>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</si>
  <si>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</si>
  <si>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</si>
  <si>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</si>
  <si>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</si>
  <si>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</si>
  <si>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</si>
  <si>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</si>
  <si>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</si>
  <si>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</si>
  <si>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</si>
  <si>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</si>
  <si>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</si>
  <si>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</si>
  <si>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</si>
  <si>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</si>
  <si>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</si>
  <si>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</si>
  <si>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</si>
  <si>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</si>
  <si>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</si>
  <si>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</si>
  <si>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</si>
  <si>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</si>
  <si>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</si>
  <si>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</si>
  <si>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</si>
  <si>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</si>
  <si>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</si>
  <si>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</si>
  <si>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</si>
  <si>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</si>
  <si>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</si>
  <si>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</si>
  <si>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</si>
  <si>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</si>
  <si>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</si>
  <si>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</si>
  <si>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</si>
  <si>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</si>
  <si>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</si>
  <si>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</si>
  <si>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</si>
  <si>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</si>
  <si>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</si>
  <si>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</si>
  <si>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</si>
  <si>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</si>
  <si>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</si>
  <si>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</si>
  <si>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</si>
  <si>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</si>
  <si>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</si>
  <si>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</si>
  <si>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</si>
  <si>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</si>
  <si>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</si>
  <si>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</si>
  <si>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</si>
  <si>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</si>
  <si>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</si>
  <si>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</si>
  <si>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</si>
  <si>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</si>
  <si>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</si>
  <si>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</si>
  <si>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</si>
  <si>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</si>
  <si>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</si>
  <si>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</si>
  <si>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</si>
  <si>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</si>
  <si>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</si>
  <si>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</si>
  <si>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</si>
  <si>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</si>
  <si>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</si>
  <si>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</si>
  <si>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</si>
  <si>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</si>
  <si>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</si>
  <si>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</si>
  <si>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</si>
  <si>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</si>
  <si>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</si>
  <si>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</si>
  <si>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</si>
  <si>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</si>
  <si>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</si>
  <si>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</si>
  <si>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</si>
  <si>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</si>
  <si>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</si>
  <si>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</si>
  <si>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</si>
  <si>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</si>
  <si>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</si>
  <si>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</si>
  <si>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</si>
  <si>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</si>
  <si>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</si>
  <si>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</si>
  <si>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</si>
  <si>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</si>
  <si>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</si>
  <si>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</si>
  <si>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</si>
  <si>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</si>
  <si>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</si>
  <si>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</si>
  <si>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</si>
  <si>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</si>
  <si>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</si>
  <si>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</si>
  <si>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</si>
  <si>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</si>
  <si>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</si>
  <si>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</si>
  <si>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</si>
  <si>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</si>
  <si>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</si>
  <si>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</si>
  <si>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</si>
  <si>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</si>
  <si>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</si>
  <si>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</si>
  <si>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</si>
  <si>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</si>
  <si>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</si>
  <si>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</si>
  <si>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</si>
  <si>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</si>
  <si>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</si>
  <si>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</si>
  <si>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</si>
  <si>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</si>
  <si>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</si>
  <si>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</si>
  <si>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</si>
  <si>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</si>
  <si>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</si>
  <si>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</si>
  <si>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</si>
  <si>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</si>
  <si>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</si>
  <si>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</si>
  <si>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</si>
  <si>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</si>
  <si>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</si>
  <si>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</si>
  <si>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</si>
  <si>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</si>
  <si>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</si>
  <si>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</si>
  <si>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</si>
  <si>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</si>
  <si>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</si>
  <si>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</si>
  <si>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</si>
  <si>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</si>
  <si>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</si>
  <si>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</si>
  <si>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</si>
  <si>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</si>
  <si>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</si>
  <si>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</si>
  <si>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</si>
  <si>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</si>
  <si>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</si>
  <si>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</si>
  <si>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</si>
  <si>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</si>
  <si>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</si>
  <si>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</si>
  <si>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</si>
  <si>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</si>
  <si>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</si>
  <si>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</si>
  <si>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</si>
  <si>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</si>
  <si>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</si>
  <si>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</si>
  <si>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</si>
  <si>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</si>
  <si>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</si>
  <si>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</si>
  <si>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</si>
  <si>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</si>
  <si>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</si>
  <si>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</si>
  <si>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</si>
  <si>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</si>
  <si>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</si>
  <si>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</si>
  <si>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</si>
  <si>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</si>
  <si>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</si>
  <si>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</si>
  <si>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</si>
  <si>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</si>
  <si>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</si>
  <si>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</si>
  <si>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</si>
  <si>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</si>
  <si>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</si>
  <si>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</si>
  <si>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</si>
  <si>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</si>
  <si>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</si>
  <si>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</si>
  <si>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</si>
  <si>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</si>
  <si>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</si>
  <si>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</si>
  <si>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</si>
  <si>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</si>
  <si>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</si>
  <si>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</si>
  <si>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</si>
  <si>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</si>
  <si>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</si>
  <si>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</si>
  <si>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</si>
  <si>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</si>
  <si>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</si>
  <si>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</si>
  <si>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</si>
  <si>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</si>
  <si>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</si>
  <si>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</si>
  <si>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</si>
  <si>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</si>
  <si>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</si>
  <si>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</si>
  <si>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</si>
  <si>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</si>
  <si>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</si>
  <si>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</si>
  <si>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</si>
  <si>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</si>
  <si>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</si>
  <si>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</si>
  <si>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</si>
  <si>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</si>
  <si>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</si>
  <si>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</si>
  <si>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</si>
  <si>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</si>
  <si>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</si>
  <si>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</si>
  <si>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</si>
  <si>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</si>
  <si>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</si>
  <si>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</si>
  <si>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</si>
  <si>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</si>
  <si>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</si>
  <si>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</si>
  <si>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</si>
  <si>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</si>
  <si>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</si>
  <si>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</si>
  <si>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</si>
  <si>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</si>
  <si>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</si>
  <si>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</si>
  <si>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</si>
  <si>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</si>
  <si>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</si>
  <si>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</si>
  <si>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</si>
  <si>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</si>
  <si>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</si>
  <si>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</si>
  <si>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</si>
  <si>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</si>
  <si>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</si>
  <si>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</si>
  <si>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</si>
  <si>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</si>
  <si>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</si>
  <si>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</si>
  <si>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</si>
  <si>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</si>
  <si>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</si>
  <si>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</si>
  <si>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</si>
  <si>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</si>
  <si>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</si>
  <si>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</si>
  <si>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</si>
  <si>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</si>
  <si>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</si>
  <si>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</si>
  <si>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</si>
  <si>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</si>
  <si>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</si>
  <si>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</si>
  <si>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</si>
  <si>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</si>
  <si>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</si>
  <si>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</si>
  <si>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</si>
  <si>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</si>
  <si>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</si>
  <si>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</si>
  <si>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</si>
  <si>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</si>
  <si>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</si>
  <si>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</si>
  <si>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</si>
  <si>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</si>
  <si>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</si>
  <si>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</si>
  <si>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</si>
  <si>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</si>
  <si>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</si>
  <si>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</si>
  <si>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</si>
  <si>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</si>
  <si>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</si>
  <si>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</si>
  <si>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</si>
  <si>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</si>
  <si>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</si>
  <si>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</si>
  <si>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</si>
  <si>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</si>
  <si>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</si>
  <si>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</si>
  <si>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</si>
  <si>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</si>
  <si>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</si>
  <si>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</si>
  <si>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</si>
  <si>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</si>
  <si>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</si>
  <si>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</si>
  <si>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</si>
  <si>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</si>
  <si>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</si>
  <si>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</si>
  <si>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</si>
  <si>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</si>
  <si>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</si>
  <si>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</si>
  <si>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</si>
  <si>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</si>
  <si>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</si>
  <si>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</si>
  <si>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</si>
  <si>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</si>
  <si>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</si>
  <si>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</si>
  <si>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</si>
  <si>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</si>
  <si>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</si>
  <si>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</si>
  <si>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</si>
  <si>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</si>
  <si>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</si>
  <si>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</si>
  <si>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</si>
  <si>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</si>
  <si>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</si>
  <si>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</si>
  <si>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</si>
  <si>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</si>
  <si>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</si>
  <si>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</si>
  <si>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</si>
  <si>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</si>
  <si>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</si>
  <si>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</si>
  <si>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</si>
  <si>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</si>
  <si>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</si>
  <si>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</si>
  <si>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</si>
  <si>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</si>
  <si>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</si>
  <si>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</si>
  <si>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</si>
  <si>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</si>
  <si>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</si>
  <si>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</si>
  <si>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</si>
  <si>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</si>
  <si>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</si>
  <si>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</si>
  <si>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</si>
  <si>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</si>
  <si>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</si>
  <si>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</si>
  <si>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</si>
  <si>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</si>
  <si>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</si>
  <si>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</si>
  <si>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</si>
  <si>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</si>
  <si>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</si>
  <si>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</si>
  <si>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</si>
  <si>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</si>
  <si>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</si>
  <si>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</si>
  <si>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</si>
  <si>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</si>
  <si>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</si>
  <si>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</si>
  <si>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</si>
  <si>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</si>
  <si>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</si>
  <si>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</si>
  <si>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</si>
  <si>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</si>
  <si>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</si>
  <si>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</si>
  <si>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</si>
  <si>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</si>
  <si>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</si>
  <si>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</si>
  <si>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</si>
  <si>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</si>
  <si>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</si>
  <si>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</si>
  <si>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</si>
  <si>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</si>
  <si>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</si>
  <si>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</si>
  <si>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</si>
  <si>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</si>
  <si>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</si>
  <si>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</si>
  <si>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</si>
  <si>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</si>
  <si>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</si>
  <si>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</si>
  <si>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</si>
  <si>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</si>
  <si>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</si>
  <si>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</si>
  <si>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</si>
  <si>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</si>
  <si>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</si>
  <si>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</si>
  <si>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</si>
  <si>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</si>
  <si>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</si>
  <si>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</si>
  <si>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</si>
  <si>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</si>
  <si>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</si>
  <si>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</si>
  <si>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</si>
  <si>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</si>
  <si>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</si>
  <si>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</si>
  <si>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</si>
  <si>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</si>
  <si>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</si>
  <si>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</si>
  <si>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</si>
  <si>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</si>
  <si>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</si>
  <si>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</si>
  <si>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</si>
  <si>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</si>
  <si>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</si>
  <si>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</si>
  <si>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</si>
  <si>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</si>
  <si>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</si>
  <si>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</si>
  <si>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</si>
  <si>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</si>
  <si>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</si>
  <si>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</si>
  <si>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</si>
  <si>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</si>
  <si>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</si>
  <si>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</si>
  <si>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</si>
  <si>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</si>
  <si>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</si>
  <si>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</si>
  <si>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</si>
  <si>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</si>
  <si>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</si>
  <si>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</si>
  <si>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</si>
  <si>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</si>
  <si>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</si>
  <si>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</si>
  <si>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</si>
  <si>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</si>
  <si>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</si>
  <si>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</si>
  <si>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</si>
  <si>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</si>
  <si>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</si>
  <si>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</si>
  <si>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</si>
  <si>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</si>
  <si>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</si>
  <si>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</si>
  <si>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</si>
  <si>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</si>
  <si>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</si>
  <si>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</si>
  <si>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</si>
  <si>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</si>
  <si>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</si>
  <si>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</si>
  <si>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</si>
  <si>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</si>
  <si>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</si>
  <si>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</si>
  <si>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</si>
  <si>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</si>
  <si>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</si>
  <si>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</si>
  <si>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</si>
  <si>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</si>
  <si>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</si>
  <si>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</si>
  <si>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</si>
  <si>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</si>
  <si>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</si>
  <si>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</si>
  <si>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</si>
  <si>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</si>
  <si>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</si>
  <si>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</si>
  <si>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</si>
  <si>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</si>
  <si>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</si>
  <si>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</si>
  <si>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</si>
  <si>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</si>
  <si>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</si>
  <si>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</si>
  <si>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</si>
  <si>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</si>
  <si>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</si>
  <si>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</si>
  <si>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</si>
  <si>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</si>
  <si>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</si>
  <si>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</si>
  <si>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</si>
  <si>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</si>
  <si>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</si>
  <si>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</si>
  <si>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</si>
  <si>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</si>
  <si>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</si>
  <si>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</si>
  <si>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</si>
  <si>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</si>
  <si>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</si>
  <si>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</si>
  <si>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</si>
  <si>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</si>
  <si>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</si>
  <si>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</si>
  <si>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</si>
  <si>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</si>
  <si>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</si>
  <si>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</si>
  <si>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</si>
  <si>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</si>
  <si>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</si>
  <si>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</si>
  <si>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</si>
  <si>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</si>
  <si>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</si>
  <si>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</si>
  <si>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</si>
  <si>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</si>
  <si>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</si>
  <si>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</si>
  <si>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</si>
  <si>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</si>
  <si>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</si>
  <si>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</si>
  <si>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</si>
  <si>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</si>
  <si>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</si>
  <si>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</si>
  <si>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</si>
  <si>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</si>
  <si>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</si>
  <si>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</si>
  <si>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</si>
  <si>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</si>
  <si>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</si>
  <si>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</si>
  <si>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</si>
  <si>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</si>
  <si>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</si>
  <si>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</si>
  <si>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</si>
  <si>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</si>
  <si>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</si>
  <si>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</si>
  <si>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</si>
  <si>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</si>
  <si>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</si>
  <si>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</si>
  <si>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</si>
  <si>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</si>
  <si>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</si>
  <si>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</si>
  <si>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</si>
  <si>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</si>
  <si>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</si>
  <si>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</si>
  <si>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</si>
  <si>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</si>
  <si>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</si>
  <si>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</si>
  <si>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</si>
  <si>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</si>
  <si>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</si>
  <si>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</si>
  <si>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</si>
  <si>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</si>
  <si>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</si>
  <si>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</si>
  <si>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</si>
  <si>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</si>
  <si>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</si>
  <si>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</si>
  <si>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</si>
  <si>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</si>
  <si>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</si>
  <si>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</si>
  <si>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</si>
  <si>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</si>
  <si>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</si>
  <si>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</si>
  <si>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</si>
  <si>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</si>
  <si>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</si>
  <si>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</si>
  <si>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</si>
  <si>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</si>
  <si>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</si>
  <si>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</si>
  <si>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</si>
  <si>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</si>
  <si>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</si>
  <si>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</si>
  <si>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</si>
  <si>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</si>
  <si>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</si>
  <si>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</si>
  <si>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</si>
  <si>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</si>
  <si>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</si>
  <si>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</si>
  <si>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</si>
  <si>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</si>
  <si>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</si>
  <si>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</si>
  <si>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</si>
  <si>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</si>
  <si>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</si>
  <si>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</si>
  <si>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</si>
  <si>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</si>
  <si>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</si>
  <si>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</si>
  <si>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</si>
  <si>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</si>
  <si>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</si>
  <si>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</si>
  <si>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</si>
  <si>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</si>
  <si>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</si>
  <si>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</si>
  <si>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</si>
  <si>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</si>
  <si>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</si>
  <si>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</si>
  <si>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</si>
  <si>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</si>
  <si>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</si>
  <si>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</si>
  <si>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</si>
  <si>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</si>
  <si>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</si>
  <si>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</si>
  <si>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</si>
  <si>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</si>
  <si>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</si>
  <si>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</si>
  <si>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</si>
  <si>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</si>
  <si>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</si>
  <si>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</si>
  <si>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</si>
  <si>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</si>
  <si>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</si>
  <si>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</si>
  <si>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</si>
  <si>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</si>
  <si>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</si>
  <si>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</si>
  <si>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</si>
  <si>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</si>
  <si>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</si>
  <si>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</si>
  <si>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</si>
  <si>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</si>
  <si>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</si>
  <si>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</si>
  <si>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</si>
  <si>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</si>
  <si>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</si>
  <si>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</si>
  <si>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</si>
  <si>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</si>
  <si>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</si>
  <si>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</si>
  <si>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</si>
  <si>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</si>
  <si>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</si>
  <si>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</si>
  <si>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</si>
  <si>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</si>
  <si>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</si>
  <si>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</si>
  <si>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</si>
  <si>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</si>
  <si>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</si>
  <si>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</si>
  <si>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</si>
  <si>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</si>
  <si>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</si>
  <si>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</si>
  <si>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</si>
  <si>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</si>
  <si>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</si>
  <si>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</si>
  <si>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</si>
  <si>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</si>
  <si>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</si>
  <si>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</si>
  <si>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</si>
  <si>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</si>
  <si>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</si>
  <si>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</si>
  <si>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</si>
  <si>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</si>
  <si>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</si>
  <si>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</si>
  <si>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</si>
  <si>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</si>
  <si>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</si>
  <si>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</si>
  <si>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</si>
  <si>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</si>
  <si>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</si>
  <si>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</si>
  <si>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</si>
  <si>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</si>
  <si>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</si>
  <si>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</si>
  <si>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</si>
  <si>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</si>
  <si>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</si>
  <si>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</si>
  <si>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</si>
  <si>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</si>
  <si>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</si>
  <si>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</si>
  <si>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</si>
  <si>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</si>
  <si>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</si>
  <si>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</si>
  <si>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</si>
  <si>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</si>
  <si>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</si>
  <si>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</si>
  <si>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</si>
  <si>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</si>
  <si>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</si>
  <si>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</si>
  <si>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</si>
  <si>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</si>
  <si>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</si>
  <si>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</si>
  <si>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</si>
  <si>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</si>
  <si>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</si>
  <si>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</si>
  <si>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</si>
  <si>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</si>
  <si>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</si>
  <si>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</si>
  <si>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</si>
  <si>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</si>
  <si>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</si>
  <si>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</si>
  <si>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</si>
  <si>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</si>
  <si>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</si>
  <si>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</si>
  <si>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</si>
  <si>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</si>
  <si>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</si>
  <si>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</si>
  <si>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</si>
  <si>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</si>
  <si>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</si>
  <si>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</si>
  <si>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</si>
  <si>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</si>
  <si>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</si>
  <si>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</si>
  <si>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</si>
  <si>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</si>
  <si>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</si>
  <si>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</si>
  <si>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</si>
  <si>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</si>
  <si>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</si>
  <si>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</si>
  <si>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</si>
  <si>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</si>
  <si>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</si>
  <si>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</si>
  <si>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</si>
  <si>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</si>
  <si>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</si>
  <si>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</si>
  <si>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</si>
  <si>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</si>
  <si>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</si>
  <si>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</si>
  <si>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</si>
  <si>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</si>
  <si>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</si>
  <si>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</si>
  <si>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</si>
  <si>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</si>
  <si>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</si>
  <si>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</si>
  <si>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</si>
  <si>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</si>
  <si>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</si>
  <si>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</si>
  <si>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</si>
  <si>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</si>
  <si>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</si>
  <si>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</si>
  <si>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</si>
  <si>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</si>
  <si>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</si>
  <si>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</si>
  <si>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</si>
  <si>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</si>
  <si>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</si>
  <si>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</si>
  <si>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</si>
  <si>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</si>
  <si>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</si>
  <si>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</si>
  <si>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</si>
  <si>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</si>
  <si>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</si>
  <si>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</si>
  <si>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</si>
  <si>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</si>
  <si>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</si>
  <si>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</si>
  <si>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</si>
  <si>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</si>
  <si>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</si>
  <si>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</si>
  <si>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</si>
  <si>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</si>
  <si>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</si>
  <si>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</si>
  <si>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</si>
  <si>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</si>
  <si>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</si>
  <si>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</si>
  <si>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</si>
  <si>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</si>
  <si>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</si>
  <si>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</si>
  <si>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</si>
  <si>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</si>
  <si>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</si>
  <si>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</si>
  <si>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</si>
  <si>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</si>
  <si>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</si>
  <si>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</si>
  <si>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</si>
  <si>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</si>
  <si>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</si>
  <si>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</si>
  <si>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</si>
  <si>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</si>
  <si>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</si>
  <si>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</si>
  <si>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</si>
  <si>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</si>
  <si>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</si>
  <si>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</si>
  <si>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</si>
  <si>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</si>
  <si>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</si>
  <si>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</si>
  <si>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</si>
  <si>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</si>
  <si>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</si>
  <si>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</si>
  <si>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</si>
  <si>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</si>
  <si>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</si>
  <si>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</si>
  <si>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</si>
  <si>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</si>
  <si>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</si>
  <si>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</si>
  <si>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</si>
  <si>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</si>
  <si>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</si>
  <si>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</si>
  <si>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</si>
  <si>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</si>
  <si>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</si>
  <si>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</si>
  <si>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</si>
  <si>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</si>
  <si>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</si>
  <si>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</si>
  <si>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</si>
  <si>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</si>
  <si>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</si>
  <si>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</si>
  <si>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</si>
  <si>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</si>
  <si>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</si>
  <si>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</si>
  <si>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</si>
  <si>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</si>
  <si>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</si>
  <si>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</si>
  <si>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</si>
  <si>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</si>
  <si>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</si>
  <si>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</si>
  <si>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</si>
  <si>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</si>
  <si>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</si>
  <si>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</si>
  <si>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</si>
  <si>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</si>
  <si>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</si>
  <si>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</si>
  <si>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</si>
  <si>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</si>
  <si>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</si>
  <si>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</si>
  <si>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</si>
  <si>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</si>
  <si>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</si>
  <si>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</si>
  <si>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</si>
  <si>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</si>
  <si>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</si>
  <si>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</si>
  <si>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</si>
  <si>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</si>
  <si>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</si>
  <si>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</si>
  <si>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</si>
  <si>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</si>
  <si>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</si>
  <si>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</si>
  <si>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</si>
  <si>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</si>
  <si>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</si>
  <si>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</si>
  <si>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</si>
  <si>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</si>
  <si>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</si>
  <si>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</si>
  <si>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</si>
  <si>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</si>
  <si>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</si>
  <si>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</si>
  <si>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</si>
  <si>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</si>
  <si>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</si>
  <si>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</si>
  <si>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</si>
  <si>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</si>
  <si>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</si>
  <si>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</si>
  <si>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</si>
  <si>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</si>
  <si>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</si>
  <si>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</si>
  <si>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</si>
  <si>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</si>
  <si>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</si>
  <si>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</si>
  <si>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</si>
  <si>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</si>
  <si>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</si>
  <si>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</si>
  <si>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</si>
  <si>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</si>
  <si>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</si>
  <si>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</si>
  <si>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</si>
  <si>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</si>
  <si>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</si>
  <si>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</si>
  <si>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</si>
  <si>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</si>
  <si>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</si>
  <si>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</si>
  <si>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</si>
  <si>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</si>
  <si>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</si>
  <si>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</si>
  <si>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</si>
  <si>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</si>
  <si>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</si>
  <si>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</si>
  <si>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</si>
  <si>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</si>
  <si>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</si>
  <si>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</si>
  <si>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</si>
  <si>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</si>
  <si>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</si>
  <si>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</si>
  <si>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</si>
  <si>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</si>
  <si>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</si>
  <si>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</si>
  <si>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</si>
  <si>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</si>
  <si>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</si>
  <si>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</si>
  <si>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</si>
  <si>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</si>
  <si>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</si>
  <si>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</si>
  <si>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</si>
  <si>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</si>
  <si>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</si>
  <si>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</si>
  <si>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</si>
  <si>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</si>
  <si>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</si>
  <si>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</si>
  <si>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</si>
  <si>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</si>
  <si>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</si>
  <si>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</si>
  <si>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</si>
  <si>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</si>
  <si>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</si>
  <si>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</si>
  <si>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</si>
  <si>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</si>
  <si>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</si>
  <si>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</si>
  <si>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</si>
  <si>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</si>
  <si>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</si>
  <si>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</si>
  <si>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</si>
  <si>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</si>
  <si>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</si>
  <si>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</si>
  <si>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</si>
  <si>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</si>
  <si>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</si>
  <si>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</si>
  <si>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</si>
  <si>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</si>
  <si>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</si>
  <si>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</si>
  <si>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</si>
  <si>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</si>
  <si>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</si>
  <si>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</si>
  <si>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</si>
  <si>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</si>
  <si>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</si>
  <si>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</si>
  <si>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</si>
  <si>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</si>
  <si>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</si>
  <si>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</si>
  <si>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</si>
  <si>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</si>
  <si>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</si>
  <si>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</si>
  <si>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</si>
  <si>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</si>
  <si>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</si>
  <si>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</si>
  <si>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</si>
  <si>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</si>
  <si>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</si>
  <si>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</si>
  <si>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</si>
  <si>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</si>
  <si>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</si>
  <si>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</si>
  <si>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</si>
  <si>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</si>
  <si>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</si>
  <si>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</si>
  <si>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</si>
  <si>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</si>
  <si>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</si>
  <si>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</si>
  <si>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</si>
  <si>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</si>
  <si>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</si>
  <si>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</si>
  <si>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</si>
  <si>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</si>
  <si>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</si>
  <si>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</si>
  <si>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</si>
  <si>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</si>
  <si>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</si>
  <si>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</si>
  <si>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</si>
  <si>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</si>
  <si>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</si>
  <si>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</si>
  <si>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</si>
  <si>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</si>
  <si>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</si>
  <si>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</si>
  <si>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</si>
  <si>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</si>
  <si>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</si>
  <si>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</si>
  <si>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</si>
  <si>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</si>
  <si>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</si>
  <si>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</si>
  <si>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</si>
  <si>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</si>
  <si>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</si>
  <si>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</si>
  <si>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</si>
  <si>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</si>
  <si>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</si>
  <si>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</si>
  <si>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</si>
  <si>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</si>
  <si>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</si>
  <si>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</si>
  <si>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</si>
  <si>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</si>
  <si>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</si>
  <si>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</si>
  <si>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</si>
  <si>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</si>
  <si>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</si>
  <si>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</si>
  <si>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</si>
  <si>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</si>
  <si>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</si>
  <si>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</si>
  <si>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</si>
  <si>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</si>
  <si>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</si>
  <si>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</si>
  <si>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</si>
  <si>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</si>
  <si>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</si>
  <si>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</si>
  <si>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</si>
  <si>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</si>
  <si>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</si>
  <si>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</si>
  <si>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</si>
  <si>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</si>
  <si>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</si>
  <si>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</si>
  <si>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</si>
  <si>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</si>
  <si>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</si>
  <si>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</si>
  <si>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</si>
  <si>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</si>
  <si>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</si>
  <si>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</si>
  <si>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</si>
  <si>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</si>
  <si>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</si>
  <si>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</si>
  <si>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</si>
  <si>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</si>
  <si>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</si>
  <si>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</si>
  <si>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</si>
  <si>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</si>
  <si>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</si>
  <si>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</si>
  <si>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</si>
  <si>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</si>
  <si>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</si>
  <si>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</si>
  <si>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</si>
  <si>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</si>
  <si>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</si>
  <si>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</si>
  <si>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</si>
  <si>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</si>
  <si>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</si>
  <si>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</si>
  <si>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</si>
  <si>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</si>
  <si>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</si>
  <si>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</si>
  <si>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</si>
  <si>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</si>
  <si>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</si>
  <si>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</si>
  <si>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</si>
  <si>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</si>
  <si>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</si>
  <si>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</si>
  <si>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</si>
  <si>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</si>
  <si>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</si>
  <si>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</si>
  <si>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</si>
  <si>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</si>
  <si>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</si>
  <si>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</si>
  <si>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</si>
  <si>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</si>
  <si>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</si>
  <si>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</si>
  <si>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</si>
  <si>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</si>
  <si>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</si>
  <si>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</si>
  <si>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</si>
  <si>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</si>
  <si>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</si>
  <si>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</si>
  <si>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</si>
  <si>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</si>
  <si>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</si>
  <si>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</si>
  <si>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</si>
  <si>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</si>
  <si>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</si>
  <si>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</si>
  <si>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</si>
  <si>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</si>
  <si>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</si>
  <si>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</si>
  <si>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</si>
  <si>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</si>
  <si>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</si>
  <si>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</si>
  <si>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</si>
  <si>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</si>
  <si>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</si>
  <si>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</si>
  <si>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</si>
  <si>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</si>
  <si>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</si>
  <si>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</si>
  <si>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</si>
  <si>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</si>
  <si>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</si>
  <si>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</si>
  <si>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</si>
  <si>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</si>
  <si>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</si>
  <si>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</si>
  <si>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</si>
  <si>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</si>
  <si>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</si>
  <si>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</si>
  <si>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</si>
  <si>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</si>
  <si>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</si>
  <si>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</si>
  <si>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</si>
  <si>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</si>
  <si>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</si>
  <si>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</si>
  <si>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</si>
  <si>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</si>
  <si>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</si>
  <si>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</si>
  <si>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</si>
  <si>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 xml:space="preserve">TEMUCO </t>
  </si>
  <si>
    <t>CENTRO DE SALUD FAMILIAR SANTA ROSA</t>
  </si>
  <si>
    <t xml:space="preserve">DRA.MARISA VILLA LOBOS CASTILLOS 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</si>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</sst>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6" sqref="B16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6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" zoomScaleNormal="100" workbookViewId="0">
      <selection activeCell="F36" sqref="F36:S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5</v>
      </c>
      <c r="D12" s="1905"/>
      <c r="E12" s="1906"/>
      <c r="F12" s="1907">
        <v>0</v>
      </c>
      <c r="G12" s="1907">
        <v>0</v>
      </c>
      <c r="H12" s="1907">
        <v>0</v>
      </c>
      <c r="I12" s="1907">
        <v>1</v>
      </c>
      <c r="J12" s="1907">
        <v>2</v>
      </c>
      <c r="K12" s="1907">
        <v>2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5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154</v>
      </c>
      <c r="D14" s="1924"/>
      <c r="E14" s="1925"/>
      <c r="F14" s="232">
        <v>0</v>
      </c>
      <c r="G14" s="232">
        <v>8</v>
      </c>
      <c r="H14" s="232">
        <v>36</v>
      </c>
      <c r="I14" s="232">
        <v>31</v>
      </c>
      <c r="J14" s="232">
        <v>55</v>
      </c>
      <c r="K14" s="232">
        <v>23</v>
      </c>
      <c r="L14" s="232">
        <v>1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154</v>
      </c>
      <c r="W14" s="1913">
        <v>40</v>
      </c>
      <c r="X14" s="1909"/>
      <c r="Y14" s="1929"/>
      <c r="Z14" s="1907">
        <v>0</v>
      </c>
      <c r="AA14" s="1907">
        <v>0</v>
      </c>
      <c r="AB14" s="1907">
        <v>16</v>
      </c>
      <c r="AC14" s="1907">
        <v>2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14</v>
      </c>
      <c r="D20" s="1924"/>
      <c r="E20" s="1925"/>
      <c r="F20" s="232">
        <v>0</v>
      </c>
      <c r="G20" s="232">
        <v>2</v>
      </c>
      <c r="H20" s="232">
        <v>1</v>
      </c>
      <c r="I20" s="232">
        <v>6</v>
      </c>
      <c r="J20" s="232">
        <v>3</v>
      </c>
      <c r="K20" s="232">
        <v>2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14</v>
      </c>
      <c r="W20" s="1017">
        <v>0</v>
      </c>
      <c r="X20" s="1018">
        <v>10</v>
      </c>
      <c r="Y20" s="1929"/>
      <c r="Z20" s="1907">
        <v>0</v>
      </c>
      <c r="AA20" s="1907">
        <v>0</v>
      </c>
      <c r="AB20" s="1907">
        <v>3</v>
      </c>
      <c r="AC20" s="1907">
        <v>1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3</v>
      </c>
      <c r="D22" s="1905"/>
      <c r="E22" s="1906"/>
      <c r="F22" s="1914">
        <v>0</v>
      </c>
      <c r="G22" s="1914">
        <v>0</v>
      </c>
      <c r="H22" s="1914">
        <v>1</v>
      </c>
      <c r="I22" s="1914">
        <v>1</v>
      </c>
      <c r="J22" s="1914">
        <v>1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3</v>
      </c>
      <c r="W22" s="1913">
        <v>0</v>
      </c>
      <c r="X22" s="1907">
        <v>2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107</v>
      </c>
      <c r="D28" s="1905"/>
      <c r="E28" s="1906"/>
      <c r="F28" s="232">
        <v>0</v>
      </c>
      <c r="G28" s="232">
        <v>1</v>
      </c>
      <c r="H28" s="232">
        <v>3</v>
      </c>
      <c r="I28" s="232">
        <v>3</v>
      </c>
      <c r="J28" s="232">
        <v>7</v>
      </c>
      <c r="K28" s="232">
        <v>6</v>
      </c>
      <c r="L28" s="232">
        <v>10</v>
      </c>
      <c r="M28" s="232">
        <v>22</v>
      </c>
      <c r="N28" s="1907">
        <v>17</v>
      </c>
      <c r="O28" s="1914">
        <v>10</v>
      </c>
      <c r="P28" s="1914">
        <v>15</v>
      </c>
      <c r="Q28" s="232">
        <v>7</v>
      </c>
      <c r="R28" s="232">
        <v>3</v>
      </c>
      <c r="S28" s="232">
        <v>2</v>
      </c>
      <c r="T28" s="1945">
        <v>1</v>
      </c>
      <c r="U28" s="1928"/>
      <c r="V28" s="1912">
        <v>107</v>
      </c>
      <c r="W28" s="1941"/>
      <c r="X28" s="1909"/>
      <c r="Y28" s="1907">
        <v>0</v>
      </c>
      <c r="Z28" s="1907">
        <v>0</v>
      </c>
      <c r="AA28" s="1907">
        <v>0</v>
      </c>
      <c r="AB28" s="1907">
        <v>6</v>
      </c>
      <c r="AC28" s="1907">
        <v>1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27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5</v>
      </c>
      <c r="N29" s="1896">
        <v>16</v>
      </c>
      <c r="O29" s="1896">
        <v>3</v>
      </c>
      <c r="P29" s="1896">
        <v>3</v>
      </c>
      <c r="Q29" s="1891"/>
      <c r="R29" s="1891"/>
      <c r="S29" s="1891"/>
      <c r="T29" s="1931"/>
      <c r="U29" s="1888"/>
      <c r="V29" s="1918">
        <v>27</v>
      </c>
      <c r="W29" s="1937"/>
      <c r="X29" s="1919"/>
      <c r="Y29" s="1920"/>
      <c r="Z29" s="1920"/>
      <c r="AA29" s="1920"/>
      <c r="AB29" s="232">
        <v>3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15</v>
      </c>
      <c r="D30" s="1905"/>
      <c r="E30" s="1906"/>
      <c r="F30" s="1950"/>
      <c r="G30" s="1950"/>
      <c r="H30" s="1950"/>
      <c r="I30" s="1950"/>
      <c r="J30" s="1950"/>
      <c r="K30" s="1950"/>
      <c r="L30" s="1914">
        <v>1</v>
      </c>
      <c r="M30" s="1907">
        <v>4</v>
      </c>
      <c r="N30" s="1907">
        <v>5</v>
      </c>
      <c r="O30" s="1914">
        <v>4</v>
      </c>
      <c r="P30" s="1914">
        <v>1</v>
      </c>
      <c r="Q30" s="1950"/>
      <c r="R30" s="1950"/>
      <c r="S30" s="1950"/>
      <c r="T30" s="1951"/>
      <c r="U30" s="1906"/>
      <c r="V30" s="1912">
        <v>15</v>
      </c>
      <c r="W30" s="1941"/>
      <c r="X30" s="1909"/>
      <c r="Y30" s="1929"/>
      <c r="Z30" s="1929"/>
      <c r="AA30" s="1929"/>
      <c r="AB30" s="1907">
        <v>2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261</v>
      </c>
      <c r="D32" s="1905"/>
      <c r="E32" s="1906"/>
      <c r="F32" s="1907">
        <v>0</v>
      </c>
      <c r="G32" s="1907">
        <v>38</v>
      </c>
      <c r="H32" s="1907">
        <v>47</v>
      </c>
      <c r="I32" s="1907">
        <v>53</v>
      </c>
      <c r="J32" s="1907">
        <v>53</v>
      </c>
      <c r="K32" s="1907">
        <v>37</v>
      </c>
      <c r="L32" s="1907">
        <v>17</v>
      </c>
      <c r="M32" s="1907">
        <v>13</v>
      </c>
      <c r="N32" s="1914">
        <v>3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261</v>
      </c>
      <c r="W32" s="1913">
        <v>0</v>
      </c>
      <c r="X32" s="1909"/>
      <c r="Y32" s="1907">
        <v>0</v>
      </c>
      <c r="Z32" s="1907">
        <v>1</v>
      </c>
      <c r="AA32" s="1907">
        <v>5</v>
      </c>
      <c r="AB32" s="1907">
        <v>27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62</v>
      </c>
      <c r="D36" s="1962">
        <v>35</v>
      </c>
      <c r="E36" s="1963">
        <v>27</v>
      </c>
      <c r="F36" s="1964">
        <v>1</v>
      </c>
      <c r="G36" s="1896">
        <v>23</v>
      </c>
      <c r="H36" s="1896">
        <v>3</v>
      </c>
      <c r="I36" s="1896">
        <v>8</v>
      </c>
      <c r="J36" s="1965">
        <v>0</v>
      </c>
      <c r="K36" s="1965">
        <v>0</v>
      </c>
      <c r="L36" s="1896">
        <v>0</v>
      </c>
      <c r="M36" s="1896">
        <v>5</v>
      </c>
      <c r="N36" s="1966">
        <v>2</v>
      </c>
      <c r="O36" s="1966">
        <v>4</v>
      </c>
      <c r="P36" s="1967">
        <v>3</v>
      </c>
      <c r="Q36" s="1896">
        <v>1</v>
      </c>
      <c r="R36" s="1896">
        <v>5</v>
      </c>
      <c r="S36" s="1896">
        <v>7</v>
      </c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>
        <v>14</v>
      </c>
      <c r="AJ36" s="1969">
        <v>8</v>
      </c>
      <c r="AK36" s="1964">
        <v>0</v>
      </c>
      <c r="AL36" s="1896">
        <v>1</v>
      </c>
      <c r="AM36" s="1896">
        <v>18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188</v>
      </c>
      <c r="D37" s="1962">
        <v>98</v>
      </c>
      <c r="E37" s="1963">
        <v>90</v>
      </c>
      <c r="F37" s="329">
        <v>0</v>
      </c>
      <c r="G37" s="1972">
        <v>1</v>
      </c>
      <c r="H37" s="1972">
        <v>24</v>
      </c>
      <c r="I37" s="1973">
        <v>0</v>
      </c>
      <c r="J37" s="1972">
        <v>13</v>
      </c>
      <c r="K37" s="1972">
        <v>2</v>
      </c>
      <c r="L37" s="1973">
        <v>16</v>
      </c>
      <c r="M37" s="1972">
        <v>16</v>
      </c>
      <c r="N37" s="1972">
        <v>28</v>
      </c>
      <c r="O37" s="1973">
        <v>16</v>
      </c>
      <c r="P37" s="1972">
        <v>28</v>
      </c>
      <c r="Q37" s="1972">
        <v>11</v>
      </c>
      <c r="R37" s="1973">
        <v>15</v>
      </c>
      <c r="S37" s="1972">
        <v>17</v>
      </c>
      <c r="T37" s="1972">
        <v>1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21</v>
      </c>
      <c r="AJ37" s="1975">
        <v>16</v>
      </c>
      <c r="AK37" s="1976">
        <v>0</v>
      </c>
      <c r="AL37" s="1972">
        <v>3</v>
      </c>
      <c r="AM37" s="1972">
        <v>36</v>
      </c>
      <c r="AN37" s="1975">
        <v>1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54</v>
      </c>
      <c r="D38" s="1962">
        <v>15</v>
      </c>
      <c r="E38" s="1963">
        <v>39</v>
      </c>
      <c r="F38" s="329">
        <v>17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23</v>
      </c>
      <c r="U38" s="1973">
        <v>11</v>
      </c>
      <c r="V38" s="1973">
        <v>1</v>
      </c>
      <c r="W38" s="1973">
        <v>0</v>
      </c>
      <c r="X38" s="1973">
        <v>1</v>
      </c>
      <c r="Y38" s="1973">
        <v>0</v>
      </c>
      <c r="Z38" s="1973">
        <v>0</v>
      </c>
      <c r="AA38" s="1973">
        <v>1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17</v>
      </c>
      <c r="AJ38" s="1978"/>
      <c r="AK38" s="1976">
        <v>0</v>
      </c>
      <c r="AL38" s="1972">
        <v>2</v>
      </c>
      <c r="AM38" s="1972">
        <v>7</v>
      </c>
      <c r="AN38" s="1975">
        <v>2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607</v>
      </c>
      <c r="D44" s="1993">
        <f>SUM(L44+N44+P44+R44+T44+V44+X44+Z44+AB44+AD44+AF44+AH44+AJ44+AL44)</f>
        <v>243</v>
      </c>
      <c r="E44" s="1994">
        <f>SUM(M44+O44+Q44+S44+U44+W44+Y44+AA44+AC44+AE44+AG44+AI44+AK44+AM44)</f>
        <v>364</v>
      </c>
      <c r="F44" s="1887"/>
      <c r="G44" s="1995"/>
      <c r="H44" s="1887"/>
      <c r="I44" s="1995"/>
      <c r="J44" s="1887"/>
      <c r="K44" s="1995"/>
      <c r="L44" s="1936">
        <v>0</v>
      </c>
      <c r="M44" s="1996">
        <v>1</v>
      </c>
      <c r="N44" s="1936">
        <v>1</v>
      </c>
      <c r="O44" s="1996">
        <v>2</v>
      </c>
      <c r="P44" s="1936">
        <v>1</v>
      </c>
      <c r="Q44" s="1996">
        <v>1</v>
      </c>
      <c r="R44" s="1936">
        <v>2</v>
      </c>
      <c r="S44" s="1996">
        <v>5</v>
      </c>
      <c r="T44" s="1936">
        <v>2</v>
      </c>
      <c r="U44" s="1996">
        <v>4</v>
      </c>
      <c r="V44" s="1936">
        <v>7</v>
      </c>
      <c r="W44" s="1996">
        <v>11</v>
      </c>
      <c r="X44" s="1936">
        <v>16</v>
      </c>
      <c r="Y44" s="1996">
        <v>24</v>
      </c>
      <c r="Z44" s="1936">
        <v>8</v>
      </c>
      <c r="AA44" s="1996">
        <v>32</v>
      </c>
      <c r="AB44" s="1936">
        <v>33</v>
      </c>
      <c r="AC44" s="1996">
        <v>38</v>
      </c>
      <c r="AD44" s="1936">
        <v>44</v>
      </c>
      <c r="AE44" s="1996">
        <v>52</v>
      </c>
      <c r="AF44" s="1936">
        <v>39</v>
      </c>
      <c r="AG44" s="1996">
        <v>55</v>
      </c>
      <c r="AH44" s="1936">
        <v>31</v>
      </c>
      <c r="AI44" s="1996">
        <v>47</v>
      </c>
      <c r="AJ44" s="1936">
        <v>32</v>
      </c>
      <c r="AK44" s="1996">
        <v>35</v>
      </c>
      <c r="AL44" s="1936">
        <v>27</v>
      </c>
      <c r="AM44" s="1944">
        <v>57</v>
      </c>
      <c r="AN44" s="1997">
        <v>33</v>
      </c>
      <c r="AO44" s="1996">
        <v>1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344</v>
      </c>
      <c r="D45" s="1999">
        <f t="shared" ref="D45:E47" si="50">SUM(L45+N45+P45+R45+T45+V45+X45+Z45+AB45+AD45+AF45+AH45+AJ45+AL45)</f>
        <v>130</v>
      </c>
      <c r="E45" s="2000">
        <f t="shared" si="50"/>
        <v>214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1</v>
      </c>
      <c r="O45" s="2003">
        <v>1</v>
      </c>
      <c r="P45" s="329">
        <v>2</v>
      </c>
      <c r="Q45" s="2003">
        <v>1</v>
      </c>
      <c r="R45" s="329">
        <v>7</v>
      </c>
      <c r="S45" s="2003">
        <v>2</v>
      </c>
      <c r="T45" s="329">
        <v>2</v>
      </c>
      <c r="U45" s="2003">
        <v>3</v>
      </c>
      <c r="V45" s="329">
        <v>4</v>
      </c>
      <c r="W45" s="2003">
        <v>5</v>
      </c>
      <c r="X45" s="329">
        <v>10</v>
      </c>
      <c r="Y45" s="2003">
        <v>12</v>
      </c>
      <c r="Z45" s="329">
        <v>9</v>
      </c>
      <c r="AA45" s="2003">
        <v>15</v>
      </c>
      <c r="AB45" s="329">
        <v>17</v>
      </c>
      <c r="AC45" s="2003">
        <v>20</v>
      </c>
      <c r="AD45" s="329">
        <v>18</v>
      </c>
      <c r="AE45" s="2003">
        <v>32</v>
      </c>
      <c r="AF45" s="329">
        <v>19</v>
      </c>
      <c r="AG45" s="2003">
        <v>27</v>
      </c>
      <c r="AH45" s="329">
        <v>15</v>
      </c>
      <c r="AI45" s="2003">
        <v>28</v>
      </c>
      <c r="AJ45" s="329">
        <v>11</v>
      </c>
      <c r="AK45" s="2003">
        <v>28</v>
      </c>
      <c r="AL45" s="329">
        <v>15</v>
      </c>
      <c r="AM45" s="332">
        <v>40</v>
      </c>
      <c r="AN45" s="2004">
        <v>26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300</v>
      </c>
      <c r="D46" s="1999">
        <f t="shared" si="50"/>
        <v>108</v>
      </c>
      <c r="E46" s="2000">
        <f t="shared" si="50"/>
        <v>192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1</v>
      </c>
      <c r="P46" s="329">
        <v>0</v>
      </c>
      <c r="Q46" s="2003">
        <v>0</v>
      </c>
      <c r="R46" s="329">
        <v>1</v>
      </c>
      <c r="S46" s="2003">
        <v>5</v>
      </c>
      <c r="T46" s="329">
        <v>1</v>
      </c>
      <c r="U46" s="2003">
        <v>7</v>
      </c>
      <c r="V46" s="329">
        <v>6</v>
      </c>
      <c r="W46" s="2003">
        <v>3</v>
      </c>
      <c r="X46" s="329">
        <v>6</v>
      </c>
      <c r="Y46" s="2003">
        <v>20</v>
      </c>
      <c r="Z46" s="329">
        <v>6</v>
      </c>
      <c r="AA46" s="2003">
        <v>20</v>
      </c>
      <c r="AB46" s="329">
        <v>12</v>
      </c>
      <c r="AC46" s="2003">
        <v>24</v>
      </c>
      <c r="AD46" s="329">
        <v>16</v>
      </c>
      <c r="AE46" s="2003">
        <v>18</v>
      </c>
      <c r="AF46" s="329">
        <v>19</v>
      </c>
      <c r="AG46" s="2003">
        <v>25</v>
      </c>
      <c r="AH46" s="329">
        <v>13</v>
      </c>
      <c r="AI46" s="2003">
        <v>25</v>
      </c>
      <c r="AJ46" s="329">
        <v>16</v>
      </c>
      <c r="AK46" s="2003">
        <v>19</v>
      </c>
      <c r="AL46" s="329">
        <v>12</v>
      </c>
      <c r="AM46" s="332">
        <v>25</v>
      </c>
      <c r="AN46" s="2004">
        <v>17</v>
      </c>
      <c r="AO46" s="2003">
        <v>1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6</v>
      </c>
      <c r="D49" s="2013">
        <f t="shared" si="58"/>
        <v>3</v>
      </c>
      <c r="E49" s="2014">
        <f t="shared" si="58"/>
        <v>3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2</v>
      </c>
      <c r="AG49" s="30">
        <v>0</v>
      </c>
      <c r="AH49" s="1921">
        <v>0</v>
      </c>
      <c r="AI49" s="30">
        <v>1</v>
      </c>
      <c r="AJ49" s="1921">
        <v>0</v>
      </c>
      <c r="AK49" s="30">
        <v>1</v>
      </c>
      <c r="AL49" s="1921">
        <v>1</v>
      </c>
      <c r="AM49" s="1945">
        <v>1</v>
      </c>
      <c r="AN49" s="2017">
        <v>1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1</v>
      </c>
      <c r="D52" s="2013">
        <f t="shared" si="58"/>
        <v>0</v>
      </c>
      <c r="E52" s="2014">
        <f t="shared" si="58"/>
        <v>1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1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72</v>
      </c>
      <c r="D57" s="2040">
        <f t="shared" si="59"/>
        <v>18</v>
      </c>
      <c r="E57" s="2041">
        <f t="shared" si="60"/>
        <v>54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1</v>
      </c>
      <c r="O57" s="1996">
        <v>1</v>
      </c>
      <c r="P57" s="1936">
        <v>0</v>
      </c>
      <c r="Q57" s="1996">
        <v>1</v>
      </c>
      <c r="R57" s="1936">
        <v>0</v>
      </c>
      <c r="S57" s="1996">
        <v>1</v>
      </c>
      <c r="T57" s="1936">
        <v>0</v>
      </c>
      <c r="U57" s="1996">
        <v>1</v>
      </c>
      <c r="V57" s="1936">
        <v>0</v>
      </c>
      <c r="W57" s="1996">
        <v>2</v>
      </c>
      <c r="X57" s="1936">
        <v>0</v>
      </c>
      <c r="Y57" s="1996">
        <v>2</v>
      </c>
      <c r="Z57" s="1936">
        <v>0</v>
      </c>
      <c r="AA57" s="1996">
        <v>5</v>
      </c>
      <c r="AB57" s="1936">
        <v>4</v>
      </c>
      <c r="AC57" s="1996">
        <v>9</v>
      </c>
      <c r="AD57" s="1936">
        <v>6</v>
      </c>
      <c r="AE57" s="1996">
        <v>13</v>
      </c>
      <c r="AF57" s="1936">
        <v>1</v>
      </c>
      <c r="AG57" s="1996">
        <v>6</v>
      </c>
      <c r="AH57" s="1936">
        <v>1</v>
      </c>
      <c r="AI57" s="1996">
        <v>6</v>
      </c>
      <c r="AJ57" s="1936">
        <v>4</v>
      </c>
      <c r="AK57" s="1996">
        <v>3</v>
      </c>
      <c r="AL57" s="1936">
        <v>1</v>
      </c>
      <c r="AM57" s="1944">
        <v>4</v>
      </c>
      <c r="AN57" s="1997">
        <v>4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68</v>
      </c>
      <c r="D58" s="2043">
        <f t="shared" si="59"/>
        <v>15</v>
      </c>
      <c r="E58" s="2044">
        <f t="shared" si="60"/>
        <v>53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1</v>
      </c>
      <c r="P58" s="329">
        <v>0</v>
      </c>
      <c r="Q58" s="2003">
        <v>1</v>
      </c>
      <c r="R58" s="329">
        <v>1</v>
      </c>
      <c r="S58" s="2003">
        <v>0</v>
      </c>
      <c r="T58" s="329">
        <v>0</v>
      </c>
      <c r="U58" s="2003">
        <v>1</v>
      </c>
      <c r="V58" s="329">
        <v>0</v>
      </c>
      <c r="W58" s="2003">
        <v>2</v>
      </c>
      <c r="X58" s="329">
        <v>1</v>
      </c>
      <c r="Y58" s="2003">
        <v>0</v>
      </c>
      <c r="Z58" s="329">
        <v>3</v>
      </c>
      <c r="AA58" s="2003">
        <v>2</v>
      </c>
      <c r="AB58" s="329">
        <v>1</v>
      </c>
      <c r="AC58" s="2003">
        <v>7</v>
      </c>
      <c r="AD58" s="329">
        <v>0</v>
      </c>
      <c r="AE58" s="2003">
        <v>7</v>
      </c>
      <c r="AF58" s="329">
        <v>1</v>
      </c>
      <c r="AG58" s="2003">
        <v>7</v>
      </c>
      <c r="AH58" s="329">
        <v>0</v>
      </c>
      <c r="AI58" s="2003">
        <v>7</v>
      </c>
      <c r="AJ58" s="329">
        <v>3</v>
      </c>
      <c r="AK58" s="2003">
        <v>5</v>
      </c>
      <c r="AL58" s="329">
        <v>5</v>
      </c>
      <c r="AM58" s="332">
        <v>13</v>
      </c>
      <c r="AN58" s="2004">
        <v>6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7</v>
      </c>
      <c r="D66" s="2057">
        <f t="shared" si="61"/>
        <v>5</v>
      </c>
      <c r="E66" s="2058">
        <f t="shared" si="61"/>
        <v>2</v>
      </c>
      <c r="F66" s="876">
        <v>5</v>
      </c>
      <c r="G66" s="2009">
        <v>1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1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23</v>
      </c>
      <c r="D71" s="2068">
        <v>8</v>
      </c>
      <c r="E71" s="330">
        <v>15</v>
      </c>
      <c r="F71" s="480">
        <f>SUM(G71:H71)</f>
        <v>11</v>
      </c>
      <c r="G71" s="2068">
        <v>9</v>
      </c>
      <c r="H71" s="332">
        <v>2</v>
      </c>
      <c r="I71" s="2069">
        <v>7</v>
      </c>
      <c r="J71" s="2070">
        <v>2</v>
      </c>
      <c r="K71" s="330">
        <v>0</v>
      </c>
      <c r="L71" s="2071">
        <v>2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23</v>
      </c>
      <c r="D74" s="2073">
        <f t="shared" si="67"/>
        <v>8</v>
      </c>
      <c r="E74" s="2074">
        <f t="shared" si="67"/>
        <v>15</v>
      </c>
      <c r="F74" s="2074">
        <f t="shared" si="67"/>
        <v>11</v>
      </c>
      <c r="G74" s="2073">
        <f t="shared" si="67"/>
        <v>9</v>
      </c>
      <c r="H74" s="2075">
        <f t="shared" si="67"/>
        <v>2</v>
      </c>
      <c r="I74" s="2076">
        <f t="shared" si="67"/>
        <v>7</v>
      </c>
      <c r="J74" s="2072">
        <f t="shared" si="67"/>
        <v>2</v>
      </c>
      <c r="K74" s="2074">
        <f t="shared" si="67"/>
        <v>0</v>
      </c>
      <c r="L74" s="2072">
        <f t="shared" si="67"/>
        <v>2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6</v>
      </c>
      <c r="C90" s="2100">
        <f t="shared" si="71"/>
        <v>4</v>
      </c>
      <c r="D90" s="2048">
        <f t="shared" si="72"/>
        <v>2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0</v>
      </c>
      <c r="U90" s="2101">
        <v>0</v>
      </c>
      <c r="V90" s="2102">
        <v>0</v>
      </c>
      <c r="W90" s="2101">
        <v>0</v>
      </c>
      <c r="X90" s="2104">
        <v>0</v>
      </c>
      <c r="Y90" s="2103">
        <v>0</v>
      </c>
      <c r="Z90" s="2102">
        <v>0</v>
      </c>
      <c r="AA90" s="2103">
        <v>2</v>
      </c>
      <c r="AB90" s="2102">
        <v>1</v>
      </c>
      <c r="AC90" s="2103">
        <v>1</v>
      </c>
      <c r="AD90" s="2102">
        <v>1</v>
      </c>
      <c r="AE90" s="2101">
        <v>1</v>
      </c>
      <c r="AF90" s="2105">
        <v>0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11</v>
      </c>
      <c r="C98" s="2118">
        <v>8</v>
      </c>
      <c r="D98" s="2119">
        <v>0</v>
      </c>
      <c r="E98" s="2120">
        <v>1</v>
      </c>
      <c r="F98" s="2119">
        <v>0</v>
      </c>
      <c r="G98" s="2121">
        <v>1</v>
      </c>
      <c r="H98" s="2121">
        <v>1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7</v>
      </c>
      <c r="C99" s="2125">
        <v>7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9</v>
      </c>
      <c r="C100" s="2125">
        <v>9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11</v>
      </c>
      <c r="C101" s="2125">
        <v>9</v>
      </c>
      <c r="D101" s="2126">
        <v>0</v>
      </c>
      <c r="E101" s="2127">
        <v>0</v>
      </c>
      <c r="F101" s="2126">
        <v>0</v>
      </c>
      <c r="G101" s="2128">
        <v>2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6</v>
      </c>
      <c r="C102" s="2125">
        <v>5</v>
      </c>
      <c r="D102" s="2126">
        <v>1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9</v>
      </c>
      <c r="C103" s="2125">
        <v>8</v>
      </c>
      <c r="D103" s="2126">
        <v>0</v>
      </c>
      <c r="E103" s="2127">
        <v>1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12</v>
      </c>
      <c r="C104" s="2125">
        <v>10</v>
      </c>
      <c r="D104" s="2126">
        <v>1</v>
      </c>
      <c r="E104" s="2127">
        <v>1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11</v>
      </c>
      <c r="C105" s="2125">
        <v>10</v>
      </c>
      <c r="D105" s="2126">
        <v>0</v>
      </c>
      <c r="E105" s="2127">
        <v>1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10</v>
      </c>
      <c r="C106" s="2125">
        <v>10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3</v>
      </c>
      <c r="C107" s="2125">
        <v>2</v>
      </c>
      <c r="D107" s="2126">
        <v>0</v>
      </c>
      <c r="E107" s="2127">
        <v>1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1</v>
      </c>
      <c r="C108" s="2125">
        <v>1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90</v>
      </c>
      <c r="C111" s="2138">
        <f t="shared" ref="C111:L111" si="81">SUM(C98:C110)</f>
        <v>79</v>
      </c>
      <c r="D111" s="2139">
        <f t="shared" si="81"/>
        <v>2</v>
      </c>
      <c r="E111" s="2140">
        <f t="shared" si="81"/>
        <v>5</v>
      </c>
      <c r="F111" s="2139">
        <f t="shared" si="81"/>
        <v>0</v>
      </c>
      <c r="G111" s="2141">
        <f t="shared" si="81"/>
        <v>3</v>
      </c>
      <c r="H111" s="2141">
        <f t="shared" si="81"/>
        <v>1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>
        <v>0</v>
      </c>
      <c r="C155" s="2151">
        <v>0</v>
      </c>
      <c r="D155" s="2152">
        <v>0</v>
      </c>
      <c r="E155" s="2153">
        <v>0</v>
      </c>
      <c r="F155" s="2154">
        <v>0</v>
      </c>
      <c r="G155" s="2155">
        <v>0</v>
      </c>
      <c r="H155" s="2151">
        <v>0</v>
      </c>
      <c r="I155" s="2151">
        <v>0</v>
      </c>
      <c r="J155" s="2152">
        <v>0</v>
      </c>
      <c r="K155" s="2153">
        <v>0</v>
      </c>
      <c r="L155" s="2154">
        <v>0</v>
      </c>
      <c r="M155" s="2151">
        <v>0</v>
      </c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>
        <v>0</v>
      </c>
      <c r="C156" s="2151">
        <v>0</v>
      </c>
      <c r="D156" s="2152">
        <v>0</v>
      </c>
      <c r="E156" s="2153">
        <v>0</v>
      </c>
      <c r="F156" s="2154">
        <v>0</v>
      </c>
      <c r="G156" s="2155">
        <v>0</v>
      </c>
      <c r="H156" s="2151">
        <v>0</v>
      </c>
      <c r="I156" s="2151">
        <v>0</v>
      </c>
      <c r="J156" s="2152">
        <v>0</v>
      </c>
      <c r="K156" s="2153">
        <v>0</v>
      </c>
      <c r="L156" s="2154">
        <v>0</v>
      </c>
      <c r="M156" s="2151">
        <v>0</v>
      </c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>
        <v>0</v>
      </c>
      <c r="C157" s="2151">
        <v>0</v>
      </c>
      <c r="D157" s="2152">
        <v>0</v>
      </c>
      <c r="E157" s="2153">
        <v>0</v>
      </c>
      <c r="F157" s="2154">
        <v>0</v>
      </c>
      <c r="G157" s="2155">
        <v>0</v>
      </c>
      <c r="H157" s="2151">
        <v>0</v>
      </c>
      <c r="I157" s="2151">
        <v>0</v>
      </c>
      <c r="J157" s="2152">
        <v>0</v>
      </c>
      <c r="K157" s="2153">
        <v>0</v>
      </c>
      <c r="L157" s="2154">
        <v>0</v>
      </c>
      <c r="M157" s="2151">
        <v>0</v>
      </c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>
        <v>0</v>
      </c>
      <c r="C158" s="2151">
        <v>0</v>
      </c>
      <c r="D158" s="2152">
        <v>0</v>
      </c>
      <c r="E158" s="2153">
        <v>0</v>
      </c>
      <c r="F158" s="2154">
        <v>0</v>
      </c>
      <c r="G158" s="2155">
        <v>0</v>
      </c>
      <c r="H158" s="2151">
        <v>0</v>
      </c>
      <c r="I158" s="2151">
        <v>0</v>
      </c>
      <c r="J158" s="2152">
        <v>0</v>
      </c>
      <c r="K158" s="2153">
        <v>0</v>
      </c>
      <c r="L158" s="2154">
        <v>0</v>
      </c>
      <c r="M158" s="2151">
        <v>0</v>
      </c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>
        <v>0</v>
      </c>
      <c r="C159" s="2151">
        <v>0</v>
      </c>
      <c r="D159" s="2152">
        <v>0</v>
      </c>
      <c r="E159" s="2153">
        <v>0</v>
      </c>
      <c r="F159" s="2154">
        <v>0</v>
      </c>
      <c r="G159" s="2155">
        <v>0</v>
      </c>
      <c r="H159" s="2151">
        <v>0</v>
      </c>
      <c r="I159" s="2151">
        <v>0</v>
      </c>
      <c r="J159" s="2152">
        <v>0</v>
      </c>
      <c r="K159" s="2153">
        <v>0</v>
      </c>
      <c r="L159" s="2154">
        <v>0</v>
      </c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>
        <v>0</v>
      </c>
      <c r="C160" s="2151">
        <v>0</v>
      </c>
      <c r="D160" s="2152">
        <v>0</v>
      </c>
      <c r="E160" s="2153">
        <v>0</v>
      </c>
      <c r="F160" s="2154">
        <v>0</v>
      </c>
      <c r="G160" s="2155">
        <v>0</v>
      </c>
      <c r="H160" s="2151">
        <v>0</v>
      </c>
      <c r="I160" s="2151">
        <v>0</v>
      </c>
      <c r="J160" s="2152">
        <v>0</v>
      </c>
      <c r="K160" s="2153">
        <v>0</v>
      </c>
      <c r="L160" s="2154">
        <v>0</v>
      </c>
      <c r="M160" s="2151">
        <v>0</v>
      </c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>
        <v>0</v>
      </c>
      <c r="C161" s="2151">
        <v>0</v>
      </c>
      <c r="D161" s="2152">
        <v>0</v>
      </c>
      <c r="E161" s="2153">
        <v>0</v>
      </c>
      <c r="F161" s="2154">
        <v>0</v>
      </c>
      <c r="G161" s="2155">
        <v>0</v>
      </c>
      <c r="H161" s="2151">
        <v>0</v>
      </c>
      <c r="I161" s="2151">
        <v>0</v>
      </c>
      <c r="J161" s="2152">
        <v>0</v>
      </c>
      <c r="K161" s="2153">
        <v>0</v>
      </c>
      <c r="L161" s="2154">
        <v>0</v>
      </c>
      <c r="M161" s="2151">
        <v>0</v>
      </c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>
        <v>0</v>
      </c>
      <c r="C162" s="2151">
        <v>0</v>
      </c>
      <c r="D162" s="2152">
        <v>0</v>
      </c>
      <c r="E162" s="2153">
        <v>0</v>
      </c>
      <c r="F162" s="2154">
        <v>0</v>
      </c>
      <c r="G162" s="2155">
        <v>0</v>
      </c>
      <c r="H162" s="2151">
        <v>0</v>
      </c>
      <c r="I162" s="2151">
        <v>0</v>
      </c>
      <c r="J162" s="2152">
        <v>0</v>
      </c>
      <c r="K162" s="2153">
        <v>0</v>
      </c>
      <c r="L162" s="2154">
        <v>0</v>
      </c>
      <c r="M162" s="2151">
        <v>0</v>
      </c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>
        <v>0</v>
      </c>
      <c r="C163" s="2151">
        <v>0</v>
      </c>
      <c r="D163" s="2152">
        <v>0</v>
      </c>
      <c r="E163" s="2153">
        <v>0</v>
      </c>
      <c r="F163" s="2154">
        <v>0</v>
      </c>
      <c r="G163" s="2155">
        <v>0</v>
      </c>
      <c r="H163" s="2151">
        <v>0</v>
      </c>
      <c r="I163" s="2151">
        <v>0</v>
      </c>
      <c r="J163" s="2152">
        <v>0</v>
      </c>
      <c r="K163" s="2153">
        <v>0</v>
      </c>
      <c r="L163" s="2154">
        <v>0</v>
      </c>
      <c r="M163" s="2151">
        <v>0</v>
      </c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>
        <v>0</v>
      </c>
      <c r="C164" s="2151">
        <v>0</v>
      </c>
      <c r="D164" s="2152">
        <v>0</v>
      </c>
      <c r="E164" s="2153">
        <v>0</v>
      </c>
      <c r="F164" s="2154">
        <v>0</v>
      </c>
      <c r="G164" s="2155">
        <v>0</v>
      </c>
      <c r="H164" s="2151">
        <v>0</v>
      </c>
      <c r="I164" s="2151">
        <v>0</v>
      </c>
      <c r="J164" s="2152">
        <v>0</v>
      </c>
      <c r="K164" s="2153">
        <v>0</v>
      </c>
      <c r="L164" s="2154">
        <v>0</v>
      </c>
      <c r="M164" s="2151">
        <v>0</v>
      </c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>
        <v>0</v>
      </c>
      <c r="C165" s="2156">
        <v>0</v>
      </c>
      <c r="D165" s="2157">
        <v>0</v>
      </c>
      <c r="E165" s="2158">
        <v>0</v>
      </c>
      <c r="F165" s="2159">
        <v>0</v>
      </c>
      <c r="G165" s="2160">
        <v>0</v>
      </c>
      <c r="H165" s="2156">
        <v>0</v>
      </c>
      <c r="I165" s="2156">
        <v>0</v>
      </c>
      <c r="J165" s="2157">
        <v>0</v>
      </c>
      <c r="K165" s="2158">
        <v>0</v>
      </c>
      <c r="L165" s="2159">
        <v>0</v>
      </c>
      <c r="M165" s="2156">
        <v>0</v>
      </c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2425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303</v>
      </c>
      <c r="C11" s="2073">
        <f>SUM(C12:C17)</f>
        <v>109</v>
      </c>
      <c r="D11" s="2074">
        <f>SUM(D12:D17)</f>
        <v>194</v>
      </c>
      <c r="E11" s="2073">
        <f>SUM(E12:E17)</f>
        <v>1</v>
      </c>
      <c r="F11" s="2170">
        <f t="shared" ref="F11:AF11" si="0">SUM(F12:F17)</f>
        <v>4</v>
      </c>
      <c r="G11" s="2073">
        <f t="shared" si="0"/>
        <v>2</v>
      </c>
      <c r="H11" s="2171">
        <f t="shared" si="0"/>
        <v>13</v>
      </c>
      <c r="I11" s="2169">
        <f t="shared" si="0"/>
        <v>4</v>
      </c>
      <c r="J11" s="2171">
        <f t="shared" si="0"/>
        <v>6</v>
      </c>
      <c r="K11" s="2169">
        <f t="shared" si="0"/>
        <v>8</v>
      </c>
      <c r="L11" s="2171">
        <f t="shared" si="0"/>
        <v>14</v>
      </c>
      <c r="M11" s="2169">
        <f t="shared" si="0"/>
        <v>4</v>
      </c>
      <c r="N11" s="2171">
        <f t="shared" si="0"/>
        <v>13</v>
      </c>
      <c r="O11" s="2169">
        <f t="shared" si="0"/>
        <v>4</v>
      </c>
      <c r="P11" s="2171">
        <f t="shared" si="0"/>
        <v>9</v>
      </c>
      <c r="Q11" s="2169">
        <f t="shared" si="0"/>
        <v>6</v>
      </c>
      <c r="R11" s="2171">
        <f t="shared" si="0"/>
        <v>10</v>
      </c>
      <c r="S11" s="2169">
        <f t="shared" si="0"/>
        <v>6</v>
      </c>
      <c r="T11" s="2171">
        <f t="shared" si="0"/>
        <v>13</v>
      </c>
      <c r="U11" s="2169">
        <f t="shared" si="0"/>
        <v>16</v>
      </c>
      <c r="V11" s="2171">
        <f t="shared" si="0"/>
        <v>20</v>
      </c>
      <c r="W11" s="2169">
        <f t="shared" si="0"/>
        <v>11</v>
      </c>
      <c r="X11" s="2171">
        <f t="shared" si="0"/>
        <v>17</v>
      </c>
      <c r="Y11" s="2169">
        <f t="shared" si="0"/>
        <v>11</v>
      </c>
      <c r="Z11" s="2171">
        <f t="shared" si="0"/>
        <v>18</v>
      </c>
      <c r="AA11" s="2169">
        <f t="shared" si="0"/>
        <v>14</v>
      </c>
      <c r="AB11" s="2171">
        <f t="shared" si="0"/>
        <v>29</v>
      </c>
      <c r="AC11" s="2169">
        <f t="shared" si="0"/>
        <v>12</v>
      </c>
      <c r="AD11" s="2171">
        <f t="shared" si="0"/>
        <v>15</v>
      </c>
      <c r="AE11" s="2169">
        <f t="shared" si="0"/>
        <v>10</v>
      </c>
      <c r="AF11" s="2073">
        <f t="shared" si="0"/>
        <v>13</v>
      </c>
      <c r="AG11" s="2172">
        <f>SUM(AG12:AG17)</f>
        <v>12</v>
      </c>
      <c r="AH11" s="2074">
        <f>SUM(AH12:AH17)</f>
        <v>2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268</v>
      </c>
      <c r="C13" s="479">
        <f>SUM(E13+G13+I13+K13+M13+O13+Q13+S13+U13+W13+Y13+AA13+AC13+AE13)</f>
        <v>109</v>
      </c>
      <c r="D13" s="480">
        <f>SUM(F13+H13+J13+L13+N13+P13+R13+T13+V13+X13+Z13+AB13+AD13+AF13)</f>
        <v>159</v>
      </c>
      <c r="E13" s="2068">
        <v>1</v>
      </c>
      <c r="F13" s="2003">
        <v>1</v>
      </c>
      <c r="G13" s="329">
        <v>2</v>
      </c>
      <c r="H13" s="2003">
        <v>5</v>
      </c>
      <c r="I13" s="329">
        <v>4</v>
      </c>
      <c r="J13" s="2003">
        <v>3</v>
      </c>
      <c r="K13" s="329">
        <v>8</v>
      </c>
      <c r="L13" s="2003">
        <v>9</v>
      </c>
      <c r="M13" s="329">
        <v>4</v>
      </c>
      <c r="N13" s="2003">
        <v>7</v>
      </c>
      <c r="O13" s="329">
        <v>4</v>
      </c>
      <c r="P13" s="2003">
        <v>6</v>
      </c>
      <c r="Q13" s="329">
        <v>6</v>
      </c>
      <c r="R13" s="2003">
        <v>7</v>
      </c>
      <c r="S13" s="329">
        <v>6</v>
      </c>
      <c r="T13" s="2003">
        <v>12</v>
      </c>
      <c r="U13" s="329">
        <v>16</v>
      </c>
      <c r="V13" s="2003">
        <v>18</v>
      </c>
      <c r="W13" s="329">
        <v>11</v>
      </c>
      <c r="X13" s="2003">
        <v>17</v>
      </c>
      <c r="Y13" s="329">
        <v>11</v>
      </c>
      <c r="Z13" s="2003">
        <v>17</v>
      </c>
      <c r="AA13" s="329">
        <v>14</v>
      </c>
      <c r="AB13" s="2003">
        <v>29</v>
      </c>
      <c r="AC13" s="329">
        <v>12</v>
      </c>
      <c r="AD13" s="2003">
        <v>15</v>
      </c>
      <c r="AE13" s="329">
        <v>10</v>
      </c>
      <c r="AF13" s="332">
        <v>13</v>
      </c>
      <c r="AG13" s="337">
        <v>11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31</v>
      </c>
      <c r="C14" s="479">
        <f t="shared" ref="C14:D17" si="6">SUM(E14+G14+I14+K14+M14+O14+Q14+S14+U14+W14+Y14+AA14+AC14+AE14)</f>
        <v>0</v>
      </c>
      <c r="D14" s="480">
        <f t="shared" si="6"/>
        <v>31</v>
      </c>
      <c r="E14" s="44">
        <v>0</v>
      </c>
      <c r="F14" s="905">
        <v>3</v>
      </c>
      <c r="G14" s="327">
        <v>0</v>
      </c>
      <c r="H14" s="905">
        <v>7</v>
      </c>
      <c r="I14" s="327">
        <v>0</v>
      </c>
      <c r="J14" s="905">
        <v>3</v>
      </c>
      <c r="K14" s="327">
        <v>0</v>
      </c>
      <c r="L14" s="905">
        <v>5</v>
      </c>
      <c r="M14" s="327">
        <v>0</v>
      </c>
      <c r="N14" s="905">
        <v>4</v>
      </c>
      <c r="O14" s="327">
        <v>0</v>
      </c>
      <c r="P14" s="905">
        <v>2</v>
      </c>
      <c r="Q14" s="327">
        <v>0</v>
      </c>
      <c r="R14" s="905">
        <v>3</v>
      </c>
      <c r="S14" s="327">
        <v>0</v>
      </c>
      <c r="T14" s="905">
        <v>1</v>
      </c>
      <c r="U14" s="327">
        <v>0</v>
      </c>
      <c r="V14" s="905">
        <v>2</v>
      </c>
      <c r="W14" s="327">
        <v>0</v>
      </c>
      <c r="X14" s="905">
        <v>0</v>
      </c>
      <c r="Y14" s="327">
        <v>0</v>
      </c>
      <c r="Z14" s="905">
        <v>1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1</v>
      </c>
      <c r="AH14" s="142">
        <v>2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4</v>
      </c>
      <c r="C15" s="479">
        <f t="shared" si="6"/>
        <v>0</v>
      </c>
      <c r="D15" s="480">
        <f t="shared" si="6"/>
        <v>4</v>
      </c>
      <c r="E15" s="44">
        <v>0</v>
      </c>
      <c r="F15" s="905">
        <v>0</v>
      </c>
      <c r="G15" s="327">
        <v>0</v>
      </c>
      <c r="H15" s="905">
        <v>1</v>
      </c>
      <c r="I15" s="327">
        <v>0</v>
      </c>
      <c r="J15" s="905">
        <v>0</v>
      </c>
      <c r="K15" s="327">
        <v>0</v>
      </c>
      <c r="L15" s="905">
        <v>0</v>
      </c>
      <c r="M15" s="327">
        <v>0</v>
      </c>
      <c r="N15" s="905">
        <v>2</v>
      </c>
      <c r="O15" s="327">
        <v>0</v>
      </c>
      <c r="P15" s="905">
        <v>1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303</v>
      </c>
      <c r="C21" s="2073">
        <f>SUM(C22:C25)</f>
        <v>109</v>
      </c>
      <c r="D21" s="2074">
        <f>SUM(D22:D25)</f>
        <v>194</v>
      </c>
      <c r="E21" s="2169">
        <f t="shared" ref="E21:AF21" si="7">SUM(E22:E25)</f>
        <v>1</v>
      </c>
      <c r="F21" s="2170">
        <f t="shared" si="7"/>
        <v>4</v>
      </c>
      <c r="G21" s="2169">
        <f t="shared" si="7"/>
        <v>2</v>
      </c>
      <c r="H21" s="2170">
        <f t="shared" si="7"/>
        <v>13</v>
      </c>
      <c r="I21" s="2169">
        <f t="shared" si="7"/>
        <v>4</v>
      </c>
      <c r="J21" s="2170">
        <f t="shared" si="7"/>
        <v>6</v>
      </c>
      <c r="K21" s="2169">
        <f t="shared" si="7"/>
        <v>8</v>
      </c>
      <c r="L21" s="2170">
        <f t="shared" si="7"/>
        <v>14</v>
      </c>
      <c r="M21" s="2169">
        <f t="shared" si="7"/>
        <v>4</v>
      </c>
      <c r="N21" s="2170">
        <f t="shared" si="7"/>
        <v>13</v>
      </c>
      <c r="O21" s="2169">
        <f t="shared" si="7"/>
        <v>4</v>
      </c>
      <c r="P21" s="2170">
        <f t="shared" si="7"/>
        <v>9</v>
      </c>
      <c r="Q21" s="2169">
        <f t="shared" si="7"/>
        <v>6</v>
      </c>
      <c r="R21" s="2170">
        <f t="shared" si="7"/>
        <v>10</v>
      </c>
      <c r="S21" s="2169">
        <f t="shared" si="7"/>
        <v>6</v>
      </c>
      <c r="T21" s="2170">
        <f t="shared" si="7"/>
        <v>13</v>
      </c>
      <c r="U21" s="2169">
        <f t="shared" si="7"/>
        <v>16</v>
      </c>
      <c r="V21" s="2170">
        <f t="shared" si="7"/>
        <v>20</v>
      </c>
      <c r="W21" s="2169">
        <f t="shared" si="7"/>
        <v>11</v>
      </c>
      <c r="X21" s="2170">
        <f t="shared" si="7"/>
        <v>17</v>
      </c>
      <c r="Y21" s="2169">
        <f t="shared" si="7"/>
        <v>11</v>
      </c>
      <c r="Z21" s="2170">
        <f t="shared" si="7"/>
        <v>18</v>
      </c>
      <c r="AA21" s="2169">
        <f t="shared" si="7"/>
        <v>14</v>
      </c>
      <c r="AB21" s="2170">
        <f t="shared" si="7"/>
        <v>29</v>
      </c>
      <c r="AC21" s="2169">
        <f t="shared" si="7"/>
        <v>12</v>
      </c>
      <c r="AD21" s="2170">
        <f t="shared" si="7"/>
        <v>15</v>
      </c>
      <c r="AE21" s="2169">
        <f t="shared" si="7"/>
        <v>10</v>
      </c>
      <c r="AF21" s="2075">
        <f t="shared" si="7"/>
        <v>13</v>
      </c>
      <c r="AG21" s="2172">
        <f>SUM(AG22:AG25)</f>
        <v>11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82</v>
      </c>
      <c r="C22" s="479">
        <f>SUM(E22+G22+I22+K22+M22+O22+Q22+S22+U22+W22+Y22+AA22+AC22+AE22)</f>
        <v>26</v>
      </c>
      <c r="D22" s="480">
        <f>SUM(F22+H22+J22+L22+N22+P22+R22+T22+V22+X22+Z22+AB22+AD22+AF22)</f>
        <v>56</v>
      </c>
      <c r="E22" s="327">
        <v>0</v>
      </c>
      <c r="F22" s="905">
        <v>0</v>
      </c>
      <c r="G22" s="327">
        <v>0</v>
      </c>
      <c r="H22" s="905">
        <v>0</v>
      </c>
      <c r="I22" s="327">
        <v>0</v>
      </c>
      <c r="J22" s="905">
        <v>3</v>
      </c>
      <c r="K22" s="327">
        <v>0</v>
      </c>
      <c r="L22" s="905">
        <v>6</v>
      </c>
      <c r="M22" s="327">
        <v>1</v>
      </c>
      <c r="N22" s="905">
        <v>6</v>
      </c>
      <c r="O22" s="327">
        <v>1</v>
      </c>
      <c r="P22" s="905">
        <v>2</v>
      </c>
      <c r="Q22" s="327">
        <v>0</v>
      </c>
      <c r="R22" s="905">
        <v>4</v>
      </c>
      <c r="S22" s="327">
        <v>0</v>
      </c>
      <c r="T22" s="905">
        <v>4</v>
      </c>
      <c r="U22" s="327">
        <v>2</v>
      </c>
      <c r="V22" s="905">
        <v>5</v>
      </c>
      <c r="W22" s="327">
        <v>4</v>
      </c>
      <c r="X22" s="905">
        <v>0</v>
      </c>
      <c r="Y22" s="327">
        <v>3</v>
      </c>
      <c r="Z22" s="905">
        <v>5</v>
      </c>
      <c r="AA22" s="327">
        <v>4</v>
      </c>
      <c r="AB22" s="905">
        <v>9</v>
      </c>
      <c r="AC22" s="327">
        <v>6</v>
      </c>
      <c r="AD22" s="905">
        <v>6</v>
      </c>
      <c r="AE22" s="327">
        <v>5</v>
      </c>
      <c r="AF22" s="1026">
        <v>6</v>
      </c>
      <c r="AG22" s="337">
        <v>1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6</v>
      </c>
      <c r="C23" s="479">
        <f t="shared" ref="C23:D25" si="9">SUM(E23+G23+I23+K23+M23+O23+Q23+S23+U23+W23+Y23+AA23+AC23+AE23)</f>
        <v>0</v>
      </c>
      <c r="D23" s="480">
        <f t="shared" si="9"/>
        <v>6</v>
      </c>
      <c r="E23" s="329">
        <v>0</v>
      </c>
      <c r="F23" s="2003">
        <v>2</v>
      </c>
      <c r="G23" s="329">
        <v>0</v>
      </c>
      <c r="H23" s="2003">
        <v>1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3</v>
      </c>
      <c r="AC23" s="329">
        <v>0</v>
      </c>
      <c r="AD23" s="2003">
        <v>0</v>
      </c>
      <c r="AE23" s="329">
        <v>0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99</v>
      </c>
      <c r="C24" s="479">
        <f t="shared" si="9"/>
        <v>44</v>
      </c>
      <c r="D24" s="480">
        <f t="shared" si="9"/>
        <v>55</v>
      </c>
      <c r="E24" s="327">
        <v>1</v>
      </c>
      <c r="F24" s="905">
        <v>1</v>
      </c>
      <c r="G24" s="327">
        <v>1</v>
      </c>
      <c r="H24" s="905">
        <v>4</v>
      </c>
      <c r="I24" s="327">
        <v>2</v>
      </c>
      <c r="J24" s="905">
        <v>2</v>
      </c>
      <c r="K24" s="327">
        <v>3</v>
      </c>
      <c r="L24" s="905">
        <v>4</v>
      </c>
      <c r="M24" s="327">
        <v>2</v>
      </c>
      <c r="N24" s="905">
        <v>2</v>
      </c>
      <c r="O24" s="327">
        <v>2</v>
      </c>
      <c r="P24" s="905">
        <v>2</v>
      </c>
      <c r="Q24" s="327">
        <v>2</v>
      </c>
      <c r="R24" s="905">
        <v>2</v>
      </c>
      <c r="S24" s="327">
        <v>1</v>
      </c>
      <c r="T24" s="905">
        <v>3</v>
      </c>
      <c r="U24" s="327">
        <v>8</v>
      </c>
      <c r="V24" s="905">
        <v>4</v>
      </c>
      <c r="W24" s="327">
        <v>4</v>
      </c>
      <c r="X24" s="905">
        <v>6</v>
      </c>
      <c r="Y24" s="327">
        <v>5</v>
      </c>
      <c r="Z24" s="905">
        <v>10</v>
      </c>
      <c r="AA24" s="327">
        <v>6</v>
      </c>
      <c r="AB24" s="905">
        <v>7</v>
      </c>
      <c r="AC24" s="327">
        <v>3</v>
      </c>
      <c r="AD24" s="905">
        <v>4</v>
      </c>
      <c r="AE24" s="327">
        <v>4</v>
      </c>
      <c r="AF24" s="1026">
        <v>4</v>
      </c>
      <c r="AG24" s="337">
        <v>3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116</v>
      </c>
      <c r="C25" s="484">
        <f t="shared" si="9"/>
        <v>39</v>
      </c>
      <c r="D25" s="485">
        <f t="shared" si="9"/>
        <v>77</v>
      </c>
      <c r="E25" s="876">
        <v>0</v>
      </c>
      <c r="F25" s="2009">
        <v>1</v>
      </c>
      <c r="G25" s="876">
        <v>1</v>
      </c>
      <c r="H25" s="2009">
        <v>8</v>
      </c>
      <c r="I25" s="876">
        <v>2</v>
      </c>
      <c r="J25" s="2009">
        <v>1</v>
      </c>
      <c r="K25" s="876">
        <v>5</v>
      </c>
      <c r="L25" s="2009">
        <v>4</v>
      </c>
      <c r="M25" s="876">
        <v>1</v>
      </c>
      <c r="N25" s="2009">
        <v>5</v>
      </c>
      <c r="O25" s="876">
        <v>1</v>
      </c>
      <c r="P25" s="2009">
        <v>5</v>
      </c>
      <c r="Q25" s="876">
        <v>4</v>
      </c>
      <c r="R25" s="2009">
        <v>4</v>
      </c>
      <c r="S25" s="876">
        <v>5</v>
      </c>
      <c r="T25" s="2009">
        <v>6</v>
      </c>
      <c r="U25" s="876">
        <v>6</v>
      </c>
      <c r="V25" s="2009">
        <v>11</v>
      </c>
      <c r="W25" s="876">
        <v>3</v>
      </c>
      <c r="X25" s="2009">
        <v>11</v>
      </c>
      <c r="Y25" s="876">
        <v>3</v>
      </c>
      <c r="Z25" s="2009">
        <v>3</v>
      </c>
      <c r="AA25" s="876">
        <v>4</v>
      </c>
      <c r="AB25" s="2009">
        <v>10</v>
      </c>
      <c r="AC25" s="876">
        <v>3</v>
      </c>
      <c r="AD25" s="2009">
        <v>5</v>
      </c>
      <c r="AE25" s="876">
        <v>1</v>
      </c>
      <c r="AF25" s="1953">
        <v>3</v>
      </c>
      <c r="AG25" s="1913">
        <v>7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8</v>
      </c>
      <c r="C29" s="2173">
        <f>SUM(E29+G29+I29+K29+M29+O29+Q29+S29+U29+W29+Y29+AA29+AC29+AE29)</f>
        <v>2</v>
      </c>
      <c r="D29" s="2174">
        <f>SUM(F29+H29+J29+L29+N29+P29+R29+T29+V29+X29+Z29+AB29+AD29+AF29)</f>
        <v>6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1</v>
      </c>
      <c r="O29" s="1936">
        <v>1</v>
      </c>
      <c r="P29" s="1996">
        <v>0</v>
      </c>
      <c r="Q29" s="1936">
        <v>1</v>
      </c>
      <c r="R29" s="1996">
        <v>2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1</v>
      </c>
      <c r="Y29" s="1936">
        <v>0</v>
      </c>
      <c r="Z29" s="1996">
        <v>2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30</v>
      </c>
      <c r="C30" s="484">
        <f>SUM(E30+G30+I30+K30+M30+O30+Q30+S30+U30+W30+Y30+AA30+AC30+AE30)</f>
        <v>12</v>
      </c>
      <c r="D30" s="485">
        <f>SUM(F30+H30+J30+L30+N30+P30+R30+T30+V30+X30+Z30+AB30+AD30+AF30)</f>
        <v>18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1</v>
      </c>
      <c r="K30" s="1940">
        <v>2</v>
      </c>
      <c r="L30" s="325">
        <v>0</v>
      </c>
      <c r="M30" s="1940">
        <v>0</v>
      </c>
      <c r="N30" s="325">
        <v>2</v>
      </c>
      <c r="O30" s="1940">
        <v>1</v>
      </c>
      <c r="P30" s="325">
        <v>1</v>
      </c>
      <c r="Q30" s="1940">
        <v>1</v>
      </c>
      <c r="R30" s="325">
        <v>0</v>
      </c>
      <c r="S30" s="1940">
        <v>1</v>
      </c>
      <c r="T30" s="325">
        <v>2</v>
      </c>
      <c r="U30" s="1940">
        <v>2</v>
      </c>
      <c r="V30" s="325">
        <v>3</v>
      </c>
      <c r="W30" s="1940">
        <v>1</v>
      </c>
      <c r="X30" s="325">
        <v>0</v>
      </c>
      <c r="Y30" s="1940">
        <v>1</v>
      </c>
      <c r="Z30" s="325">
        <v>1</v>
      </c>
      <c r="AA30" s="1940">
        <v>2</v>
      </c>
      <c r="AB30" s="325">
        <v>2</v>
      </c>
      <c r="AC30" s="1940">
        <v>0</v>
      </c>
      <c r="AD30" s="325">
        <v>3</v>
      </c>
      <c r="AE30" s="1940">
        <v>1</v>
      </c>
      <c r="AF30" s="326">
        <v>3</v>
      </c>
      <c r="AG30" s="2109">
        <v>2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17</v>
      </c>
      <c r="C34" s="479">
        <f>SUM(E34+G34+I34+K34+M34+O34+Q34+S34+U34+W34+Y34+AA34+AC34+AE34)</f>
        <v>7</v>
      </c>
      <c r="D34" s="480">
        <f>SUM(F34+H34+J34+L34+N34+P34+R34+T34+V34+X34+Z34+AB34+AD34+AF34)</f>
        <v>10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1</v>
      </c>
      <c r="K34" s="327">
        <v>1</v>
      </c>
      <c r="L34" s="905">
        <v>0</v>
      </c>
      <c r="M34" s="327">
        <v>0</v>
      </c>
      <c r="N34" s="905">
        <v>2</v>
      </c>
      <c r="O34" s="327">
        <v>2</v>
      </c>
      <c r="P34" s="905">
        <v>0</v>
      </c>
      <c r="Q34" s="327">
        <v>1</v>
      </c>
      <c r="R34" s="905">
        <v>0</v>
      </c>
      <c r="S34" s="327">
        <v>0</v>
      </c>
      <c r="T34" s="905">
        <v>1</v>
      </c>
      <c r="U34" s="327">
        <v>1</v>
      </c>
      <c r="V34" s="905">
        <v>1</v>
      </c>
      <c r="W34" s="327">
        <v>0</v>
      </c>
      <c r="X34" s="905">
        <v>0</v>
      </c>
      <c r="Y34" s="327">
        <v>0</v>
      </c>
      <c r="Z34" s="905">
        <v>1</v>
      </c>
      <c r="AA34" s="327">
        <v>1</v>
      </c>
      <c r="AB34" s="905">
        <v>0</v>
      </c>
      <c r="AC34" s="327">
        <v>0</v>
      </c>
      <c r="AD34" s="905">
        <v>1</v>
      </c>
      <c r="AE34" s="327">
        <v>1</v>
      </c>
      <c r="AF34" s="1026">
        <v>3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31</v>
      </c>
      <c r="C35" s="484">
        <f>SUM(E35+G35+I35+K35+M35+O35+Q35+S35+U35+W35+Y35+AA35+AC35+AE35)</f>
        <v>14</v>
      </c>
      <c r="D35" s="485">
        <f>SUM(F35+H35+J35+L35+N35+P35+R35+T35+V35+X35+Z35+AB35+AD35+AF35)</f>
        <v>17</v>
      </c>
      <c r="E35" s="876">
        <v>1</v>
      </c>
      <c r="F35" s="2009">
        <v>1</v>
      </c>
      <c r="G35" s="876">
        <v>1</v>
      </c>
      <c r="H35" s="2009">
        <v>2</v>
      </c>
      <c r="I35" s="876">
        <v>0</v>
      </c>
      <c r="J35" s="2009">
        <v>1</v>
      </c>
      <c r="K35" s="876">
        <v>0</v>
      </c>
      <c r="L35" s="2009">
        <v>0</v>
      </c>
      <c r="M35" s="876">
        <v>0</v>
      </c>
      <c r="N35" s="2009">
        <v>1</v>
      </c>
      <c r="O35" s="876">
        <v>1</v>
      </c>
      <c r="P35" s="2009">
        <v>0</v>
      </c>
      <c r="Q35" s="876">
        <v>0</v>
      </c>
      <c r="R35" s="2009">
        <v>1</v>
      </c>
      <c r="S35" s="876">
        <v>1</v>
      </c>
      <c r="T35" s="2009">
        <v>1</v>
      </c>
      <c r="U35" s="876">
        <v>2</v>
      </c>
      <c r="V35" s="2009">
        <v>0</v>
      </c>
      <c r="W35" s="876">
        <v>2</v>
      </c>
      <c r="X35" s="2009">
        <v>2</v>
      </c>
      <c r="Y35" s="876">
        <v>2</v>
      </c>
      <c r="Z35" s="2009">
        <v>1</v>
      </c>
      <c r="AA35" s="876">
        <v>1</v>
      </c>
      <c r="AB35" s="2009">
        <v>1</v>
      </c>
      <c r="AC35" s="876">
        <v>2</v>
      </c>
      <c r="AD35" s="2009">
        <v>3</v>
      </c>
      <c r="AE35" s="876">
        <v>1</v>
      </c>
      <c r="AF35" s="1953">
        <v>3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692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3" zoomScaleNormal="100" workbookViewId="0">
      <selection activeCell="C28" sqref="C2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51</v>
      </c>
      <c r="D13" s="2201">
        <f t="shared" ref="D13:E15" si="0">SUM(F13+H13+J13+L13+N13+P13+R13+T13+V13+X13)</f>
        <v>30</v>
      </c>
      <c r="E13" s="2202">
        <f t="shared" si="0"/>
        <v>21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7</v>
      </c>
      <c r="O13" s="2204">
        <v>6</v>
      </c>
      <c r="P13" s="2203">
        <v>1</v>
      </c>
      <c r="Q13" s="2204">
        <v>1</v>
      </c>
      <c r="R13" s="2203">
        <v>0</v>
      </c>
      <c r="S13" s="2204">
        <v>0</v>
      </c>
      <c r="T13" s="2203">
        <v>0</v>
      </c>
      <c r="U13" s="2204">
        <v>0</v>
      </c>
      <c r="V13" s="2203">
        <v>11</v>
      </c>
      <c r="W13" s="2204">
        <v>12</v>
      </c>
      <c r="X13" s="2203">
        <v>11</v>
      </c>
      <c r="Y13" s="2204">
        <v>2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40</v>
      </c>
      <c r="D14" s="2207">
        <f t="shared" si="0"/>
        <v>23</v>
      </c>
      <c r="E14" s="2208">
        <f t="shared" si="0"/>
        <v>17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7</v>
      </c>
      <c r="O14" s="2210">
        <v>6</v>
      </c>
      <c r="P14" s="2209">
        <v>0</v>
      </c>
      <c r="Q14" s="2210">
        <v>1</v>
      </c>
      <c r="R14" s="2209">
        <v>0</v>
      </c>
      <c r="S14" s="2210">
        <v>0</v>
      </c>
      <c r="T14" s="2209">
        <v>0</v>
      </c>
      <c r="U14" s="2210">
        <v>0</v>
      </c>
      <c r="V14" s="2209">
        <v>7</v>
      </c>
      <c r="W14" s="2210">
        <v>8</v>
      </c>
      <c r="X14" s="2209">
        <v>9</v>
      </c>
      <c r="Y14" s="2210">
        <v>2</v>
      </c>
    </row>
    <row r="15" spans="1:94" ht="15" customHeight="1" x14ac:dyDescent="0.25">
      <c r="A15" s="6078"/>
      <c r="B15" s="526" t="s">
        <v>217</v>
      </c>
      <c r="C15" s="724">
        <f>SUM(D15+E15)</f>
        <v>11</v>
      </c>
      <c r="D15" s="2211">
        <f t="shared" si="0"/>
        <v>7</v>
      </c>
      <c r="E15" s="640">
        <f t="shared" si="0"/>
        <v>4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1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4</v>
      </c>
      <c r="W15" s="2214">
        <v>4</v>
      </c>
      <c r="X15" s="2212">
        <v>2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36</v>
      </c>
      <c r="D20" s="2222">
        <f t="shared" ref="D20:E41" si="2">SUM(F20+H20+J20+L20+N20+P20)</f>
        <v>19</v>
      </c>
      <c r="E20" s="2223">
        <f t="shared" si="2"/>
        <v>17</v>
      </c>
      <c r="F20" s="2203">
        <v>0</v>
      </c>
      <c r="G20" s="2224">
        <v>0</v>
      </c>
      <c r="H20" s="2203">
        <v>7</v>
      </c>
      <c r="I20" s="2224">
        <v>5</v>
      </c>
      <c r="J20" s="2203">
        <v>3</v>
      </c>
      <c r="K20" s="2224">
        <v>1</v>
      </c>
      <c r="L20" s="2203">
        <v>4</v>
      </c>
      <c r="M20" s="2224">
        <v>7</v>
      </c>
      <c r="N20" s="2203">
        <v>5</v>
      </c>
      <c r="O20" s="2224">
        <v>4</v>
      </c>
      <c r="P20" s="2203">
        <v>0</v>
      </c>
      <c r="Q20" s="2225">
        <v>0</v>
      </c>
      <c r="R20" s="2226">
        <v>0</v>
      </c>
      <c r="S20" s="2204">
        <v>3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34</v>
      </c>
      <c r="D21" s="2232">
        <f t="shared" si="2"/>
        <v>18</v>
      </c>
      <c r="E21" s="2208">
        <f t="shared" si="2"/>
        <v>16</v>
      </c>
      <c r="F21" s="327">
        <v>0</v>
      </c>
      <c r="G21" s="905">
        <v>0</v>
      </c>
      <c r="H21" s="327">
        <v>7</v>
      </c>
      <c r="I21" s="905">
        <v>4</v>
      </c>
      <c r="J21" s="327">
        <v>2</v>
      </c>
      <c r="K21" s="905">
        <v>1</v>
      </c>
      <c r="L21" s="327">
        <v>4</v>
      </c>
      <c r="M21" s="905">
        <v>7</v>
      </c>
      <c r="N21" s="252">
        <v>5</v>
      </c>
      <c r="O21" s="905">
        <v>4</v>
      </c>
      <c r="P21" s="252">
        <v>0</v>
      </c>
      <c r="Q21" s="1158">
        <v>0</v>
      </c>
      <c r="R21" s="337">
        <v>0</v>
      </c>
      <c r="S21" s="142">
        <v>3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1</v>
      </c>
      <c r="D22" s="2233">
        <f t="shared" si="2"/>
        <v>0</v>
      </c>
      <c r="E22" s="141">
        <f t="shared" si="2"/>
        <v>1</v>
      </c>
      <c r="F22" s="329">
        <v>0</v>
      </c>
      <c r="G22" s="2003">
        <v>0</v>
      </c>
      <c r="H22" s="327">
        <v>0</v>
      </c>
      <c r="I22" s="905">
        <v>1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1</v>
      </c>
      <c r="D25" s="2232">
        <f t="shared" si="2"/>
        <v>1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1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0</v>
      </c>
      <c r="D46" s="2255">
        <f>SUM(F46+H46+J46+L46+N46+P46)</f>
        <v>1</v>
      </c>
      <c r="E46" s="2209">
        <v>0</v>
      </c>
      <c r="F46" s="2210">
        <v>0</v>
      </c>
      <c r="G46" s="2209">
        <v>0</v>
      </c>
      <c r="H46" s="2210">
        <v>1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6</v>
      </c>
      <c r="C49" s="2262">
        <f t="shared" si="8"/>
        <v>1</v>
      </c>
      <c r="D49" s="2263">
        <f t="shared" si="8"/>
        <v>5</v>
      </c>
      <c r="E49" s="1940">
        <v>0</v>
      </c>
      <c r="F49" s="2110">
        <v>4</v>
      </c>
      <c r="G49" s="1940">
        <v>0</v>
      </c>
      <c r="H49" s="2110">
        <v>1</v>
      </c>
      <c r="I49" s="1940">
        <v>0</v>
      </c>
      <c r="J49" s="325">
        <v>0</v>
      </c>
      <c r="K49" s="1940">
        <v>0</v>
      </c>
      <c r="L49" s="325">
        <v>0</v>
      </c>
      <c r="M49" s="2264">
        <v>1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22</v>
      </c>
      <c r="C54" s="2268">
        <f t="shared" ref="C54:D57" si="14">SUM(E54+G54)</f>
        <v>13</v>
      </c>
      <c r="D54" s="2223">
        <f>SUM(F54+H54)</f>
        <v>9</v>
      </c>
      <c r="E54" s="2269">
        <f>SUM(E55:E57)</f>
        <v>13</v>
      </c>
      <c r="F54" s="2270">
        <f t="shared" ref="F54:J54" si="15">SUM(F55:F57)</f>
        <v>9</v>
      </c>
      <c r="G54" s="2271">
        <f t="shared" si="15"/>
        <v>0</v>
      </c>
      <c r="H54" s="2272">
        <f t="shared" si="15"/>
        <v>0</v>
      </c>
      <c r="I54" s="2273">
        <f>SUM(I55:I57)</f>
        <v>5</v>
      </c>
      <c r="J54" s="2274">
        <f t="shared" si="15"/>
        <v>3</v>
      </c>
    </row>
    <row r="55" spans="1:90" ht="15" customHeight="1" x14ac:dyDescent="0.25">
      <c r="A55" s="253" t="s">
        <v>197</v>
      </c>
      <c r="B55" s="2275">
        <f>SUM(C55+D55)</f>
        <v>13</v>
      </c>
      <c r="C55" s="41">
        <f>SUM(E55+G55)</f>
        <v>7</v>
      </c>
      <c r="D55" s="141">
        <f>SUM(F55+H55)</f>
        <v>6</v>
      </c>
      <c r="E55" s="327">
        <v>7</v>
      </c>
      <c r="F55" s="142">
        <v>6</v>
      </c>
      <c r="G55" s="252">
        <v>0</v>
      </c>
      <c r="H55" s="1158">
        <v>0</v>
      </c>
      <c r="I55" s="2004">
        <v>4</v>
      </c>
      <c r="J55" s="2003">
        <v>3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7</v>
      </c>
      <c r="C56" s="761">
        <f t="shared" si="14"/>
        <v>5</v>
      </c>
      <c r="D56" s="345">
        <f t="shared" si="14"/>
        <v>2</v>
      </c>
      <c r="E56" s="329">
        <v>5</v>
      </c>
      <c r="F56" s="330">
        <v>2</v>
      </c>
      <c r="G56" s="2234">
        <v>0</v>
      </c>
      <c r="H56" s="2235">
        <v>0</v>
      </c>
      <c r="I56" s="2004">
        <v>1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2</v>
      </c>
      <c r="C57" s="764">
        <f t="shared" si="14"/>
        <v>1</v>
      </c>
      <c r="D57" s="640">
        <f t="shared" si="14"/>
        <v>1</v>
      </c>
      <c r="E57" s="876">
        <v>1</v>
      </c>
      <c r="F57" s="877">
        <v>1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42</v>
      </c>
      <c r="D61" s="2209">
        <v>12</v>
      </c>
      <c r="E61" s="1896">
        <v>3</v>
      </c>
      <c r="F61" s="1896">
        <v>14</v>
      </c>
      <c r="G61" s="1896">
        <v>2</v>
      </c>
      <c r="H61" s="1896">
        <v>11</v>
      </c>
      <c r="I61" s="1932"/>
      <c r="J61" s="2282"/>
      <c r="K61" s="2283">
        <v>12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11</v>
      </c>
      <c r="D62" s="327">
        <v>1</v>
      </c>
      <c r="E62" s="1039">
        <v>0</v>
      </c>
      <c r="F62" s="1039">
        <v>3</v>
      </c>
      <c r="G62" s="1039">
        <v>4</v>
      </c>
      <c r="H62" s="1039">
        <v>3</v>
      </c>
      <c r="I62" s="1919"/>
      <c r="J62" s="1016"/>
      <c r="K62" s="2068">
        <v>4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4</v>
      </c>
      <c r="D63" s="329">
        <v>1</v>
      </c>
      <c r="E63" s="1973">
        <v>0</v>
      </c>
      <c r="F63" s="1973">
        <v>0</v>
      </c>
      <c r="G63" s="1973">
        <v>1</v>
      </c>
      <c r="H63" s="1973">
        <v>2</v>
      </c>
      <c r="I63" s="1977"/>
      <c r="J63" s="2055"/>
      <c r="K63" s="2068">
        <v>3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5</v>
      </c>
      <c r="D64" s="2286"/>
      <c r="E64" s="2287"/>
      <c r="F64" s="2287"/>
      <c r="G64" s="2287"/>
      <c r="H64" s="2288">
        <v>0</v>
      </c>
      <c r="I64" s="1973">
        <v>3</v>
      </c>
      <c r="J64" s="332">
        <v>2</v>
      </c>
      <c r="K64" s="2068">
        <v>5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12</v>
      </c>
      <c r="D65" s="2286"/>
      <c r="E65" s="2287"/>
      <c r="F65" s="2287"/>
      <c r="G65" s="2287"/>
      <c r="H65" s="2288">
        <v>0</v>
      </c>
      <c r="I65" s="1973">
        <v>8</v>
      </c>
      <c r="J65" s="332">
        <v>4</v>
      </c>
      <c r="K65" s="2068">
        <v>7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16</v>
      </c>
      <c r="D66" s="1905"/>
      <c r="E66" s="1909"/>
      <c r="F66" s="1909"/>
      <c r="G66" s="1909"/>
      <c r="H66" s="2290">
        <v>0</v>
      </c>
      <c r="I66" s="1907">
        <v>9</v>
      </c>
      <c r="J66" s="1953">
        <v>7</v>
      </c>
      <c r="K66" s="1911">
        <v>5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90</v>
      </c>
      <c r="D67" s="2291">
        <v>14</v>
      </c>
      <c r="E67" s="2292">
        <v>3</v>
      </c>
      <c r="F67" s="2292">
        <v>17</v>
      </c>
      <c r="G67" s="2292">
        <v>7</v>
      </c>
      <c r="H67" s="2293">
        <v>16</v>
      </c>
      <c r="I67" s="1914">
        <v>20</v>
      </c>
      <c r="J67" s="326">
        <v>13</v>
      </c>
      <c r="K67" s="2087">
        <v>37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23</v>
      </c>
      <c r="C86" s="2209">
        <v>5</v>
      </c>
      <c r="D86" s="1896">
        <v>0</v>
      </c>
      <c r="E86" s="1896">
        <v>5</v>
      </c>
      <c r="F86" s="1996">
        <v>5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23</v>
      </c>
      <c r="D90" s="1932"/>
      <c r="E90" s="1932"/>
      <c r="F90" s="1896">
        <v>4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24</v>
      </c>
      <c r="D92" s="1896">
        <v>8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12</v>
      </c>
      <c r="D93" s="1907">
        <v>0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34</v>
      </c>
      <c r="D97" s="2323">
        <f t="shared" si="33"/>
        <v>17</v>
      </c>
      <c r="E97" s="2270">
        <f t="shared" si="33"/>
        <v>17</v>
      </c>
      <c r="F97" s="2269">
        <f>SUM(F98:F102)</f>
        <v>8</v>
      </c>
      <c r="G97" s="2270">
        <f t="shared" si="33"/>
        <v>15</v>
      </c>
      <c r="H97" s="2269">
        <f t="shared" si="33"/>
        <v>9</v>
      </c>
      <c r="I97" s="2270">
        <f t="shared" si="33"/>
        <v>2</v>
      </c>
    </row>
    <row r="98" spans="1:90" ht="15" customHeight="1" x14ac:dyDescent="0.25">
      <c r="A98" s="6075" t="s">
        <v>197</v>
      </c>
      <c r="B98" s="6076"/>
      <c r="C98" s="2324">
        <f>SUM(D98+E98)</f>
        <v>11</v>
      </c>
      <c r="D98" s="2325">
        <f>SUM(F98+H98)</f>
        <v>3</v>
      </c>
      <c r="E98" s="2255">
        <f>SUM(G98+I98)</f>
        <v>8</v>
      </c>
      <c r="F98" s="2209">
        <v>1</v>
      </c>
      <c r="G98" s="2210">
        <v>7</v>
      </c>
      <c r="H98" s="2209">
        <v>2</v>
      </c>
      <c r="I98" s="1996">
        <v>1</v>
      </c>
    </row>
    <row r="99" spans="1:90" ht="15" customHeight="1" x14ac:dyDescent="0.25">
      <c r="A99" s="6053" t="s">
        <v>275</v>
      </c>
      <c r="B99" s="5968"/>
      <c r="C99" s="300">
        <f>SUM(D99+E99)</f>
        <v>1</v>
      </c>
      <c r="D99" s="2326">
        <f t="shared" ref="D99:E102" si="34">SUM(F99+H99)</f>
        <v>0</v>
      </c>
      <c r="E99" s="146">
        <f t="shared" si="34"/>
        <v>1</v>
      </c>
      <c r="F99" s="327">
        <v>0</v>
      </c>
      <c r="G99" s="142">
        <v>1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12</v>
      </c>
      <c r="D100" s="2326">
        <f t="shared" si="34"/>
        <v>8</v>
      </c>
      <c r="E100" s="146">
        <f t="shared" si="34"/>
        <v>4</v>
      </c>
      <c r="F100" s="329">
        <v>4</v>
      </c>
      <c r="G100" s="330">
        <v>4</v>
      </c>
      <c r="H100" s="329">
        <v>4</v>
      </c>
      <c r="I100" s="2003">
        <v>0</v>
      </c>
    </row>
    <row r="101" spans="1:90" ht="15" customHeight="1" x14ac:dyDescent="0.25">
      <c r="A101" s="6054" t="s">
        <v>200</v>
      </c>
      <c r="B101" s="6055"/>
      <c r="C101" s="197">
        <f>SUM(D101+E101)</f>
        <v>10</v>
      </c>
      <c r="D101" s="486">
        <f>SUM(F101+H101)</f>
        <v>6</v>
      </c>
      <c r="E101" s="62">
        <f>SUM(G101+I101)</f>
        <v>4</v>
      </c>
      <c r="F101" s="212">
        <v>3</v>
      </c>
      <c r="G101" s="34">
        <v>3</v>
      </c>
      <c r="H101" s="212">
        <v>3</v>
      </c>
      <c r="I101" s="1161">
        <v>1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>
        <v>0</v>
      </c>
      <c r="K108" s="1996">
        <v>0</v>
      </c>
      <c r="L108" s="2209">
        <v>0</v>
      </c>
      <c r="M108" s="1996">
        <v>0</v>
      </c>
      <c r="N108" s="2209">
        <v>0</v>
      </c>
      <c r="O108" s="1996">
        <v>0</v>
      </c>
      <c r="P108" s="2238">
        <v>0</v>
      </c>
      <c r="Q108" s="1996">
        <v>0</v>
      </c>
      <c r="R108" s="2238">
        <v>0</v>
      </c>
      <c r="S108" s="1996">
        <v>0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1</v>
      </c>
      <c r="D112" s="2339">
        <f>+F112+H112</f>
        <v>0</v>
      </c>
      <c r="E112" s="345">
        <f>+G112+I112</f>
        <v>1</v>
      </c>
      <c r="F112" s="212">
        <v>0</v>
      </c>
      <c r="G112" s="46">
        <v>0</v>
      </c>
      <c r="H112" s="212">
        <v>0</v>
      </c>
      <c r="I112" s="34">
        <v>1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1</v>
      </c>
      <c r="D113" s="2339">
        <f>+H113</f>
        <v>0</v>
      </c>
      <c r="E113" s="345">
        <f>+I113</f>
        <v>1</v>
      </c>
      <c r="F113" s="2345"/>
      <c r="G113" s="2346"/>
      <c r="H113" s="212">
        <v>0</v>
      </c>
      <c r="I113" s="34">
        <v>1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>
        <v>0</v>
      </c>
      <c r="G115" s="2361">
        <v>0</v>
      </c>
      <c r="H115" s="2209">
        <v>0</v>
      </c>
      <c r="I115" s="2210">
        <v>0</v>
      </c>
      <c r="J115" s="2209">
        <v>0</v>
      </c>
      <c r="K115" s="1996">
        <v>0</v>
      </c>
      <c r="L115" s="2209">
        <v>0</v>
      </c>
      <c r="M115" s="1996">
        <v>0</v>
      </c>
      <c r="N115" s="2209">
        <v>0</v>
      </c>
      <c r="O115" s="2210">
        <v>0</v>
      </c>
      <c r="P115" s="2209">
        <v>0</v>
      </c>
      <c r="Q115" s="2210">
        <v>0</v>
      </c>
      <c r="R115" s="2209">
        <v>0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1</v>
      </c>
      <c r="D117" s="2367">
        <f t="shared" si="42"/>
        <v>0</v>
      </c>
      <c r="E117" s="2368">
        <f t="shared" si="42"/>
        <v>1</v>
      </c>
      <c r="F117" s="2369">
        <v>0</v>
      </c>
      <c r="G117" s="2370">
        <v>0</v>
      </c>
      <c r="H117" s="2369">
        <v>0</v>
      </c>
      <c r="I117" s="2371">
        <v>1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1</v>
      </c>
      <c r="D124" s="2326">
        <f t="shared" si="44"/>
        <v>1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1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1</v>
      </c>
      <c r="D125" s="479">
        <f t="shared" si="44"/>
        <v>1</v>
      </c>
      <c r="E125" s="560">
        <f t="shared" si="44"/>
        <v>0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0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1</v>
      </c>
      <c r="D130" s="479">
        <f t="shared" si="44"/>
        <v>1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1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1</v>
      </c>
      <c r="D135" s="479">
        <f t="shared" si="44"/>
        <v>1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1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4</v>
      </c>
      <c r="D152" s="2405">
        <f>SUM(D122:D151)</f>
        <v>4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4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10</v>
      </c>
      <c r="D192" s="140">
        <f>SUM(F192+H192+J192+L192+N192+P192+R192+T192)</f>
        <v>4</v>
      </c>
      <c r="E192" s="224">
        <f t="shared" ref="D192:E194" si="62">SUM(G192+I192+K192+M192+O192+Q192+S192+U192)</f>
        <v>6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1</v>
      </c>
      <c r="T192" s="44">
        <v>4</v>
      </c>
      <c r="U192" s="905">
        <v>5</v>
      </c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0</v>
      </c>
    </row>
    <row r="194" spans="1:94" ht="15" customHeight="1" x14ac:dyDescent="0.25">
      <c r="A194" s="5963" t="s">
        <v>371</v>
      </c>
      <c r="B194" s="5964"/>
      <c r="C194" s="2440">
        <f>SUM(D194+E194)</f>
        <v>10</v>
      </c>
      <c r="D194" s="2268">
        <f t="shared" si="62"/>
        <v>4</v>
      </c>
      <c r="E194" s="2223">
        <f t="shared" si="62"/>
        <v>6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1</v>
      </c>
      <c r="T194" s="2323">
        <f t="shared" si="63"/>
        <v>4</v>
      </c>
      <c r="U194" s="2274">
        <f t="shared" si="63"/>
        <v>5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80</v>
      </c>
      <c r="D206" s="2456">
        <f>SUM(F206+H206+J206+L206+N206+P206+R206+T206+V206+X206+Z206+AB206)</f>
        <v>40</v>
      </c>
      <c r="E206" s="2457">
        <f>SUM(G206+I206+K206+M206+O206+Q206+S206+U206+W206+Y206+AA206+AC206)</f>
        <v>40</v>
      </c>
      <c r="F206" s="2458">
        <v>7</v>
      </c>
      <c r="G206" s="2459">
        <v>6</v>
      </c>
      <c r="H206" s="2458">
        <v>9</v>
      </c>
      <c r="I206" s="2459">
        <v>6</v>
      </c>
      <c r="J206" s="2458">
        <v>2</v>
      </c>
      <c r="K206" s="2459">
        <v>3</v>
      </c>
      <c r="L206" s="2458">
        <v>4</v>
      </c>
      <c r="M206" s="2459">
        <v>0</v>
      </c>
      <c r="N206" s="2458">
        <v>2</v>
      </c>
      <c r="O206" s="2459">
        <v>2</v>
      </c>
      <c r="P206" s="2458">
        <v>3</v>
      </c>
      <c r="Q206" s="2460">
        <v>2</v>
      </c>
      <c r="R206" s="2458">
        <v>5</v>
      </c>
      <c r="S206" s="2460">
        <v>4</v>
      </c>
      <c r="T206" s="2458">
        <v>1</v>
      </c>
      <c r="U206" s="2459">
        <v>2</v>
      </c>
      <c r="V206" s="2458">
        <v>1</v>
      </c>
      <c r="W206" s="2459">
        <v>3</v>
      </c>
      <c r="X206" s="2458">
        <v>0</v>
      </c>
      <c r="Y206" s="2460">
        <v>4</v>
      </c>
      <c r="Z206" s="2458">
        <v>4</v>
      </c>
      <c r="AA206" s="2460">
        <v>5</v>
      </c>
      <c r="AB206" s="2458">
        <v>2</v>
      </c>
      <c r="AC206" s="2461">
        <v>3</v>
      </c>
      <c r="AD206" s="2459">
        <v>0</v>
      </c>
      <c r="AE206" s="2460">
        <v>0</v>
      </c>
      <c r="AF206" s="2459">
        <v>0</v>
      </c>
      <c r="AG206" s="2460">
        <v>2</v>
      </c>
      <c r="AH206" s="2458">
        <v>11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207</v>
      </c>
      <c r="D207" s="2464">
        <f>SUM(F207+H207+J207+L207+N207+P207+R207+T207+V207+X207+Z207+AB207)</f>
        <v>88</v>
      </c>
      <c r="E207" s="2465">
        <f>SUM(G207+I207+K207+M207+O207+Q207+S207+U207+W207+Y207+AA207+AC207)</f>
        <v>119</v>
      </c>
      <c r="F207" s="2466">
        <v>0</v>
      </c>
      <c r="G207" s="2467">
        <v>3</v>
      </c>
      <c r="H207" s="2466">
        <v>0</v>
      </c>
      <c r="I207" s="2467">
        <v>1</v>
      </c>
      <c r="J207" s="2466">
        <v>7</v>
      </c>
      <c r="K207" s="2467">
        <v>6</v>
      </c>
      <c r="L207" s="2466">
        <v>4</v>
      </c>
      <c r="M207" s="2467">
        <v>5</v>
      </c>
      <c r="N207" s="2466">
        <v>5</v>
      </c>
      <c r="O207" s="2467">
        <v>7</v>
      </c>
      <c r="P207" s="2466">
        <v>4</v>
      </c>
      <c r="Q207" s="2468">
        <v>8</v>
      </c>
      <c r="R207" s="2466">
        <v>6</v>
      </c>
      <c r="S207" s="2468">
        <v>6</v>
      </c>
      <c r="T207" s="2466">
        <v>8</v>
      </c>
      <c r="U207" s="2467">
        <v>6</v>
      </c>
      <c r="V207" s="2466">
        <v>9</v>
      </c>
      <c r="W207" s="2467">
        <v>9</v>
      </c>
      <c r="X207" s="2466">
        <v>5</v>
      </c>
      <c r="Y207" s="2468">
        <v>9</v>
      </c>
      <c r="Z207" s="2466">
        <v>25</v>
      </c>
      <c r="AA207" s="2468">
        <v>33</v>
      </c>
      <c r="AB207" s="2466">
        <v>15</v>
      </c>
      <c r="AC207" s="2469">
        <v>26</v>
      </c>
      <c r="AD207" s="2470">
        <v>1</v>
      </c>
      <c r="AE207" s="2468">
        <v>0</v>
      </c>
      <c r="AF207" s="2470">
        <v>1</v>
      </c>
      <c r="AG207" s="2468">
        <v>4</v>
      </c>
      <c r="AH207" s="2466">
        <v>26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287</v>
      </c>
      <c r="D208" s="2472">
        <f t="shared" ref="D208:AI208" si="68">SUM(D206+D207)</f>
        <v>128</v>
      </c>
      <c r="E208" s="2473">
        <f t="shared" si="68"/>
        <v>159</v>
      </c>
      <c r="F208" s="2474">
        <f t="shared" si="68"/>
        <v>7</v>
      </c>
      <c r="G208" s="2475">
        <f t="shared" si="68"/>
        <v>9</v>
      </c>
      <c r="H208" s="2474">
        <f t="shared" si="68"/>
        <v>9</v>
      </c>
      <c r="I208" s="2475">
        <f t="shared" si="68"/>
        <v>7</v>
      </c>
      <c r="J208" s="2474">
        <f t="shared" si="68"/>
        <v>9</v>
      </c>
      <c r="K208" s="2475">
        <f t="shared" si="68"/>
        <v>9</v>
      </c>
      <c r="L208" s="2474">
        <f t="shared" si="68"/>
        <v>8</v>
      </c>
      <c r="M208" s="2475">
        <f t="shared" si="68"/>
        <v>5</v>
      </c>
      <c r="N208" s="2474">
        <f t="shared" si="68"/>
        <v>7</v>
      </c>
      <c r="O208" s="2475">
        <f t="shared" si="68"/>
        <v>9</v>
      </c>
      <c r="P208" s="2474">
        <f t="shared" si="68"/>
        <v>7</v>
      </c>
      <c r="Q208" s="2475">
        <f t="shared" si="68"/>
        <v>10</v>
      </c>
      <c r="R208" s="2474">
        <f t="shared" si="68"/>
        <v>11</v>
      </c>
      <c r="S208" s="2475">
        <f t="shared" si="68"/>
        <v>10</v>
      </c>
      <c r="T208" s="2474">
        <f t="shared" si="68"/>
        <v>9</v>
      </c>
      <c r="U208" s="2475">
        <f t="shared" si="68"/>
        <v>8</v>
      </c>
      <c r="V208" s="2474">
        <f t="shared" si="68"/>
        <v>10</v>
      </c>
      <c r="W208" s="2475">
        <f t="shared" si="68"/>
        <v>12</v>
      </c>
      <c r="X208" s="2474">
        <f t="shared" si="68"/>
        <v>5</v>
      </c>
      <c r="Y208" s="2475">
        <f t="shared" si="68"/>
        <v>13</v>
      </c>
      <c r="Z208" s="2474">
        <f t="shared" si="68"/>
        <v>29</v>
      </c>
      <c r="AA208" s="2475">
        <f t="shared" si="68"/>
        <v>38</v>
      </c>
      <c r="AB208" s="2474">
        <f t="shared" si="68"/>
        <v>17</v>
      </c>
      <c r="AC208" s="2476">
        <f t="shared" si="68"/>
        <v>29</v>
      </c>
      <c r="AD208" s="2472">
        <f t="shared" si="68"/>
        <v>1</v>
      </c>
      <c r="AE208" s="2475">
        <f t="shared" si="68"/>
        <v>0</v>
      </c>
      <c r="AF208" s="2472">
        <f t="shared" si="68"/>
        <v>1</v>
      </c>
      <c r="AG208" s="2475">
        <f t="shared" si="68"/>
        <v>6</v>
      </c>
      <c r="AH208" s="2474">
        <f t="shared" si="68"/>
        <v>37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2</v>
      </c>
      <c r="F220" s="2517">
        <v>0</v>
      </c>
      <c r="G220" s="2095">
        <v>1</v>
      </c>
      <c r="H220" s="2397">
        <v>1</v>
      </c>
      <c r="I220" s="2518">
        <v>1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2</v>
      </c>
      <c r="F222" s="2526">
        <f>SUM(F219:F221)</f>
        <v>0</v>
      </c>
      <c r="G222" s="2527">
        <f t="shared" ref="G222:J222" si="79">SUM(G219:G221)</f>
        <v>1</v>
      </c>
      <c r="H222" s="2528">
        <f t="shared" si="79"/>
        <v>1</v>
      </c>
      <c r="I222" s="2529">
        <f t="shared" si="79"/>
        <v>1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0</v>
      </c>
      <c r="F223" s="2532">
        <v>0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1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>
        <v>1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2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11</v>
      </c>
      <c r="D237" s="2458">
        <v>0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0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0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0</v>
      </c>
      <c r="D240" s="2569">
        <v>0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0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1204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4" zoomScaleNormal="100" workbookViewId="0">
      <selection activeCell="F106" sqref="F10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2191</v>
      </c>
      <c r="C12" s="2649">
        <f>SUM(C13:C26)</f>
        <v>817</v>
      </c>
      <c r="D12" s="2439">
        <f>SUM(D13:D26)</f>
        <v>1374</v>
      </c>
      <c r="E12" s="2650">
        <f>SUM(E13:E26)</f>
        <v>22</v>
      </c>
      <c r="F12" s="171">
        <f t="shared" ref="F12:AN12" si="0">SUM(F13:F26)</f>
        <v>7</v>
      </c>
      <c r="G12" s="336">
        <f>SUM(G13:G26)</f>
        <v>38</v>
      </c>
      <c r="H12" s="171">
        <f t="shared" si="0"/>
        <v>27</v>
      </c>
      <c r="I12" s="2650">
        <f t="shared" si="0"/>
        <v>34</v>
      </c>
      <c r="J12" s="171">
        <f t="shared" si="0"/>
        <v>42</v>
      </c>
      <c r="K12" s="2650">
        <f t="shared" si="0"/>
        <v>41</v>
      </c>
      <c r="L12" s="171">
        <f t="shared" si="0"/>
        <v>41</v>
      </c>
      <c r="M12" s="2650">
        <f t="shared" si="0"/>
        <v>30</v>
      </c>
      <c r="N12" s="171">
        <f t="shared" si="0"/>
        <v>64</v>
      </c>
      <c r="O12" s="2650">
        <f t="shared" si="0"/>
        <v>42</v>
      </c>
      <c r="P12" s="171">
        <f t="shared" si="0"/>
        <v>68</v>
      </c>
      <c r="Q12" s="2650">
        <f t="shared" si="0"/>
        <v>38</v>
      </c>
      <c r="R12" s="171">
        <f t="shared" si="0"/>
        <v>63</v>
      </c>
      <c r="S12" s="2650">
        <f t="shared" si="0"/>
        <v>35</v>
      </c>
      <c r="T12" s="171">
        <f t="shared" si="0"/>
        <v>97</v>
      </c>
      <c r="U12" s="2650">
        <f>SUM(U13:U26)</f>
        <v>35</v>
      </c>
      <c r="V12" s="171">
        <f>SUM(V13:V26)</f>
        <v>69</v>
      </c>
      <c r="W12" s="2650">
        <f t="shared" si="0"/>
        <v>33</v>
      </c>
      <c r="X12" s="171">
        <f t="shared" si="0"/>
        <v>76</v>
      </c>
      <c r="Y12" s="2650">
        <f t="shared" si="0"/>
        <v>42</v>
      </c>
      <c r="Z12" s="171">
        <f t="shared" si="0"/>
        <v>99</v>
      </c>
      <c r="AA12" s="2650">
        <f t="shared" si="0"/>
        <v>64</v>
      </c>
      <c r="AB12" s="171">
        <f t="shared" si="0"/>
        <v>113</v>
      </c>
      <c r="AC12" s="2650">
        <f t="shared" si="0"/>
        <v>76</v>
      </c>
      <c r="AD12" s="171">
        <f t="shared" si="0"/>
        <v>104</v>
      </c>
      <c r="AE12" s="2650">
        <f t="shared" si="0"/>
        <v>85</v>
      </c>
      <c r="AF12" s="171">
        <f t="shared" si="0"/>
        <v>142</v>
      </c>
      <c r="AG12" s="2650">
        <f t="shared" si="0"/>
        <v>65</v>
      </c>
      <c r="AH12" s="171">
        <f t="shared" si="0"/>
        <v>119</v>
      </c>
      <c r="AI12" s="2650">
        <f t="shared" si="0"/>
        <v>51</v>
      </c>
      <c r="AJ12" s="171">
        <f t="shared" si="0"/>
        <v>89</v>
      </c>
      <c r="AK12" s="2650">
        <f t="shared" si="0"/>
        <v>45</v>
      </c>
      <c r="AL12" s="171">
        <f t="shared" si="0"/>
        <v>72</v>
      </c>
      <c r="AM12" s="2650">
        <f t="shared" si="0"/>
        <v>41</v>
      </c>
      <c r="AN12" s="2651">
        <f t="shared" si="0"/>
        <v>82</v>
      </c>
      <c r="AO12" s="2652">
        <f>SUM(AO13:AO26)</f>
        <v>217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27</v>
      </c>
      <c r="C13" s="2333">
        <f>SUM(E13+G13+I13+K13+M13+O13+Q13+S13+U13+W13+Y13+AA13+AC13+AE13+AG13+AI13+AK13+AM13)</f>
        <v>8</v>
      </c>
      <c r="D13" s="2655">
        <f>SUM(F13+H13+J13+L13+N13+P13+R13+T13+V13+X13+Z13+AB13+AD13+AF13+AH13+AJ13+AL13+AN13)</f>
        <v>19</v>
      </c>
      <c r="E13" s="2656">
        <v>0</v>
      </c>
      <c r="F13" s="2657">
        <v>2</v>
      </c>
      <c r="G13" s="2656">
        <v>1</v>
      </c>
      <c r="H13" s="2657">
        <v>1</v>
      </c>
      <c r="I13" s="2656">
        <v>1</v>
      </c>
      <c r="J13" s="2658">
        <v>2</v>
      </c>
      <c r="K13" s="2656">
        <v>0</v>
      </c>
      <c r="L13" s="2657">
        <v>0</v>
      </c>
      <c r="M13" s="2656">
        <v>0</v>
      </c>
      <c r="N13" s="2657">
        <v>0</v>
      </c>
      <c r="O13" s="2656">
        <v>1</v>
      </c>
      <c r="P13" s="2657">
        <v>3</v>
      </c>
      <c r="Q13" s="2656">
        <v>1</v>
      </c>
      <c r="R13" s="2657">
        <v>1</v>
      </c>
      <c r="S13" s="2656">
        <v>1</v>
      </c>
      <c r="T13" s="2657">
        <v>0</v>
      </c>
      <c r="U13" s="2656">
        <v>0</v>
      </c>
      <c r="V13" s="2657">
        <v>1</v>
      </c>
      <c r="W13" s="2656">
        <v>0</v>
      </c>
      <c r="X13" s="2657">
        <v>0</v>
      </c>
      <c r="Y13" s="2656">
        <v>0</v>
      </c>
      <c r="Z13" s="2657">
        <v>0</v>
      </c>
      <c r="AA13" s="2656">
        <v>2</v>
      </c>
      <c r="AB13" s="2657">
        <v>2</v>
      </c>
      <c r="AC13" s="2656">
        <v>0</v>
      </c>
      <c r="AD13" s="2657">
        <v>3</v>
      </c>
      <c r="AE13" s="2656">
        <v>0</v>
      </c>
      <c r="AF13" s="2657">
        <v>2</v>
      </c>
      <c r="AG13" s="2656">
        <v>1</v>
      </c>
      <c r="AH13" s="2657">
        <v>1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1</v>
      </c>
      <c r="AO13" s="2659">
        <v>2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2</v>
      </c>
      <c r="C14" s="2339">
        <f>SUM(E14+G14+I14)</f>
        <v>2</v>
      </c>
      <c r="D14" s="2663">
        <f>SUM(F14+H14+J14)</f>
        <v>0</v>
      </c>
      <c r="E14" s="346">
        <v>2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5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5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1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1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3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14</v>
      </c>
      <c r="C18" s="2339">
        <f>SUM(E18+G18+I18+K18+M18+O18+Q18+S18+U18+W18+Y18+AA18+AC18+AE18+AG18+AI18+AK18+AM18)</f>
        <v>4</v>
      </c>
      <c r="D18" s="2663">
        <f>SUM(F18+H18+J18+L18+N18+P18+R18+T18+V18+X18+Z18+AB18+AD18+AF18+AH18+AJ18+AL18+AN18)</f>
        <v>10</v>
      </c>
      <c r="E18" s="346">
        <v>0</v>
      </c>
      <c r="F18" s="347">
        <v>0</v>
      </c>
      <c r="G18" s="346">
        <v>1</v>
      </c>
      <c r="H18" s="347">
        <v>1</v>
      </c>
      <c r="I18" s="346">
        <v>0</v>
      </c>
      <c r="J18" s="350">
        <v>0</v>
      </c>
      <c r="K18" s="290">
        <v>0</v>
      </c>
      <c r="L18" s="350">
        <v>0</v>
      </c>
      <c r="M18" s="346">
        <v>0</v>
      </c>
      <c r="N18" s="350">
        <v>1</v>
      </c>
      <c r="O18" s="346">
        <v>0</v>
      </c>
      <c r="P18" s="350">
        <v>0</v>
      </c>
      <c r="Q18" s="346">
        <v>2</v>
      </c>
      <c r="R18" s="350">
        <v>0</v>
      </c>
      <c r="S18" s="346">
        <v>0</v>
      </c>
      <c r="T18" s="350">
        <v>0</v>
      </c>
      <c r="U18" s="346">
        <v>0</v>
      </c>
      <c r="V18" s="350">
        <v>1</v>
      </c>
      <c r="W18" s="346">
        <v>0</v>
      </c>
      <c r="X18" s="350">
        <v>0</v>
      </c>
      <c r="Y18" s="346">
        <v>0</v>
      </c>
      <c r="Z18" s="350">
        <v>0</v>
      </c>
      <c r="AA18" s="346">
        <v>0</v>
      </c>
      <c r="AB18" s="350">
        <v>1</v>
      </c>
      <c r="AC18" s="346">
        <v>0</v>
      </c>
      <c r="AD18" s="350">
        <v>0</v>
      </c>
      <c r="AE18" s="346">
        <v>0</v>
      </c>
      <c r="AF18" s="350">
        <v>1</v>
      </c>
      <c r="AG18" s="346">
        <v>0</v>
      </c>
      <c r="AH18" s="350">
        <v>0</v>
      </c>
      <c r="AI18" s="346">
        <v>1</v>
      </c>
      <c r="AJ18" s="350">
        <v>2</v>
      </c>
      <c r="AK18" s="346">
        <v>0</v>
      </c>
      <c r="AL18" s="350">
        <v>1</v>
      </c>
      <c r="AM18" s="351">
        <v>0</v>
      </c>
      <c r="AN18" s="352">
        <v>2</v>
      </c>
      <c r="AO18" s="834">
        <v>4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7</v>
      </c>
      <c r="C20" s="1925"/>
      <c r="D20" s="2663">
        <f>SUM(F20+H20+J20+L20+N20+P20+R20+T20+V20+X20+Z20+AB20+AD20+AF20+AH20+AJ20+AL20+AN20)</f>
        <v>7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3</v>
      </c>
      <c r="AC20" s="2673"/>
      <c r="AD20" s="383">
        <v>0</v>
      </c>
      <c r="AE20" s="2673"/>
      <c r="AF20" s="383">
        <v>0</v>
      </c>
      <c r="AG20" s="2673"/>
      <c r="AH20" s="383">
        <v>1</v>
      </c>
      <c r="AI20" s="2673"/>
      <c r="AJ20" s="383">
        <v>2</v>
      </c>
      <c r="AK20" s="2673"/>
      <c r="AL20" s="383">
        <v>0</v>
      </c>
      <c r="AM20" s="2673"/>
      <c r="AN20" s="384">
        <v>1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169</v>
      </c>
      <c r="C24" s="2339">
        <f>SUM(G24+I24+K24+M24+O24+Q24+S24+U24+W24+Y24+AA24+AC24+AE24+AG24+AI24+AK24+AM24)</f>
        <v>48</v>
      </c>
      <c r="D24" s="2663">
        <f>SUM(H24+J24+L24+N24+P24+R24+T24+V24+X24+Z24+AB24+AD24+AF24+AH24+AJ24+AL24+AN24)</f>
        <v>121</v>
      </c>
      <c r="E24" s="634"/>
      <c r="F24" s="847"/>
      <c r="G24" s="192">
        <v>2</v>
      </c>
      <c r="H24" s="2">
        <v>0</v>
      </c>
      <c r="I24" s="192">
        <v>10</v>
      </c>
      <c r="J24" s="383">
        <v>1</v>
      </c>
      <c r="K24" s="290">
        <v>2</v>
      </c>
      <c r="L24" s="383">
        <v>0</v>
      </c>
      <c r="M24" s="192">
        <v>4</v>
      </c>
      <c r="N24" s="383">
        <v>7</v>
      </c>
      <c r="O24" s="192">
        <v>3</v>
      </c>
      <c r="P24" s="383">
        <v>8</v>
      </c>
      <c r="Q24" s="192">
        <v>3</v>
      </c>
      <c r="R24" s="383">
        <v>10</v>
      </c>
      <c r="S24" s="192">
        <v>5</v>
      </c>
      <c r="T24" s="383">
        <v>12</v>
      </c>
      <c r="U24" s="192">
        <v>3</v>
      </c>
      <c r="V24" s="383">
        <v>8</v>
      </c>
      <c r="W24" s="192">
        <v>2</v>
      </c>
      <c r="X24" s="383">
        <v>9</v>
      </c>
      <c r="Y24" s="192">
        <v>3</v>
      </c>
      <c r="Z24" s="383">
        <v>7</v>
      </c>
      <c r="AA24" s="192">
        <v>0</v>
      </c>
      <c r="AB24" s="383">
        <v>8</v>
      </c>
      <c r="AC24" s="192">
        <v>4</v>
      </c>
      <c r="AD24" s="383">
        <v>12</v>
      </c>
      <c r="AE24" s="192">
        <v>2</v>
      </c>
      <c r="AF24" s="383">
        <v>13</v>
      </c>
      <c r="AG24" s="192">
        <v>3</v>
      </c>
      <c r="AH24" s="383">
        <v>10</v>
      </c>
      <c r="AI24" s="192">
        <v>1</v>
      </c>
      <c r="AJ24" s="383">
        <v>5</v>
      </c>
      <c r="AK24" s="192">
        <v>0</v>
      </c>
      <c r="AL24" s="383">
        <v>7</v>
      </c>
      <c r="AM24" s="776">
        <v>1</v>
      </c>
      <c r="AN24" s="384">
        <v>4</v>
      </c>
      <c r="AO24" s="2675">
        <v>16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172</v>
      </c>
      <c r="C25" s="2339">
        <f>SUM(M25+O25+Q25+S25+U25+W25+Y25+AA25+AC25+AE25+AG25+AI25+AK25+AM25)</f>
        <v>67</v>
      </c>
      <c r="D25" s="2663">
        <f>SUM(N25+P25+R25+T25+V25+X25+Z25+AB25+AD25+AF25+AH25+AJ25+AL25+AN25)</f>
        <v>105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4</v>
      </c>
      <c r="T25" s="383">
        <v>5</v>
      </c>
      <c r="U25" s="192">
        <v>3</v>
      </c>
      <c r="V25" s="383">
        <v>2</v>
      </c>
      <c r="W25" s="192">
        <v>1</v>
      </c>
      <c r="X25" s="383">
        <v>4</v>
      </c>
      <c r="Y25" s="192">
        <v>1</v>
      </c>
      <c r="Z25" s="383">
        <v>7</v>
      </c>
      <c r="AA25" s="192">
        <v>7</v>
      </c>
      <c r="AB25" s="383">
        <v>12</v>
      </c>
      <c r="AC25" s="192">
        <v>10</v>
      </c>
      <c r="AD25" s="383">
        <v>7</v>
      </c>
      <c r="AE25" s="192">
        <v>9</v>
      </c>
      <c r="AF25" s="383">
        <v>20</v>
      </c>
      <c r="AG25" s="192">
        <v>9</v>
      </c>
      <c r="AH25" s="383">
        <v>19</v>
      </c>
      <c r="AI25" s="192">
        <v>8</v>
      </c>
      <c r="AJ25" s="383">
        <v>14</v>
      </c>
      <c r="AK25" s="192">
        <v>12</v>
      </c>
      <c r="AL25" s="383">
        <v>4</v>
      </c>
      <c r="AM25" s="776">
        <v>3</v>
      </c>
      <c r="AN25" s="384">
        <v>11</v>
      </c>
      <c r="AO25" s="2675">
        <v>12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1795</v>
      </c>
      <c r="C26" s="755">
        <f>SUM(E26+G26+I26+K26+M26+O26+Q26+S26+U26+W26+Y26+AA26+AC26+AE26+AG26+AI26+AK26+AM26)</f>
        <v>688</v>
      </c>
      <c r="D26" s="2679">
        <f>SUM(F26+H26+J26+L26+N26+P26+R26+T26+V26+X26+Z26+AB26+AD26+AF26+AH26+AJ26+AL26+AN26)</f>
        <v>1107</v>
      </c>
      <c r="E26" s="2680">
        <v>20</v>
      </c>
      <c r="F26" s="389">
        <v>5</v>
      </c>
      <c r="G26" s="380">
        <v>34</v>
      </c>
      <c r="H26" s="388">
        <v>25</v>
      </c>
      <c r="I26" s="380">
        <v>23</v>
      </c>
      <c r="J26" s="389">
        <v>39</v>
      </c>
      <c r="K26" s="373">
        <v>39</v>
      </c>
      <c r="L26" s="389">
        <v>40</v>
      </c>
      <c r="M26" s="380">
        <v>26</v>
      </c>
      <c r="N26" s="389">
        <v>56</v>
      </c>
      <c r="O26" s="380">
        <v>38</v>
      </c>
      <c r="P26" s="389">
        <v>57</v>
      </c>
      <c r="Q26" s="380">
        <v>32</v>
      </c>
      <c r="R26" s="389">
        <v>52</v>
      </c>
      <c r="S26" s="380">
        <v>25</v>
      </c>
      <c r="T26" s="389">
        <v>79</v>
      </c>
      <c r="U26" s="380">
        <v>29</v>
      </c>
      <c r="V26" s="389">
        <v>57</v>
      </c>
      <c r="W26" s="380">
        <v>30</v>
      </c>
      <c r="X26" s="389">
        <v>63</v>
      </c>
      <c r="Y26" s="380">
        <v>38</v>
      </c>
      <c r="Z26" s="389">
        <v>85</v>
      </c>
      <c r="AA26" s="380">
        <v>55</v>
      </c>
      <c r="AB26" s="389">
        <v>87</v>
      </c>
      <c r="AC26" s="380">
        <v>62</v>
      </c>
      <c r="AD26" s="389">
        <v>82</v>
      </c>
      <c r="AE26" s="380">
        <v>74</v>
      </c>
      <c r="AF26" s="389">
        <v>106</v>
      </c>
      <c r="AG26" s="380">
        <v>52</v>
      </c>
      <c r="AH26" s="389">
        <v>85</v>
      </c>
      <c r="AI26" s="380">
        <v>41</v>
      </c>
      <c r="AJ26" s="389">
        <v>66</v>
      </c>
      <c r="AK26" s="380">
        <v>33</v>
      </c>
      <c r="AL26" s="389">
        <v>60</v>
      </c>
      <c r="AM26" s="682">
        <v>37</v>
      </c>
      <c r="AN26" s="390">
        <v>63</v>
      </c>
      <c r="AO26" s="837">
        <v>183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130</v>
      </c>
      <c r="C31" s="2333">
        <f t="shared" ref="C31:D34" si="17">SUM(E31+G31+I31+K31+M31+O31+Q31+S31+U31+W31+Y31+AA31+AC31+AE31+AG31+AI31+AK31+AM31)</f>
        <v>68</v>
      </c>
      <c r="D31" s="2655">
        <f t="shared" si="17"/>
        <v>62</v>
      </c>
      <c r="E31" s="2656">
        <v>14</v>
      </c>
      <c r="F31" s="2657">
        <v>18</v>
      </c>
      <c r="G31" s="2656">
        <v>22</v>
      </c>
      <c r="H31" s="2658">
        <v>11</v>
      </c>
      <c r="I31" s="2656">
        <v>8</v>
      </c>
      <c r="J31" s="2658">
        <v>7</v>
      </c>
      <c r="K31" s="2656">
        <v>0</v>
      </c>
      <c r="L31" s="2658">
        <v>0</v>
      </c>
      <c r="M31" s="2656">
        <v>0</v>
      </c>
      <c r="N31" s="2658">
        <v>1</v>
      </c>
      <c r="O31" s="2656">
        <v>0</v>
      </c>
      <c r="P31" s="2658">
        <v>0</v>
      </c>
      <c r="Q31" s="2687">
        <v>0</v>
      </c>
      <c r="R31" s="2658">
        <v>2</v>
      </c>
      <c r="S31" s="2656">
        <v>1</v>
      </c>
      <c r="T31" s="2658">
        <v>8</v>
      </c>
      <c r="U31" s="2656">
        <v>1</v>
      </c>
      <c r="V31" s="2658">
        <v>1</v>
      </c>
      <c r="W31" s="2656">
        <v>0</v>
      </c>
      <c r="X31" s="2658">
        <v>0</v>
      </c>
      <c r="Y31" s="2656">
        <v>1</v>
      </c>
      <c r="Z31" s="2658">
        <v>0</v>
      </c>
      <c r="AA31" s="2656">
        <v>4</v>
      </c>
      <c r="AB31" s="2658">
        <v>1</v>
      </c>
      <c r="AC31" s="2687">
        <v>1</v>
      </c>
      <c r="AD31" s="2658">
        <v>6</v>
      </c>
      <c r="AE31" s="2656">
        <v>6</v>
      </c>
      <c r="AF31" s="2658">
        <v>1</v>
      </c>
      <c r="AG31" s="2687">
        <v>4</v>
      </c>
      <c r="AH31" s="2658">
        <v>1</v>
      </c>
      <c r="AI31" s="2656">
        <v>2</v>
      </c>
      <c r="AJ31" s="2658">
        <v>2</v>
      </c>
      <c r="AK31" s="2687">
        <v>3</v>
      </c>
      <c r="AL31" s="2658">
        <v>2</v>
      </c>
      <c r="AM31" s="2688">
        <v>1</v>
      </c>
      <c r="AN31" s="496">
        <v>1</v>
      </c>
      <c r="AO31" s="2659">
        <v>10</v>
      </c>
      <c r="AP31" s="2660">
        <v>0</v>
      </c>
      <c r="AQ31" s="2660">
        <v>0</v>
      </c>
      <c r="AR31" s="2660">
        <v>0</v>
      </c>
      <c r="AS31" s="2661">
        <v>5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188</v>
      </c>
      <c r="C32" s="2533"/>
      <c r="D32" s="2663">
        <f>SUM(F32+H32+J32+L32+N32+P32+R32+T32+V32+X32+Z32+AB32+AD32+AF32+AH32+AJ32+AL32+AN32)</f>
        <v>188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3</v>
      </c>
      <c r="M32" s="686"/>
      <c r="N32" s="350">
        <v>8</v>
      </c>
      <c r="O32" s="686"/>
      <c r="P32" s="350">
        <v>31</v>
      </c>
      <c r="Q32" s="542"/>
      <c r="R32" s="350">
        <v>14</v>
      </c>
      <c r="S32" s="686"/>
      <c r="T32" s="350">
        <v>17</v>
      </c>
      <c r="U32" s="686"/>
      <c r="V32" s="350">
        <v>15</v>
      </c>
      <c r="W32" s="686"/>
      <c r="X32" s="350">
        <v>10</v>
      </c>
      <c r="Y32" s="686"/>
      <c r="Z32" s="350">
        <v>22</v>
      </c>
      <c r="AA32" s="686"/>
      <c r="AB32" s="350">
        <v>15</v>
      </c>
      <c r="AC32" s="542"/>
      <c r="AD32" s="350">
        <v>14</v>
      </c>
      <c r="AE32" s="686"/>
      <c r="AF32" s="350">
        <v>11</v>
      </c>
      <c r="AG32" s="542"/>
      <c r="AH32" s="350">
        <v>14</v>
      </c>
      <c r="AI32" s="686"/>
      <c r="AJ32" s="350">
        <v>7</v>
      </c>
      <c r="AK32" s="542"/>
      <c r="AL32" s="350">
        <v>5</v>
      </c>
      <c r="AM32" s="3850"/>
      <c r="AN32" s="352">
        <v>2</v>
      </c>
      <c r="AO32" s="2689">
        <v>18</v>
      </c>
      <c r="AP32" s="2690">
        <v>4</v>
      </c>
      <c r="AQ32" s="2690">
        <v>0</v>
      </c>
      <c r="AR32" s="2690">
        <v>0</v>
      </c>
      <c r="AS32" s="2691">
        <v>2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0</v>
      </c>
      <c r="Q33" s="542"/>
      <c r="R33" s="350">
        <v>0</v>
      </c>
      <c r="S33" s="686"/>
      <c r="T33" s="350">
        <v>0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3</v>
      </c>
      <c r="C34" s="2339">
        <f t="shared" si="17"/>
        <v>2</v>
      </c>
      <c r="D34" s="2671">
        <f t="shared" si="17"/>
        <v>1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1</v>
      </c>
      <c r="V34" s="350">
        <v>1</v>
      </c>
      <c r="W34" s="346">
        <v>0</v>
      </c>
      <c r="X34" s="350">
        <v>0</v>
      </c>
      <c r="Y34" s="346">
        <v>1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3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3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1</v>
      </c>
      <c r="O36" s="346">
        <v>0</v>
      </c>
      <c r="P36" s="350">
        <v>0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2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45</v>
      </c>
      <c r="C39" s="2339">
        <f t="shared" ref="C39:D46" si="46">SUM(E39+G39+I39+K39+M39+O39+Q39+S39+U39+W39+Y39+AA39+AC39+AE39+AG39+AI39+AK39+AM39)</f>
        <v>17</v>
      </c>
      <c r="D39" s="2663">
        <f t="shared" si="46"/>
        <v>28</v>
      </c>
      <c r="E39" s="346">
        <v>3</v>
      </c>
      <c r="F39" s="347">
        <v>5</v>
      </c>
      <c r="G39" s="346">
        <v>4</v>
      </c>
      <c r="H39" s="350">
        <v>4</v>
      </c>
      <c r="I39" s="346">
        <v>1</v>
      </c>
      <c r="J39" s="350">
        <v>1</v>
      </c>
      <c r="K39" s="346">
        <v>2</v>
      </c>
      <c r="L39" s="350">
        <v>4</v>
      </c>
      <c r="M39" s="346">
        <v>1</v>
      </c>
      <c r="N39" s="350">
        <v>8</v>
      </c>
      <c r="O39" s="346">
        <v>1</v>
      </c>
      <c r="P39" s="350">
        <v>2</v>
      </c>
      <c r="Q39" s="348">
        <v>1</v>
      </c>
      <c r="R39" s="350">
        <v>0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1</v>
      </c>
      <c r="AB39" s="350">
        <v>0</v>
      </c>
      <c r="AC39" s="348">
        <v>0</v>
      </c>
      <c r="AD39" s="350">
        <v>1</v>
      </c>
      <c r="AE39" s="346">
        <v>1</v>
      </c>
      <c r="AF39" s="350">
        <v>0</v>
      </c>
      <c r="AG39" s="348">
        <v>1</v>
      </c>
      <c r="AH39" s="350">
        <v>2</v>
      </c>
      <c r="AI39" s="346">
        <v>0</v>
      </c>
      <c r="AJ39" s="350">
        <v>0</v>
      </c>
      <c r="AK39" s="348">
        <v>0</v>
      </c>
      <c r="AL39" s="350">
        <v>1</v>
      </c>
      <c r="AM39" s="561">
        <v>1</v>
      </c>
      <c r="AN39" s="352">
        <v>0</v>
      </c>
      <c r="AO39" s="834">
        <v>12</v>
      </c>
      <c r="AP39" s="2664">
        <v>0</v>
      </c>
      <c r="AQ39" s="2664">
        <v>0</v>
      </c>
      <c r="AR39" s="2664">
        <v>0</v>
      </c>
      <c r="AS39" s="835">
        <v>2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160</v>
      </c>
      <c r="C40" s="2339">
        <f>SUM(E40+G40+I40+K40+M40+O40+Q40+S40+U40+W40+Y40+AA40+AC40+AE40+AG40+AI40+AK40+AM40)</f>
        <v>52</v>
      </c>
      <c r="D40" s="2663">
        <f>SUM(F40+H40+J40+L40+N40+P40+R40+T40+V40+X40+Z40+AB40+AD40+AF40+AH40+AJ40+AL40+AN40)</f>
        <v>108</v>
      </c>
      <c r="E40" s="346">
        <v>8</v>
      </c>
      <c r="F40" s="347">
        <v>12</v>
      </c>
      <c r="G40" s="346">
        <v>9</v>
      </c>
      <c r="H40" s="350">
        <v>20</v>
      </c>
      <c r="I40" s="346">
        <v>5</v>
      </c>
      <c r="J40" s="350">
        <v>8</v>
      </c>
      <c r="K40" s="346">
        <v>12</v>
      </c>
      <c r="L40" s="350">
        <v>6</v>
      </c>
      <c r="M40" s="346">
        <v>3</v>
      </c>
      <c r="N40" s="350">
        <v>4</v>
      </c>
      <c r="O40" s="346">
        <v>1</v>
      </c>
      <c r="P40" s="350">
        <v>10</v>
      </c>
      <c r="Q40" s="348">
        <v>1</v>
      </c>
      <c r="R40" s="350">
        <v>8</v>
      </c>
      <c r="S40" s="346">
        <v>4</v>
      </c>
      <c r="T40" s="350">
        <v>7</v>
      </c>
      <c r="U40" s="346">
        <v>2</v>
      </c>
      <c r="V40" s="350">
        <v>9</v>
      </c>
      <c r="W40" s="346">
        <v>2</v>
      </c>
      <c r="X40" s="350">
        <v>3</v>
      </c>
      <c r="Y40" s="346">
        <v>0</v>
      </c>
      <c r="Z40" s="350">
        <v>5</v>
      </c>
      <c r="AA40" s="346">
        <v>1</v>
      </c>
      <c r="AB40" s="350">
        <v>5</v>
      </c>
      <c r="AC40" s="348">
        <v>2</v>
      </c>
      <c r="AD40" s="350">
        <v>1</v>
      </c>
      <c r="AE40" s="346">
        <v>1</v>
      </c>
      <c r="AF40" s="350">
        <v>6</v>
      </c>
      <c r="AG40" s="348">
        <v>0</v>
      </c>
      <c r="AH40" s="350">
        <v>4</v>
      </c>
      <c r="AI40" s="346">
        <v>0</v>
      </c>
      <c r="AJ40" s="350">
        <v>0</v>
      </c>
      <c r="AK40" s="348">
        <v>1</v>
      </c>
      <c r="AL40" s="350">
        <v>0</v>
      </c>
      <c r="AM40" s="561">
        <v>0</v>
      </c>
      <c r="AN40" s="352">
        <v>0</v>
      </c>
      <c r="AO40" s="834">
        <v>30</v>
      </c>
      <c r="AP40" s="2664">
        <v>0</v>
      </c>
      <c r="AQ40" s="2664">
        <v>0</v>
      </c>
      <c r="AR40" s="2664">
        <v>0</v>
      </c>
      <c r="AS40" s="835">
        <v>2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14</v>
      </c>
      <c r="C41" s="2339">
        <f>SUM(E41+G41+I41+K41+M41+O41+Q41+S41+U41+W41+Y41+AA41+AC41+AE41+AG41+AI41+AK41+AM41)</f>
        <v>6</v>
      </c>
      <c r="D41" s="2663">
        <f>SUM(F41+H41+J41+L41+N41+P41+R41+T41+V41+X41+Z41+AB41+AD41+AF41+AH41+AJ41+AL41+AN41)</f>
        <v>8</v>
      </c>
      <c r="E41" s="346">
        <v>1</v>
      </c>
      <c r="F41" s="347">
        <v>0</v>
      </c>
      <c r="G41" s="346">
        <v>5</v>
      </c>
      <c r="H41" s="350">
        <v>3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1</v>
      </c>
      <c r="O41" s="346">
        <v>0</v>
      </c>
      <c r="P41" s="350">
        <v>1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2</v>
      </c>
      <c r="AI41" s="346">
        <v>0</v>
      </c>
      <c r="AJ41" s="350">
        <v>1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29</v>
      </c>
      <c r="C42" s="2339">
        <f>SUM(E42+G42+I42+K42+M42+O42+Q42+S42+U42+W42+Y42+AA42+AC42+AE42+AG42+AI42+AK42+AM42)</f>
        <v>8</v>
      </c>
      <c r="D42" s="2663">
        <f t="shared" si="46"/>
        <v>21</v>
      </c>
      <c r="E42" s="346">
        <v>0</v>
      </c>
      <c r="F42" s="347">
        <v>0</v>
      </c>
      <c r="G42" s="346">
        <v>2</v>
      </c>
      <c r="H42" s="350">
        <v>0</v>
      </c>
      <c r="I42" s="346">
        <v>3</v>
      </c>
      <c r="J42" s="350">
        <v>1</v>
      </c>
      <c r="K42" s="346">
        <v>0</v>
      </c>
      <c r="L42" s="350">
        <v>0</v>
      </c>
      <c r="M42" s="346">
        <v>2</v>
      </c>
      <c r="N42" s="350">
        <v>2</v>
      </c>
      <c r="O42" s="346">
        <v>0</v>
      </c>
      <c r="P42" s="350">
        <v>2</v>
      </c>
      <c r="Q42" s="348">
        <v>0</v>
      </c>
      <c r="R42" s="350">
        <v>4</v>
      </c>
      <c r="S42" s="346">
        <v>0</v>
      </c>
      <c r="T42" s="350">
        <v>2</v>
      </c>
      <c r="U42" s="346">
        <v>0</v>
      </c>
      <c r="V42" s="350">
        <v>2</v>
      </c>
      <c r="W42" s="346">
        <v>1</v>
      </c>
      <c r="X42" s="350">
        <v>2</v>
      </c>
      <c r="Y42" s="346">
        <v>0</v>
      </c>
      <c r="Z42" s="350">
        <v>1</v>
      </c>
      <c r="AA42" s="346">
        <v>0</v>
      </c>
      <c r="AB42" s="350">
        <v>2</v>
      </c>
      <c r="AC42" s="348">
        <v>0</v>
      </c>
      <c r="AD42" s="350">
        <v>1</v>
      </c>
      <c r="AE42" s="346">
        <v>0</v>
      </c>
      <c r="AF42" s="350">
        <v>1</v>
      </c>
      <c r="AG42" s="348">
        <v>0</v>
      </c>
      <c r="AH42" s="350">
        <v>0</v>
      </c>
      <c r="AI42" s="346">
        <v>0</v>
      </c>
      <c r="AJ42" s="350">
        <v>1</v>
      </c>
      <c r="AK42" s="348">
        <v>0</v>
      </c>
      <c r="AL42" s="350">
        <v>0</v>
      </c>
      <c r="AM42" s="561">
        <v>0</v>
      </c>
      <c r="AN42" s="352">
        <v>0</v>
      </c>
      <c r="AO42" s="834">
        <v>3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39</v>
      </c>
      <c r="C43" s="2339">
        <f>SUM(E43+G43+I43+K43+M43+O43+Q43+S43+U43+W43+Y43+AA43+AC43+AE43+AG43+AI43+AK43+AM43)</f>
        <v>24</v>
      </c>
      <c r="D43" s="2663">
        <f t="shared" si="46"/>
        <v>15</v>
      </c>
      <c r="E43" s="346">
        <v>0</v>
      </c>
      <c r="F43" s="347">
        <v>3</v>
      </c>
      <c r="G43" s="346">
        <v>15</v>
      </c>
      <c r="H43" s="350">
        <v>2</v>
      </c>
      <c r="I43" s="346">
        <v>2</v>
      </c>
      <c r="J43" s="350">
        <v>5</v>
      </c>
      <c r="K43" s="346">
        <v>2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1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2</v>
      </c>
      <c r="AD43" s="350">
        <v>0</v>
      </c>
      <c r="AE43" s="346">
        <v>1</v>
      </c>
      <c r="AF43" s="350">
        <v>0</v>
      </c>
      <c r="AG43" s="348">
        <v>1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1</v>
      </c>
      <c r="AN43" s="352">
        <v>4</v>
      </c>
      <c r="AO43" s="2675">
        <v>6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165</v>
      </c>
      <c r="C44" s="2339">
        <f>SUM(E44+G44+I44+K44+M44+O44+Q44+S44+U44+W44+Y44+AA44+AC44+AE44+AG44+AI44+AK44+AM44)</f>
        <v>125</v>
      </c>
      <c r="D44" s="2663">
        <f t="shared" si="46"/>
        <v>40</v>
      </c>
      <c r="E44" s="346">
        <v>0</v>
      </c>
      <c r="F44" s="347">
        <v>0</v>
      </c>
      <c r="G44" s="346">
        <v>87</v>
      </c>
      <c r="H44" s="350">
        <v>12</v>
      </c>
      <c r="I44" s="346">
        <v>25</v>
      </c>
      <c r="J44" s="350">
        <v>13</v>
      </c>
      <c r="K44" s="346">
        <v>4</v>
      </c>
      <c r="L44" s="350">
        <v>2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1</v>
      </c>
      <c r="S44" s="346">
        <v>0</v>
      </c>
      <c r="T44" s="350">
        <v>1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1</v>
      </c>
      <c r="AA44" s="346">
        <v>0</v>
      </c>
      <c r="AB44" s="350">
        <v>0</v>
      </c>
      <c r="AC44" s="348">
        <v>1</v>
      </c>
      <c r="AD44" s="350">
        <v>0</v>
      </c>
      <c r="AE44" s="346">
        <v>4</v>
      </c>
      <c r="AF44" s="350">
        <v>0</v>
      </c>
      <c r="AG44" s="348">
        <v>1</v>
      </c>
      <c r="AH44" s="350">
        <v>1</v>
      </c>
      <c r="AI44" s="346">
        <v>1</v>
      </c>
      <c r="AJ44" s="350">
        <v>2</v>
      </c>
      <c r="AK44" s="348">
        <v>1</v>
      </c>
      <c r="AL44" s="350">
        <v>1</v>
      </c>
      <c r="AM44" s="561">
        <v>1</v>
      </c>
      <c r="AN44" s="352">
        <v>6</v>
      </c>
      <c r="AO44" s="2675">
        <v>19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129</v>
      </c>
      <c r="C46" s="2339">
        <f t="shared" si="46"/>
        <v>47</v>
      </c>
      <c r="D46" s="2663">
        <f t="shared" si="46"/>
        <v>82</v>
      </c>
      <c r="E46" s="192">
        <v>1</v>
      </c>
      <c r="F46" s="2">
        <v>1</v>
      </c>
      <c r="G46" s="192">
        <v>1</v>
      </c>
      <c r="H46" s="383">
        <v>0</v>
      </c>
      <c r="I46" s="192">
        <v>1</v>
      </c>
      <c r="J46" s="383">
        <v>0</v>
      </c>
      <c r="K46" s="192">
        <v>2</v>
      </c>
      <c r="L46" s="383">
        <v>0</v>
      </c>
      <c r="M46" s="192">
        <v>0</v>
      </c>
      <c r="N46" s="383">
        <v>6</v>
      </c>
      <c r="O46" s="192">
        <v>5</v>
      </c>
      <c r="P46" s="383">
        <v>3</v>
      </c>
      <c r="Q46" s="482">
        <v>2</v>
      </c>
      <c r="R46" s="383">
        <v>4</v>
      </c>
      <c r="S46" s="192">
        <v>0</v>
      </c>
      <c r="T46" s="383">
        <v>5</v>
      </c>
      <c r="U46" s="192">
        <v>3</v>
      </c>
      <c r="V46" s="383">
        <v>5</v>
      </c>
      <c r="W46" s="192">
        <v>1</v>
      </c>
      <c r="X46" s="383">
        <v>1</v>
      </c>
      <c r="Y46" s="192">
        <v>3</v>
      </c>
      <c r="Z46" s="383">
        <v>3</v>
      </c>
      <c r="AA46" s="192">
        <v>4</v>
      </c>
      <c r="AB46" s="383">
        <v>9</v>
      </c>
      <c r="AC46" s="482">
        <v>9</v>
      </c>
      <c r="AD46" s="383">
        <v>12</v>
      </c>
      <c r="AE46" s="346">
        <v>2</v>
      </c>
      <c r="AF46" s="350">
        <v>15</v>
      </c>
      <c r="AG46" s="348">
        <v>3</v>
      </c>
      <c r="AH46" s="350">
        <v>2</v>
      </c>
      <c r="AI46" s="346">
        <v>2</v>
      </c>
      <c r="AJ46" s="350">
        <v>3</v>
      </c>
      <c r="AK46" s="348">
        <v>1</v>
      </c>
      <c r="AL46" s="350">
        <v>6</v>
      </c>
      <c r="AM46" s="348">
        <v>7</v>
      </c>
      <c r="AN46" s="384">
        <v>7</v>
      </c>
      <c r="AO46" s="2675">
        <v>9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1</v>
      </c>
      <c r="C54" s="5693">
        <f>+E54+G54+I54+K54</f>
        <v>0</v>
      </c>
      <c r="D54" s="2711">
        <f>+F54+H54+J54+L54</f>
        <v>1</v>
      </c>
      <c r="E54" s="2712">
        <v>0</v>
      </c>
      <c r="F54" s="2713">
        <v>0</v>
      </c>
      <c r="G54" s="2712">
        <v>0</v>
      </c>
      <c r="H54" s="2713">
        <v>1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473</v>
      </c>
      <c r="C59" s="2649">
        <f>SUM(C60:C61)</f>
        <v>166</v>
      </c>
      <c r="D59" s="2721">
        <f t="shared" ref="D59:V59" si="55">SUM(D60:D61)</f>
        <v>307</v>
      </c>
      <c r="E59" s="2722">
        <f t="shared" si="55"/>
        <v>10</v>
      </c>
      <c r="F59" s="2722">
        <f t="shared" si="55"/>
        <v>26</v>
      </c>
      <c r="G59" s="2723">
        <f t="shared" si="55"/>
        <v>44</v>
      </c>
      <c r="H59" s="2722">
        <f t="shared" si="55"/>
        <v>31</v>
      </c>
      <c r="I59" s="2722">
        <f t="shared" si="55"/>
        <v>21</v>
      </c>
      <c r="J59" s="2683">
        <f t="shared" si="55"/>
        <v>25</v>
      </c>
      <c r="K59" s="2722">
        <f t="shared" si="55"/>
        <v>24</v>
      </c>
      <c r="L59" s="2683">
        <f t="shared" si="55"/>
        <v>30</v>
      </c>
      <c r="M59" s="2722">
        <f t="shared" si="55"/>
        <v>32</v>
      </c>
      <c r="N59" s="2683">
        <f t="shared" si="55"/>
        <v>25</v>
      </c>
      <c r="O59" s="2722">
        <f t="shared" si="55"/>
        <v>28</v>
      </c>
      <c r="P59" s="2683">
        <f t="shared" si="55"/>
        <v>28</v>
      </c>
      <c r="Q59" s="2722">
        <f t="shared" si="55"/>
        <v>23</v>
      </c>
      <c r="R59" s="2683">
        <f t="shared" si="55"/>
        <v>33</v>
      </c>
      <c r="S59" s="2722">
        <f t="shared" si="55"/>
        <v>33</v>
      </c>
      <c r="T59" s="2683">
        <f t="shared" si="55"/>
        <v>17</v>
      </c>
      <c r="U59" s="2722">
        <f t="shared" si="55"/>
        <v>19</v>
      </c>
      <c r="V59" s="2724">
        <f t="shared" si="55"/>
        <v>24</v>
      </c>
      <c r="W59" s="2725">
        <f>SUM(W60:W61)</f>
        <v>52</v>
      </c>
      <c r="X59" s="2723">
        <f>SUM(X60:X61)</f>
        <v>2</v>
      </c>
    </row>
    <row r="60" spans="1:75" ht="15" customHeight="1" x14ac:dyDescent="0.25">
      <c r="A60" s="2726" t="s">
        <v>64</v>
      </c>
      <c r="B60" s="303">
        <f>SUM(C60:D60)</f>
        <v>306</v>
      </c>
      <c r="C60" s="2727">
        <v>105</v>
      </c>
      <c r="D60" s="2728">
        <v>201</v>
      </c>
      <c r="E60" s="2729">
        <v>5</v>
      </c>
      <c r="F60" s="65">
        <v>6</v>
      </c>
      <c r="G60" s="2729">
        <v>11</v>
      </c>
      <c r="H60" s="65">
        <v>13</v>
      </c>
      <c r="I60" s="2729">
        <v>8</v>
      </c>
      <c r="J60" s="65">
        <v>17</v>
      </c>
      <c r="K60" s="2729">
        <v>17</v>
      </c>
      <c r="L60" s="65">
        <v>21</v>
      </c>
      <c r="M60" s="2729">
        <v>22</v>
      </c>
      <c r="N60" s="65">
        <v>22</v>
      </c>
      <c r="O60" s="2729">
        <v>21</v>
      </c>
      <c r="P60" s="65">
        <v>23</v>
      </c>
      <c r="Q60" s="2729">
        <v>14</v>
      </c>
      <c r="R60" s="65">
        <v>25</v>
      </c>
      <c r="S60" s="2729">
        <v>29</v>
      </c>
      <c r="T60" s="65">
        <v>14</v>
      </c>
      <c r="U60" s="2729">
        <v>18</v>
      </c>
      <c r="V60" s="371">
        <v>20</v>
      </c>
      <c r="W60" s="296">
        <v>29</v>
      </c>
      <c r="X60" s="107">
        <v>1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167</v>
      </c>
      <c r="C61" s="2731">
        <v>61</v>
      </c>
      <c r="D61" s="2732">
        <v>106</v>
      </c>
      <c r="E61" s="799">
        <v>5</v>
      </c>
      <c r="F61" s="564">
        <v>20</v>
      </c>
      <c r="G61" s="799">
        <v>33</v>
      </c>
      <c r="H61" s="564">
        <v>18</v>
      </c>
      <c r="I61" s="799">
        <v>13</v>
      </c>
      <c r="J61" s="564">
        <v>8</v>
      </c>
      <c r="K61" s="799">
        <v>7</v>
      </c>
      <c r="L61" s="564">
        <v>9</v>
      </c>
      <c r="M61" s="799">
        <v>10</v>
      </c>
      <c r="N61" s="564">
        <v>3</v>
      </c>
      <c r="O61" s="799">
        <v>7</v>
      </c>
      <c r="P61" s="564">
        <v>5</v>
      </c>
      <c r="Q61" s="799">
        <v>9</v>
      </c>
      <c r="R61" s="564">
        <v>8</v>
      </c>
      <c r="S61" s="799">
        <v>4</v>
      </c>
      <c r="T61" s="564">
        <v>3</v>
      </c>
      <c r="U61" s="799">
        <v>1</v>
      </c>
      <c r="V61" s="2733">
        <v>4</v>
      </c>
      <c r="W61" s="379">
        <v>23</v>
      </c>
      <c r="X61" s="388">
        <v>1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26</v>
      </c>
      <c r="C62" s="2736">
        <f>SUM(C63:C64)</f>
        <v>11</v>
      </c>
      <c r="D62" s="2721">
        <f t="shared" ref="D62:V62" si="56">SUM(D63:D64)</f>
        <v>15</v>
      </c>
      <c r="E62" s="2722">
        <f t="shared" si="56"/>
        <v>0</v>
      </c>
      <c r="F62" s="2683">
        <f t="shared" si="56"/>
        <v>0</v>
      </c>
      <c r="G62" s="2722">
        <f t="shared" si="56"/>
        <v>2</v>
      </c>
      <c r="H62" s="2683">
        <f t="shared" si="56"/>
        <v>1</v>
      </c>
      <c r="I62" s="2722">
        <f t="shared" si="56"/>
        <v>1</v>
      </c>
      <c r="J62" s="2683">
        <f t="shared" si="56"/>
        <v>0</v>
      </c>
      <c r="K62" s="2722">
        <f t="shared" si="56"/>
        <v>0</v>
      </c>
      <c r="L62" s="2683">
        <f t="shared" si="56"/>
        <v>1</v>
      </c>
      <c r="M62" s="2722">
        <f t="shared" si="56"/>
        <v>1</v>
      </c>
      <c r="N62" s="2683">
        <f t="shared" si="56"/>
        <v>2</v>
      </c>
      <c r="O62" s="2722">
        <f t="shared" si="56"/>
        <v>3</v>
      </c>
      <c r="P62" s="2683">
        <f t="shared" si="56"/>
        <v>2</v>
      </c>
      <c r="Q62" s="2722">
        <f t="shared" si="56"/>
        <v>2</v>
      </c>
      <c r="R62" s="2683">
        <f t="shared" si="56"/>
        <v>2</v>
      </c>
      <c r="S62" s="2722">
        <f t="shared" si="56"/>
        <v>2</v>
      </c>
      <c r="T62" s="2683">
        <f t="shared" si="56"/>
        <v>3</v>
      </c>
      <c r="U62" s="2722">
        <f t="shared" si="56"/>
        <v>1</v>
      </c>
      <c r="V62" s="2724">
        <f t="shared" si="56"/>
        <v>3</v>
      </c>
      <c r="W62" s="2725">
        <f>SUM(W63:W64)</f>
        <v>5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26</v>
      </c>
      <c r="C63" s="2727">
        <v>11</v>
      </c>
      <c r="D63" s="2728">
        <v>15</v>
      </c>
      <c r="E63" s="2729">
        <v>0</v>
      </c>
      <c r="F63" s="65">
        <v>0</v>
      </c>
      <c r="G63" s="2729">
        <v>2</v>
      </c>
      <c r="H63" s="65">
        <v>1</v>
      </c>
      <c r="I63" s="2729">
        <v>1</v>
      </c>
      <c r="J63" s="65">
        <v>0</v>
      </c>
      <c r="K63" s="2729">
        <v>0</v>
      </c>
      <c r="L63" s="65">
        <v>1</v>
      </c>
      <c r="M63" s="2729">
        <v>1</v>
      </c>
      <c r="N63" s="65">
        <v>2</v>
      </c>
      <c r="O63" s="2729">
        <v>3</v>
      </c>
      <c r="P63" s="65">
        <v>2</v>
      </c>
      <c r="Q63" s="2729">
        <v>2</v>
      </c>
      <c r="R63" s="65">
        <v>2</v>
      </c>
      <c r="S63" s="2729">
        <v>2</v>
      </c>
      <c r="T63" s="65">
        <v>3</v>
      </c>
      <c r="U63" s="2729">
        <v>1</v>
      </c>
      <c r="V63" s="371">
        <v>3</v>
      </c>
      <c r="W63" s="296">
        <v>5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>
        <v>0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572</v>
      </c>
    </row>
    <row r="68" spans="1:77" ht="15" customHeight="1" x14ac:dyDescent="0.25">
      <c r="A68" s="2318" t="s">
        <v>65</v>
      </c>
      <c r="B68" s="2739">
        <v>124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22</v>
      </c>
      <c r="D88" s="5642"/>
      <c r="E88" s="475">
        <v>22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4</v>
      </c>
      <c r="D89" s="5643"/>
      <c r="E89" s="347">
        <v>4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22</v>
      </c>
      <c r="D90" s="5643"/>
      <c r="E90" s="347">
        <v>22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4</v>
      </c>
      <c r="D91" s="5643"/>
      <c r="E91" s="347">
        <v>4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4</v>
      </c>
      <c r="D94" s="5642"/>
      <c r="E94" s="475">
        <v>4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20</v>
      </c>
      <c r="C101" s="2782">
        <v>20</v>
      </c>
      <c r="D101" s="2782">
        <v>0</v>
      </c>
      <c r="E101" s="475">
        <v>0</v>
      </c>
    </row>
    <row r="102" spans="1:18" ht="15" customHeight="1" x14ac:dyDescent="0.25">
      <c r="A102" s="935" t="s">
        <v>545</v>
      </c>
      <c r="B102" s="2783">
        <f t="shared" ref="B102:B105" si="76">SUM(C102:E102)</f>
        <v>6</v>
      </c>
      <c r="C102" s="813">
        <v>6</v>
      </c>
      <c r="D102" s="813">
        <v>0</v>
      </c>
      <c r="E102" s="347">
        <v>0</v>
      </c>
    </row>
    <row r="103" spans="1:18" ht="15" customHeight="1" x14ac:dyDescent="0.25">
      <c r="A103" s="935" t="s">
        <v>546</v>
      </c>
      <c r="B103" s="2783">
        <f t="shared" si="76"/>
        <v>22</v>
      </c>
      <c r="C103" s="813">
        <v>22</v>
      </c>
      <c r="D103" s="813">
        <v>0</v>
      </c>
      <c r="E103" s="347">
        <v>0</v>
      </c>
    </row>
    <row r="104" spans="1:18" ht="15" customHeight="1" x14ac:dyDescent="0.25">
      <c r="A104" s="935" t="s">
        <v>547</v>
      </c>
      <c r="B104" s="2783">
        <f t="shared" si="76"/>
        <v>4</v>
      </c>
      <c r="C104" s="813">
        <v>4</v>
      </c>
      <c r="D104" s="813">
        <v>0</v>
      </c>
      <c r="E104" s="347">
        <v>0</v>
      </c>
    </row>
    <row r="105" spans="1:18" ht="15" customHeight="1" x14ac:dyDescent="0.25">
      <c r="A105" s="1814" t="s">
        <v>548</v>
      </c>
      <c r="B105" s="798">
        <f t="shared" si="76"/>
        <v>0</v>
      </c>
      <c r="C105" s="2729">
        <v>0</v>
      </c>
      <c r="D105" s="2787">
        <v>0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4</v>
      </c>
      <c r="C107" s="2782">
        <v>4</v>
      </c>
      <c r="D107" s="2782">
        <v>0</v>
      </c>
      <c r="E107" s="475">
        <v>0</v>
      </c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>
        <v>0</v>
      </c>
      <c r="D108" s="813">
        <v>0</v>
      </c>
      <c r="E108" s="347">
        <v>0</v>
      </c>
    </row>
    <row r="109" spans="1:18" ht="20.25" customHeight="1" x14ac:dyDescent="0.25">
      <c r="A109" s="398" t="s">
        <v>552</v>
      </c>
      <c r="B109" s="427">
        <f t="shared" si="77"/>
        <v>0</v>
      </c>
      <c r="C109" s="2787">
        <v>0</v>
      </c>
      <c r="D109" s="2787">
        <v>0</v>
      </c>
      <c r="E109" s="2791">
        <v>0</v>
      </c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9573</v>
      </c>
      <c r="C114" s="2805">
        <v>9197</v>
      </c>
      <c r="D114" s="2806">
        <v>376</v>
      </c>
      <c r="E114" s="2805">
        <v>9569</v>
      </c>
      <c r="F114" s="2806">
        <v>4</v>
      </c>
      <c r="G114" s="2805">
        <v>24770</v>
      </c>
      <c r="H114" s="2807">
        <v>2757</v>
      </c>
      <c r="I114" s="2808">
        <v>0</v>
      </c>
      <c r="J114" s="2809">
        <v>0</v>
      </c>
      <c r="K114" s="2806">
        <v>9197</v>
      </c>
      <c r="L114" s="2805">
        <v>4104</v>
      </c>
      <c r="M114" s="2810">
        <v>4104</v>
      </c>
      <c r="N114" s="2811">
        <v>6</v>
      </c>
      <c r="O114" s="2805">
        <v>14182</v>
      </c>
      <c r="P114" s="2811">
        <v>24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1617</v>
      </c>
      <c r="C115" s="2815">
        <v>1609</v>
      </c>
      <c r="D115" s="2816">
        <v>8</v>
      </c>
      <c r="E115" s="2815">
        <v>1617</v>
      </c>
      <c r="F115" s="2816">
        <v>0</v>
      </c>
      <c r="G115" s="2815">
        <v>3453</v>
      </c>
      <c r="H115" s="2817">
        <v>44</v>
      </c>
      <c r="I115" s="2818">
        <v>0</v>
      </c>
      <c r="J115" s="2819">
        <v>0</v>
      </c>
      <c r="K115" s="2816">
        <v>1609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269</v>
      </c>
      <c r="C116" s="2822">
        <v>269</v>
      </c>
      <c r="D116" s="2823">
        <v>0</v>
      </c>
      <c r="E116" s="2824">
        <v>269</v>
      </c>
      <c r="F116" s="2823">
        <v>0</v>
      </c>
      <c r="G116" s="2822">
        <v>269</v>
      </c>
      <c r="H116" s="2825">
        <v>0</v>
      </c>
      <c r="I116" s="2826">
        <v>0</v>
      </c>
      <c r="J116" s="2827">
        <v>0</v>
      </c>
      <c r="K116" s="2823">
        <v>269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11459</v>
      </c>
      <c r="C117" s="2834">
        <f t="shared" ref="C117:K117" si="78">SUM(C114:C116)</f>
        <v>11075</v>
      </c>
      <c r="D117" s="2835">
        <f t="shared" si="78"/>
        <v>384</v>
      </c>
      <c r="E117" s="2834">
        <f t="shared" si="78"/>
        <v>11455</v>
      </c>
      <c r="F117" s="2835">
        <f t="shared" si="78"/>
        <v>4</v>
      </c>
      <c r="G117" s="2834">
        <f t="shared" si="78"/>
        <v>28492</v>
      </c>
      <c r="H117" s="2836">
        <f t="shared" si="78"/>
        <v>2801</v>
      </c>
      <c r="I117" s="2837">
        <f t="shared" si="78"/>
        <v>0</v>
      </c>
      <c r="J117" s="2838">
        <f t="shared" si="78"/>
        <v>0</v>
      </c>
      <c r="K117" s="2835">
        <f t="shared" si="78"/>
        <v>11075</v>
      </c>
      <c r="L117" s="2834">
        <f>SUM(L114)</f>
        <v>4104</v>
      </c>
      <c r="M117" s="2839">
        <f t="shared" ref="M117:P117" si="79">SUM(M114)</f>
        <v>4104</v>
      </c>
      <c r="N117" s="2840">
        <f>SUM(N114)</f>
        <v>6</v>
      </c>
      <c r="O117" s="2834">
        <f t="shared" si="79"/>
        <v>14182</v>
      </c>
      <c r="P117" s="2840">
        <f t="shared" si="79"/>
        <v>24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8</v>
      </c>
      <c r="C135" s="479">
        <f>SUM(E135+G135+I135+K135+M135+O135+Q135+S135+U135+W135+Y135+AA135+AC135+AE135+AG135+AI135+AK135+AM135)</f>
        <v>4</v>
      </c>
      <c r="D135" s="2865">
        <f t="shared" ref="C135:D137" si="81">SUM(F135+H135+J135+L135+N135+P135+R135+T135+V135+X135+Z135+AB135+AD135+AF135+AH135+AJ135+AL135+AN135)</f>
        <v>4</v>
      </c>
      <c r="E135" s="290">
        <v>0</v>
      </c>
      <c r="F135" s="107">
        <v>0</v>
      </c>
      <c r="G135" s="290">
        <v>4</v>
      </c>
      <c r="H135" s="637">
        <v>3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1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6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79</v>
      </c>
      <c r="C136" s="479">
        <f t="shared" si="81"/>
        <v>24</v>
      </c>
      <c r="D136" s="2865">
        <f t="shared" si="81"/>
        <v>55</v>
      </c>
      <c r="E136" s="346">
        <v>5</v>
      </c>
      <c r="F136" s="347">
        <v>9</v>
      </c>
      <c r="G136" s="346">
        <v>7</v>
      </c>
      <c r="H136" s="350">
        <v>12</v>
      </c>
      <c r="I136" s="346">
        <v>3</v>
      </c>
      <c r="J136" s="350">
        <v>3</v>
      </c>
      <c r="K136" s="346">
        <v>4</v>
      </c>
      <c r="L136" s="350">
        <v>2</v>
      </c>
      <c r="M136" s="346">
        <v>0</v>
      </c>
      <c r="N136" s="350">
        <v>2</v>
      </c>
      <c r="O136" s="346">
        <v>0</v>
      </c>
      <c r="P136" s="350">
        <v>4</v>
      </c>
      <c r="Q136" s="348">
        <v>0</v>
      </c>
      <c r="R136" s="350">
        <v>5</v>
      </c>
      <c r="S136" s="346">
        <v>0</v>
      </c>
      <c r="T136" s="350">
        <v>5</v>
      </c>
      <c r="U136" s="346">
        <v>0</v>
      </c>
      <c r="V136" s="350">
        <v>2</v>
      </c>
      <c r="W136" s="346">
        <v>2</v>
      </c>
      <c r="X136" s="350">
        <v>0</v>
      </c>
      <c r="Y136" s="346">
        <v>0</v>
      </c>
      <c r="Z136" s="350">
        <v>1</v>
      </c>
      <c r="AA136" s="346">
        <v>1</v>
      </c>
      <c r="AB136" s="350">
        <v>3</v>
      </c>
      <c r="AC136" s="346">
        <v>1</v>
      </c>
      <c r="AD136" s="350">
        <v>0</v>
      </c>
      <c r="AE136" s="346">
        <v>1</v>
      </c>
      <c r="AF136" s="350">
        <v>4</v>
      </c>
      <c r="AG136" s="346">
        <v>0</v>
      </c>
      <c r="AH136" s="350">
        <v>3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79</v>
      </c>
      <c r="AP136" s="2664">
        <v>8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60</v>
      </c>
      <c r="C137" s="484">
        <f t="shared" si="81"/>
        <v>24</v>
      </c>
      <c r="D137" s="402">
        <f t="shared" si="81"/>
        <v>36</v>
      </c>
      <c r="E137" s="380">
        <v>11</v>
      </c>
      <c r="F137" s="388">
        <v>6</v>
      </c>
      <c r="G137" s="380">
        <v>5</v>
      </c>
      <c r="H137" s="389">
        <v>6</v>
      </c>
      <c r="I137" s="380">
        <v>0</v>
      </c>
      <c r="J137" s="389">
        <v>1</v>
      </c>
      <c r="K137" s="380">
        <v>2</v>
      </c>
      <c r="L137" s="389">
        <v>3</v>
      </c>
      <c r="M137" s="380">
        <v>0</v>
      </c>
      <c r="N137" s="389">
        <v>5</v>
      </c>
      <c r="O137" s="380">
        <v>1</v>
      </c>
      <c r="P137" s="389">
        <v>5</v>
      </c>
      <c r="Q137" s="429">
        <v>2</v>
      </c>
      <c r="R137" s="389">
        <v>1</v>
      </c>
      <c r="S137" s="380">
        <v>0</v>
      </c>
      <c r="T137" s="389">
        <v>2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2</v>
      </c>
      <c r="AI137" s="380">
        <v>2</v>
      </c>
      <c r="AJ137" s="389">
        <v>0</v>
      </c>
      <c r="AK137" s="380">
        <v>0</v>
      </c>
      <c r="AL137" s="389">
        <v>5</v>
      </c>
      <c r="AM137" s="564">
        <v>1</v>
      </c>
      <c r="AN137" s="390">
        <v>0</v>
      </c>
      <c r="AO137" s="837">
        <v>60</v>
      </c>
      <c r="AP137" s="2681">
        <v>8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16</v>
      </c>
      <c r="D141" s="2872">
        <v>4</v>
      </c>
      <c r="E141" s="2873">
        <v>11</v>
      </c>
      <c r="F141" s="2873">
        <v>1</v>
      </c>
      <c r="G141" s="2873">
        <v>0</v>
      </c>
      <c r="H141" s="2874">
        <v>0</v>
      </c>
      <c r="I141" s="2875"/>
      <c r="J141" s="2876">
        <v>3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38</v>
      </c>
      <c r="D142" s="2878">
        <v>31</v>
      </c>
      <c r="E142" s="2879">
        <v>5</v>
      </c>
      <c r="F142" s="2879">
        <v>1</v>
      </c>
      <c r="G142" s="2879">
        <v>0</v>
      </c>
      <c r="H142" s="2880">
        <v>1</v>
      </c>
      <c r="I142" s="2875"/>
      <c r="J142" s="2881">
        <v>8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111</v>
      </c>
      <c r="D143" s="2883">
        <v>31</v>
      </c>
      <c r="E143" s="2884">
        <v>36</v>
      </c>
      <c r="F143" s="2884">
        <v>20</v>
      </c>
      <c r="G143" s="2884">
        <v>18</v>
      </c>
      <c r="H143" s="2885">
        <v>6</v>
      </c>
      <c r="I143" s="2875"/>
      <c r="J143" s="2886">
        <v>23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20</v>
      </c>
      <c r="D146" s="2899">
        <v>0</v>
      </c>
      <c r="E146" s="2900">
        <v>17</v>
      </c>
      <c r="F146" s="2900">
        <v>3</v>
      </c>
      <c r="G146" s="2900">
        <v>0</v>
      </c>
      <c r="H146" s="2874">
        <v>0</v>
      </c>
      <c r="I146" s="2901">
        <v>0</v>
      </c>
      <c r="J146" s="2902">
        <v>6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70</v>
      </c>
      <c r="D147" s="2899">
        <v>66</v>
      </c>
      <c r="E147" s="2900">
        <v>4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12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61</v>
      </c>
      <c r="D148" s="2878">
        <v>0</v>
      </c>
      <c r="E148" s="2879">
        <v>19</v>
      </c>
      <c r="F148" s="2879">
        <v>17</v>
      </c>
      <c r="G148" s="2879">
        <v>18</v>
      </c>
      <c r="H148" s="2880">
        <v>7</v>
      </c>
      <c r="I148" s="2905">
        <v>0</v>
      </c>
      <c r="J148" s="2881">
        <v>10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14</v>
      </c>
      <c r="D149" s="2883">
        <v>0</v>
      </c>
      <c r="E149" s="2884">
        <v>12</v>
      </c>
      <c r="F149" s="2884">
        <v>2</v>
      </c>
      <c r="G149" s="2884">
        <v>0</v>
      </c>
      <c r="H149" s="2885">
        <v>0</v>
      </c>
      <c r="I149" s="2906">
        <v>0</v>
      </c>
      <c r="J149" s="2886">
        <v>6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2</v>
      </c>
      <c r="D163" s="479">
        <f t="shared" si="98"/>
        <v>0</v>
      </c>
      <c r="E163" s="480">
        <f>+G163+I163+K163+M163+O163+Q163+S163+U163+W163+Y163+AA163+AC163+AE163+AG163+AI163+AK163+AM163</f>
        <v>2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1</v>
      </c>
      <c r="AF163" s="346">
        <v>0</v>
      </c>
      <c r="AG163" s="347">
        <v>1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1</v>
      </c>
      <c r="D165" s="479">
        <f>+F165+H165+J165+L165+N165+P165+R165+T165+V165+X165+Z165+AB165+AD165+AF165+AH165+AJ165+AL165</f>
        <v>1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1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26</v>
      </c>
      <c r="C171" s="380"/>
      <c r="D171" s="2911"/>
      <c r="E171" s="2911"/>
      <c r="F171" s="2911"/>
      <c r="G171" s="2911">
        <v>2</v>
      </c>
      <c r="H171" s="2911"/>
      <c r="I171" s="2911"/>
      <c r="J171" s="2911">
        <v>4</v>
      </c>
      <c r="K171" s="2911"/>
      <c r="L171" s="2911">
        <v>2</v>
      </c>
      <c r="M171" s="2911">
        <v>2</v>
      </c>
      <c r="N171" s="2911"/>
      <c r="O171" s="2911">
        <v>4</v>
      </c>
      <c r="P171" s="2911">
        <v>2</v>
      </c>
      <c r="Q171" s="2911">
        <v>4</v>
      </c>
      <c r="R171" s="2911"/>
      <c r="S171" s="392">
        <v>6</v>
      </c>
      <c r="T171" s="379">
        <v>4</v>
      </c>
      <c r="U171" s="388">
        <v>2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1</v>
      </c>
      <c r="C176" s="2925">
        <f>SUM(D176:E176)</f>
        <v>1</v>
      </c>
      <c r="D176" s="472">
        <f>SUM(F176+H176+J176)</f>
        <v>1</v>
      </c>
      <c r="E176" s="558">
        <f>SUM(G176+I176+K176)</f>
        <v>0</v>
      </c>
      <c r="F176" s="474">
        <v>0</v>
      </c>
      <c r="G176" s="577">
        <v>0</v>
      </c>
      <c r="H176" s="474">
        <v>1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5</v>
      </c>
      <c r="C178" s="2925">
        <f t="shared" si="105"/>
        <v>5</v>
      </c>
      <c r="D178" s="2935">
        <f t="shared" si="106"/>
        <v>5</v>
      </c>
      <c r="E178" s="2936">
        <f t="shared" si="106"/>
        <v>0</v>
      </c>
      <c r="F178" s="474">
        <v>2</v>
      </c>
      <c r="G178" s="577">
        <v>0</v>
      </c>
      <c r="H178" s="474">
        <v>3</v>
      </c>
      <c r="I178" s="577">
        <v>0</v>
      </c>
      <c r="J178" s="474">
        <v>0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>
        <v>0</v>
      </c>
      <c r="G180" s="577">
        <v>0</v>
      </c>
      <c r="H180" s="474">
        <v>0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18</v>
      </c>
      <c r="C182" s="2242">
        <f t="shared" si="105"/>
        <v>18</v>
      </c>
      <c r="D182" s="2938">
        <f t="shared" si="106"/>
        <v>3</v>
      </c>
      <c r="E182" s="2939">
        <f t="shared" si="106"/>
        <v>15</v>
      </c>
      <c r="F182" s="290">
        <v>1</v>
      </c>
      <c r="G182" s="637">
        <v>15</v>
      </c>
      <c r="H182" s="290">
        <v>0</v>
      </c>
      <c r="I182" s="637">
        <v>0</v>
      </c>
      <c r="J182" s="290">
        <v>2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18472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14" zoomScaleNormal="100" workbookViewId="0">
      <selection activeCell="AN193" sqref="AN193:AX19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23</v>
      </c>
      <c r="D11" s="474">
        <v>0</v>
      </c>
      <c r="E11" s="477">
        <v>0</v>
      </c>
      <c r="F11" s="494">
        <v>1</v>
      </c>
      <c r="G11" s="494">
        <v>4</v>
      </c>
      <c r="H11" s="494">
        <v>1</v>
      </c>
      <c r="I11" s="494">
        <v>10</v>
      </c>
      <c r="J11" s="494">
        <v>5</v>
      </c>
      <c r="K11" s="494">
        <v>2</v>
      </c>
      <c r="L11" s="494">
        <v>0</v>
      </c>
      <c r="M11" s="495">
        <v>0</v>
      </c>
      <c r="N11" s="496">
        <v>0</v>
      </c>
      <c r="O11" s="497">
        <v>0</v>
      </c>
      <c r="P11" s="494">
        <v>1</v>
      </c>
      <c r="Q11" s="494">
        <v>2</v>
      </c>
      <c r="R11" s="2965">
        <v>0</v>
      </c>
      <c r="S11" s="2965">
        <v>0</v>
      </c>
      <c r="T11" s="2965">
        <v>0</v>
      </c>
      <c r="U11" s="2965">
        <v>0</v>
      </c>
      <c r="V11" s="475">
        <v>8</v>
      </c>
      <c r="W11" s="474">
        <v>0</v>
      </c>
      <c r="X11" s="475">
        <v>2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3</v>
      </c>
      <c r="D12" s="346">
        <v>0</v>
      </c>
      <c r="E12" s="348">
        <v>0</v>
      </c>
      <c r="F12" s="369">
        <v>1</v>
      </c>
      <c r="G12" s="369">
        <v>1</v>
      </c>
      <c r="H12" s="369">
        <v>0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1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23</v>
      </c>
      <c r="D13" s="346">
        <v>0</v>
      </c>
      <c r="E13" s="348">
        <v>0</v>
      </c>
      <c r="F13" s="369">
        <v>1</v>
      </c>
      <c r="G13" s="369">
        <v>4</v>
      </c>
      <c r="H13" s="369">
        <v>1</v>
      </c>
      <c r="I13" s="369">
        <v>10</v>
      </c>
      <c r="J13" s="369">
        <v>5</v>
      </c>
      <c r="K13" s="369">
        <v>2</v>
      </c>
      <c r="L13" s="369">
        <v>0</v>
      </c>
      <c r="M13" s="349">
        <v>0</v>
      </c>
      <c r="N13" s="352">
        <v>0</v>
      </c>
      <c r="O13" s="430">
        <v>0</v>
      </c>
      <c r="P13" s="369">
        <v>1</v>
      </c>
      <c r="Q13" s="369">
        <v>2</v>
      </c>
      <c r="R13" s="2965">
        <v>0</v>
      </c>
      <c r="S13" s="2965">
        <v>0</v>
      </c>
      <c r="T13" s="2965">
        <v>0</v>
      </c>
      <c r="U13" s="2965">
        <v>0</v>
      </c>
      <c r="V13" s="347">
        <v>4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10</v>
      </c>
      <c r="D14" s="380">
        <v>0</v>
      </c>
      <c r="E14" s="429">
        <v>0</v>
      </c>
      <c r="F14" s="372">
        <v>1</v>
      </c>
      <c r="G14" s="372">
        <v>1</v>
      </c>
      <c r="H14" s="372">
        <v>0</v>
      </c>
      <c r="I14" s="372">
        <v>3</v>
      </c>
      <c r="J14" s="372">
        <v>4</v>
      </c>
      <c r="K14" s="372">
        <v>1</v>
      </c>
      <c r="L14" s="372">
        <v>0</v>
      </c>
      <c r="M14" s="502">
        <v>0</v>
      </c>
      <c r="N14" s="390">
        <v>0</v>
      </c>
      <c r="O14" s="379">
        <v>0</v>
      </c>
      <c r="P14" s="372">
        <v>1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2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>
        <v>0</v>
      </c>
      <c r="D18" s="506">
        <v>0</v>
      </c>
      <c r="E18" s="507">
        <v>0</v>
      </c>
      <c r="F18" s="508">
        <v>0</v>
      </c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>
        <v>0</v>
      </c>
      <c r="D19" s="431">
        <v>0</v>
      </c>
      <c r="E19" s="22">
        <v>0</v>
      </c>
      <c r="F19" s="107">
        <v>0</v>
      </c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>
        <v>0</v>
      </c>
      <c r="D20" s="352">
        <v>0</v>
      </c>
      <c r="E20" s="348">
        <v>0</v>
      </c>
      <c r="F20" s="347">
        <v>0</v>
      </c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>
        <v>0</v>
      </c>
      <c r="D21" s="352">
        <v>0</v>
      </c>
      <c r="E21" s="348">
        <v>0</v>
      </c>
      <c r="F21" s="347">
        <v>0</v>
      </c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>
        <v>0</v>
      </c>
      <c r="D22" s="352">
        <v>0</v>
      </c>
      <c r="E22" s="348">
        <v>0</v>
      </c>
      <c r="F22" s="347">
        <v>0</v>
      </c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>
        <v>0</v>
      </c>
      <c r="D23" s="352">
        <v>0</v>
      </c>
      <c r="E23" s="348">
        <v>0</v>
      </c>
      <c r="F23" s="347">
        <v>0</v>
      </c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>
        <v>0</v>
      </c>
      <c r="D24" s="352">
        <v>0</v>
      </c>
      <c r="E24" s="348">
        <v>0</v>
      </c>
      <c r="F24" s="347">
        <v>0</v>
      </c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>
        <v>0</v>
      </c>
      <c r="D25" s="352">
        <v>0</v>
      </c>
      <c r="E25" s="348">
        <v>0</v>
      </c>
      <c r="F25" s="347">
        <v>0</v>
      </c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>
        <v>0</v>
      </c>
      <c r="D26" s="352">
        <v>0</v>
      </c>
      <c r="E26" s="348">
        <v>0</v>
      </c>
      <c r="F26" s="347">
        <v>0</v>
      </c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>
        <v>0</v>
      </c>
      <c r="D27" s="352">
        <v>0</v>
      </c>
      <c r="E27" s="348">
        <v>0</v>
      </c>
      <c r="F27" s="347">
        <v>0</v>
      </c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>
        <v>0</v>
      </c>
      <c r="D28" s="384">
        <v>0</v>
      </c>
      <c r="E28" s="482">
        <v>0</v>
      </c>
      <c r="F28" s="2">
        <v>0</v>
      </c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>
        <v>0</v>
      </c>
      <c r="D29" s="384">
        <v>0</v>
      </c>
      <c r="E29" s="482">
        <v>0</v>
      </c>
      <c r="F29" s="2">
        <v>0</v>
      </c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>
        <v>0</v>
      </c>
      <c r="D30" s="384">
        <v>0</v>
      </c>
      <c r="E30" s="482">
        <v>0</v>
      </c>
      <c r="F30" s="2">
        <v>0</v>
      </c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>
        <v>0</v>
      </c>
      <c r="D31" s="390">
        <v>0</v>
      </c>
      <c r="E31" s="429">
        <v>0</v>
      </c>
      <c r="F31" s="388">
        <v>0</v>
      </c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53</v>
      </c>
      <c r="D35" s="511">
        <f>SUM(D36:D49)</f>
        <v>1</v>
      </c>
      <c r="E35" s="512">
        <f>SUM(E36:E49)</f>
        <v>12</v>
      </c>
      <c r="F35" s="512">
        <f t="shared" ref="F35:M35" si="21">SUM(F36:F49)</f>
        <v>10</v>
      </c>
      <c r="G35" s="512">
        <f t="shared" si="21"/>
        <v>11</v>
      </c>
      <c r="H35" s="512">
        <f t="shared" si="21"/>
        <v>12</v>
      </c>
      <c r="I35" s="512">
        <f t="shared" si="21"/>
        <v>4</v>
      </c>
      <c r="J35" s="512">
        <f t="shared" si="21"/>
        <v>1</v>
      </c>
      <c r="K35" s="512">
        <f t="shared" si="21"/>
        <v>1</v>
      </c>
      <c r="L35" s="512">
        <f t="shared" si="21"/>
        <v>0</v>
      </c>
      <c r="M35" s="512">
        <f t="shared" si="21"/>
        <v>1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35</v>
      </c>
      <c r="S35" s="515">
        <f t="shared" ref="S35:AA35" si="23">SUM(S36:S48)</f>
        <v>5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6</v>
      </c>
      <c r="D36" s="474">
        <v>0</v>
      </c>
      <c r="E36" s="494">
        <v>1</v>
      </c>
      <c r="F36" s="494">
        <v>2</v>
      </c>
      <c r="G36" s="494">
        <v>1</v>
      </c>
      <c r="H36" s="494">
        <v>1</v>
      </c>
      <c r="I36" s="494">
        <v>1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2</v>
      </c>
      <c r="S36" s="475">
        <v>2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1</v>
      </c>
      <c r="D37" s="380">
        <v>0</v>
      </c>
      <c r="E37" s="372">
        <v>0</v>
      </c>
      <c r="F37" s="372">
        <v>0</v>
      </c>
      <c r="G37" s="372">
        <v>1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5</v>
      </c>
      <c r="D38" s="474">
        <v>0</v>
      </c>
      <c r="E38" s="494">
        <v>1</v>
      </c>
      <c r="F38" s="494">
        <v>2</v>
      </c>
      <c r="G38" s="494">
        <v>0</v>
      </c>
      <c r="H38" s="494">
        <v>1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5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8</v>
      </c>
      <c r="D39" s="346">
        <v>0</v>
      </c>
      <c r="E39" s="369">
        <v>0</v>
      </c>
      <c r="F39" s="369">
        <v>3</v>
      </c>
      <c r="G39" s="369">
        <v>3</v>
      </c>
      <c r="H39" s="369">
        <v>1</v>
      </c>
      <c r="I39" s="369">
        <v>0</v>
      </c>
      <c r="J39" s="369">
        <v>0</v>
      </c>
      <c r="K39" s="369">
        <v>1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1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8</v>
      </c>
      <c r="D40" s="346">
        <v>1</v>
      </c>
      <c r="E40" s="369">
        <v>2</v>
      </c>
      <c r="F40" s="369">
        <v>1</v>
      </c>
      <c r="G40" s="369">
        <v>2</v>
      </c>
      <c r="H40" s="369">
        <v>1</v>
      </c>
      <c r="I40" s="369">
        <v>1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8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14</v>
      </c>
      <c r="D41" s="346">
        <v>0</v>
      </c>
      <c r="E41" s="369">
        <v>3</v>
      </c>
      <c r="F41" s="369">
        <v>1</v>
      </c>
      <c r="G41" s="369">
        <v>3</v>
      </c>
      <c r="H41" s="369">
        <v>5</v>
      </c>
      <c r="I41" s="369">
        <v>1</v>
      </c>
      <c r="J41" s="369">
        <v>1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9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6</v>
      </c>
      <c r="D42" s="346">
        <v>0</v>
      </c>
      <c r="E42" s="369">
        <v>3</v>
      </c>
      <c r="F42" s="369">
        <v>1</v>
      </c>
      <c r="G42" s="369">
        <v>1</v>
      </c>
      <c r="H42" s="369">
        <v>1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6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5</v>
      </c>
      <c r="D45" s="474">
        <v>0</v>
      </c>
      <c r="E45" s="494">
        <v>2</v>
      </c>
      <c r="F45" s="494">
        <v>0</v>
      </c>
      <c r="G45" s="494">
        <v>0</v>
      </c>
      <c r="H45" s="494">
        <v>2</v>
      </c>
      <c r="I45" s="494">
        <v>0</v>
      </c>
      <c r="J45" s="494">
        <v>0</v>
      </c>
      <c r="K45" s="494">
        <v>0</v>
      </c>
      <c r="L45" s="494">
        <v>0</v>
      </c>
      <c r="M45" s="494">
        <v>1</v>
      </c>
      <c r="N45" s="5639"/>
      <c r="O45" s="5639"/>
      <c r="P45" s="5639"/>
      <c r="Q45" s="497">
        <v>0</v>
      </c>
      <c r="R45" s="494">
        <v>4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/>
      <c r="O46" s="372"/>
      <c r="P46" s="372"/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13</v>
      </c>
      <c r="D50" s="290">
        <v>1</v>
      </c>
      <c r="E50" s="535">
        <v>2</v>
      </c>
      <c r="F50" s="535">
        <v>5</v>
      </c>
      <c r="G50" s="535">
        <v>3</v>
      </c>
      <c r="H50" s="535">
        <v>1</v>
      </c>
      <c r="I50" s="535">
        <v>0</v>
      </c>
      <c r="J50" s="535">
        <v>1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11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17</v>
      </c>
      <c r="D89" s="507">
        <v>5</v>
      </c>
      <c r="E89" s="508">
        <v>12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>
        <v>1</v>
      </c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6</v>
      </c>
      <c r="D98" s="2710">
        <f t="shared" si="77"/>
        <v>1</v>
      </c>
      <c r="E98" s="3009">
        <f t="shared" si="77"/>
        <v>5</v>
      </c>
      <c r="F98" s="3010"/>
      <c r="G98" s="3011">
        <v>4</v>
      </c>
      <c r="H98" s="3012"/>
      <c r="I98" s="3011">
        <v>1</v>
      </c>
      <c r="J98" s="3012"/>
      <c r="K98" s="3011"/>
      <c r="L98" s="3012"/>
      <c r="M98" s="3011"/>
      <c r="N98" s="3012">
        <v>1</v>
      </c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>
        <v>1</v>
      </c>
      <c r="AE98" s="3011">
        <v>1</v>
      </c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>
        <v>1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32</v>
      </c>
      <c r="D119" s="512">
        <f>SUM(F119+H119+J119+L119+N119+P119+R119+T119+V119+X119+Z119+AB119+AD119+AF119)</f>
        <v>19</v>
      </c>
      <c r="E119" s="586">
        <f>SUM(+G119+I119+K119+M119+O119+Q119+S119+U119+W119+Y119+AA119+AC119+AE119+AG119)</f>
        <v>13</v>
      </c>
      <c r="F119" s="474">
        <v>0</v>
      </c>
      <c r="G119" s="477">
        <v>0</v>
      </c>
      <c r="H119" s="474">
        <v>0</v>
      </c>
      <c r="I119" s="477">
        <v>1</v>
      </c>
      <c r="J119" s="474">
        <v>0</v>
      </c>
      <c r="K119" s="477">
        <v>0</v>
      </c>
      <c r="L119" s="474">
        <v>2</v>
      </c>
      <c r="M119" s="477">
        <v>1</v>
      </c>
      <c r="N119" s="474">
        <v>0</v>
      </c>
      <c r="O119" s="477">
        <v>1</v>
      </c>
      <c r="P119" s="474">
        <v>2</v>
      </c>
      <c r="Q119" s="477">
        <v>0</v>
      </c>
      <c r="R119" s="474">
        <v>2</v>
      </c>
      <c r="S119" s="477">
        <v>2</v>
      </c>
      <c r="T119" s="474">
        <v>4</v>
      </c>
      <c r="U119" s="477">
        <v>2</v>
      </c>
      <c r="V119" s="474">
        <v>2</v>
      </c>
      <c r="W119" s="477">
        <v>2</v>
      </c>
      <c r="X119" s="474">
        <v>1</v>
      </c>
      <c r="Y119" s="477">
        <v>1</v>
      </c>
      <c r="Z119" s="474">
        <v>2</v>
      </c>
      <c r="AA119" s="477">
        <v>1</v>
      </c>
      <c r="AB119" s="474">
        <v>0</v>
      </c>
      <c r="AC119" s="477">
        <v>0</v>
      </c>
      <c r="AD119" s="474">
        <v>3</v>
      </c>
      <c r="AE119" s="477">
        <v>2</v>
      </c>
      <c r="AF119" s="474">
        <v>1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20</v>
      </c>
      <c r="D120" s="587">
        <f t="shared" ref="D120:D128" si="95">SUM(F120+H120+J120+L120+N120+P120+R120+T120+V120+X120+Z120+AB120+AD120+AF120)</f>
        <v>14</v>
      </c>
      <c r="E120" s="588">
        <f>SUM(+G120+I120+K120+M120+O120+Q120+S120+U120+W120+Y120+AA120+AC120+AE120+AG120)</f>
        <v>6</v>
      </c>
      <c r="F120" s="474">
        <v>0</v>
      </c>
      <c r="G120" s="576">
        <v>0</v>
      </c>
      <c r="H120" s="474">
        <v>0</v>
      </c>
      <c r="I120" s="576">
        <v>1</v>
      </c>
      <c r="J120" s="474">
        <v>0</v>
      </c>
      <c r="K120" s="576"/>
      <c r="L120" s="474">
        <v>2</v>
      </c>
      <c r="M120" s="576">
        <v>0</v>
      </c>
      <c r="N120" s="474">
        <v>0</v>
      </c>
      <c r="O120" s="576">
        <v>0</v>
      </c>
      <c r="P120" s="474">
        <v>2</v>
      </c>
      <c r="Q120" s="576">
        <v>0</v>
      </c>
      <c r="R120" s="474">
        <v>1</v>
      </c>
      <c r="S120" s="576">
        <v>1</v>
      </c>
      <c r="T120" s="474">
        <v>3</v>
      </c>
      <c r="U120" s="576">
        <v>1</v>
      </c>
      <c r="V120" s="474">
        <v>1</v>
      </c>
      <c r="W120" s="576">
        <v>1</v>
      </c>
      <c r="X120" s="474">
        <v>1</v>
      </c>
      <c r="Y120" s="576">
        <v>1</v>
      </c>
      <c r="Z120" s="474">
        <v>2</v>
      </c>
      <c r="AA120" s="576">
        <v>0</v>
      </c>
      <c r="AB120" s="474">
        <v>0</v>
      </c>
      <c r="AC120" s="576">
        <v>0</v>
      </c>
      <c r="AD120" s="474">
        <v>1</v>
      </c>
      <c r="AE120" s="576">
        <v>1</v>
      </c>
      <c r="AF120" s="474">
        <v>1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14</v>
      </c>
      <c r="D121" s="589">
        <f t="shared" si="95"/>
        <v>6</v>
      </c>
      <c r="E121" s="560">
        <f>SUM(+G121+I121+K121+M121+O121+Q121+S121+U121+W121+Y121+AA121+AC121+AE121+AG121)</f>
        <v>8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1</v>
      </c>
      <c r="N121" s="346">
        <v>0</v>
      </c>
      <c r="O121" s="347">
        <v>1</v>
      </c>
      <c r="P121" s="346"/>
      <c r="Q121" s="347">
        <v>0</v>
      </c>
      <c r="R121" s="346">
        <v>1</v>
      </c>
      <c r="S121" s="347">
        <v>1</v>
      </c>
      <c r="T121" s="346">
        <v>1</v>
      </c>
      <c r="U121" s="347">
        <v>1</v>
      </c>
      <c r="V121" s="346">
        <v>0</v>
      </c>
      <c r="W121" s="347">
        <v>2</v>
      </c>
      <c r="X121" s="346"/>
      <c r="Y121" s="347">
        <v>1</v>
      </c>
      <c r="Z121" s="346">
        <v>1</v>
      </c>
      <c r="AA121" s="347">
        <v>0</v>
      </c>
      <c r="AB121" s="346">
        <v>0</v>
      </c>
      <c r="AC121" s="347">
        <v>0</v>
      </c>
      <c r="AD121" s="346">
        <v>2</v>
      </c>
      <c r="AE121" s="347">
        <v>1</v>
      </c>
      <c r="AF121" s="346">
        <v>1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2</v>
      </c>
      <c r="D122" s="589">
        <f t="shared" si="95"/>
        <v>1</v>
      </c>
      <c r="E122" s="560">
        <f t="shared" ref="E122:E128" si="100">SUM(+G122+I122+K122+M122+O122+Q122+S122+U122+W122+Y122+AA122+AC122+AE122+AG122)</f>
        <v>1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/>
      <c r="R122" s="346">
        <v>0</v>
      </c>
      <c r="S122" s="347">
        <v>0</v>
      </c>
      <c r="T122" s="346">
        <v>0</v>
      </c>
      <c r="U122" s="347">
        <v>0</v>
      </c>
      <c r="V122" s="346">
        <v>0</v>
      </c>
      <c r="W122" s="347"/>
      <c r="X122" s="346">
        <v>0</v>
      </c>
      <c r="Y122" s="347"/>
      <c r="Z122" s="346"/>
      <c r="AA122" s="347">
        <v>1</v>
      </c>
      <c r="AB122" s="346">
        <v>0</v>
      </c>
      <c r="AC122" s="347">
        <v>0</v>
      </c>
      <c r="AD122" s="346">
        <v>1</v>
      </c>
      <c r="AE122" s="347"/>
      <c r="AF122" s="346">
        <v>0</v>
      </c>
      <c r="AG122" s="352"/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/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/>
      <c r="M125" s="2"/>
      <c r="N125" s="192">
        <v>0</v>
      </c>
      <c r="O125" s="2">
        <v>0</v>
      </c>
      <c r="P125" s="192">
        <v>0</v>
      </c>
      <c r="Q125" s="2"/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/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21</v>
      </c>
      <c r="D128" s="512">
        <f t="shared" si="95"/>
        <v>12</v>
      </c>
      <c r="E128" s="586">
        <f t="shared" si="100"/>
        <v>9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2</v>
      </c>
      <c r="S128" s="508">
        <v>1</v>
      </c>
      <c r="T128" s="505">
        <v>1</v>
      </c>
      <c r="U128" s="508">
        <v>3</v>
      </c>
      <c r="V128" s="505">
        <v>3</v>
      </c>
      <c r="W128" s="508">
        <v>1</v>
      </c>
      <c r="X128" s="505">
        <v>1</v>
      </c>
      <c r="Y128" s="508">
        <v>2</v>
      </c>
      <c r="Z128" s="505">
        <v>1</v>
      </c>
      <c r="AA128" s="508">
        <v>1</v>
      </c>
      <c r="AB128" s="505">
        <v>2</v>
      </c>
      <c r="AC128" s="508">
        <v>1</v>
      </c>
      <c r="AD128" s="505">
        <v>2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2</v>
      </c>
      <c r="D133" s="512">
        <f>SUM(F133+H133+J133+L133+N133+P133+R133+T133+V133+X133+Z133+AB133+AD133+AF133)</f>
        <v>1</v>
      </c>
      <c r="E133" s="586">
        <f>SUM(G133+I133+K133+M133+O133+Q133+S133+U133+W133+Y133+AA133+AC133+AE133+AG133)</f>
        <v>1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1</v>
      </c>
      <c r="AB133" s="474">
        <v>0</v>
      </c>
      <c r="AC133" s="576">
        <v>0</v>
      </c>
      <c r="AD133" s="474">
        <v>1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2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2</v>
      </c>
      <c r="D134" s="587">
        <f t="shared" ref="D134:E140" si="106">SUM(F134+H134+J134+L134+N134+P134+R134+T134+V134+X134+Z134+AB134+AD134+AF134)</f>
        <v>1</v>
      </c>
      <c r="E134" s="588">
        <f t="shared" si="106"/>
        <v>1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1</v>
      </c>
      <c r="AB134" s="474">
        <v>0</v>
      </c>
      <c r="AC134" s="576">
        <v>0</v>
      </c>
      <c r="AD134" s="474">
        <v>1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2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1</v>
      </c>
      <c r="D135" s="589">
        <f t="shared" si="106"/>
        <v>0</v>
      </c>
      <c r="E135" s="560">
        <f t="shared" si="106"/>
        <v>1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1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1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2</v>
      </c>
      <c r="D136" s="589">
        <f t="shared" si="106"/>
        <v>1</v>
      </c>
      <c r="E136" s="560">
        <f t="shared" si="106"/>
        <v>1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1</v>
      </c>
      <c r="AB136" s="346">
        <v>0</v>
      </c>
      <c r="AC136" s="347">
        <v>0</v>
      </c>
      <c r="AD136" s="346">
        <v>1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2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3</v>
      </c>
      <c r="D149" s="595">
        <f>SUM(F149+H149+J149+L149+N149+P149+R149+T149+V149+X149+Z149+AB149+AD149+AF149+AH149+AJ149+AL149)</f>
        <v>2</v>
      </c>
      <c r="E149" s="485">
        <f t="shared" si="114"/>
        <v>1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1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1</v>
      </c>
      <c r="AM149" s="392">
        <v>1</v>
      </c>
      <c r="AN149" s="379">
        <v>0</v>
      </c>
      <c r="AO149" s="372">
        <v>0</v>
      </c>
      <c r="AP149" s="392">
        <v>2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10</v>
      </c>
      <c r="D154" s="611">
        <f>SUM(F154+H154+J154+L154)</f>
        <v>4</v>
      </c>
      <c r="E154" s="612">
        <f>SUM(G154+I154+K154+M154)</f>
        <v>6</v>
      </c>
      <c r="F154" s="290">
        <v>3</v>
      </c>
      <c r="G154" s="107">
        <v>4</v>
      </c>
      <c r="H154" s="290">
        <v>1</v>
      </c>
      <c r="I154" s="107">
        <v>0</v>
      </c>
      <c r="J154" s="290">
        <v>0</v>
      </c>
      <c r="K154" s="107">
        <v>1</v>
      </c>
      <c r="L154" s="290">
        <v>0</v>
      </c>
      <c r="M154" s="61">
        <v>1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7</v>
      </c>
      <c r="D155" s="589">
        <f t="shared" ref="D155:E156" si="119">SUM(F155+H155+J155+L155)</f>
        <v>1</v>
      </c>
      <c r="E155" s="480">
        <f t="shared" si="119"/>
        <v>6</v>
      </c>
      <c r="F155" s="290">
        <v>0</v>
      </c>
      <c r="G155" s="107">
        <v>2</v>
      </c>
      <c r="H155" s="290">
        <v>1</v>
      </c>
      <c r="I155" s="107">
        <v>1</v>
      </c>
      <c r="J155" s="290">
        <v>0</v>
      </c>
      <c r="K155" s="107">
        <v>1</v>
      </c>
      <c r="L155" s="290">
        <v>0</v>
      </c>
      <c r="M155" s="61">
        <v>2</v>
      </c>
      <c r="N155" s="296">
        <v>1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4</v>
      </c>
      <c r="D156" s="590">
        <f t="shared" si="119"/>
        <v>1</v>
      </c>
      <c r="E156" s="62">
        <f t="shared" si="119"/>
        <v>3</v>
      </c>
      <c r="F156" s="290">
        <v>0</v>
      </c>
      <c r="G156" s="107">
        <v>1</v>
      </c>
      <c r="H156" s="290">
        <v>1</v>
      </c>
      <c r="I156" s="107">
        <v>0</v>
      </c>
      <c r="J156" s="290">
        <v>0</v>
      </c>
      <c r="K156" s="107">
        <v>1</v>
      </c>
      <c r="L156" s="290">
        <v>0</v>
      </c>
      <c r="M156" s="61">
        <v>1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21</v>
      </c>
      <c r="D157" s="614">
        <f>SUM(D154:D156)</f>
        <v>6</v>
      </c>
      <c r="E157" s="615">
        <f>SUM(E154:E156)</f>
        <v>15</v>
      </c>
      <c r="F157" s="613">
        <f>SUM(F154:F156)</f>
        <v>3</v>
      </c>
      <c r="G157" s="615">
        <f t="shared" ref="G157:M157" si="124">SUM(G154:G156)</f>
        <v>7</v>
      </c>
      <c r="H157" s="613">
        <f t="shared" si="124"/>
        <v>3</v>
      </c>
      <c r="I157" s="615">
        <f t="shared" si="124"/>
        <v>1</v>
      </c>
      <c r="J157" s="613">
        <f t="shared" si="124"/>
        <v>0</v>
      </c>
      <c r="K157" s="615">
        <f t="shared" si="124"/>
        <v>3</v>
      </c>
      <c r="L157" s="613">
        <f t="shared" si="124"/>
        <v>0</v>
      </c>
      <c r="M157" s="616">
        <f t="shared" si="124"/>
        <v>4</v>
      </c>
      <c r="N157" s="514">
        <f>SUM(N154:N156)</f>
        <v>1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1</v>
      </c>
      <c r="D159" s="589">
        <f t="shared" si="125"/>
        <v>1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1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4</v>
      </c>
      <c r="D161" s="590">
        <f t="shared" si="125"/>
        <v>0</v>
      </c>
      <c r="E161" s="62">
        <f t="shared" si="125"/>
        <v>4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1</v>
      </c>
      <c r="L161" s="192">
        <v>0</v>
      </c>
      <c r="M161" s="376">
        <v>3</v>
      </c>
      <c r="N161" s="377">
        <v>1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5</v>
      </c>
      <c r="D162" s="614">
        <f>SUM(D158:D161)</f>
        <v>1</v>
      </c>
      <c r="E162" s="615">
        <f>SUM(E158:E161)</f>
        <v>4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1</v>
      </c>
      <c r="L162" s="613">
        <f t="shared" si="128"/>
        <v>1</v>
      </c>
      <c r="M162" s="616">
        <f t="shared" si="128"/>
        <v>3</v>
      </c>
      <c r="N162" s="514">
        <f>SUM(N158:N161)</f>
        <v>1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26</v>
      </c>
      <c r="D163" s="301">
        <f>SUM(D157+D162)</f>
        <v>7</v>
      </c>
      <c r="E163" s="599">
        <f>SUM(E157+E162)</f>
        <v>19</v>
      </c>
      <c r="F163" s="562">
        <f>SUM(F157+F162)</f>
        <v>3</v>
      </c>
      <c r="G163" s="599">
        <f>SUM(G157+G162)</f>
        <v>7</v>
      </c>
      <c r="H163" s="562">
        <f t="shared" ref="H163:M163" si="129">SUM(H157+H162)</f>
        <v>3</v>
      </c>
      <c r="I163" s="599">
        <f t="shared" si="129"/>
        <v>1</v>
      </c>
      <c r="J163" s="562">
        <f t="shared" si="129"/>
        <v>0</v>
      </c>
      <c r="K163" s="599">
        <f t="shared" si="129"/>
        <v>4</v>
      </c>
      <c r="L163" s="562">
        <f t="shared" si="129"/>
        <v>1</v>
      </c>
      <c r="M163" s="617">
        <f t="shared" si="129"/>
        <v>7</v>
      </c>
      <c r="N163" s="302">
        <f>SUM(N157+N162)</f>
        <v>2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61</v>
      </c>
      <c r="D180" s="611">
        <f>SUM(F180+H180+J180+L180+N180)</f>
        <v>8</v>
      </c>
      <c r="E180" s="612">
        <f>SUM(G180+I180+K180+M180+O180)</f>
        <v>53</v>
      </c>
      <c r="F180" s="474">
        <v>0</v>
      </c>
      <c r="G180" s="576">
        <v>8</v>
      </c>
      <c r="H180" s="474">
        <v>0</v>
      </c>
      <c r="I180" s="576">
        <v>18</v>
      </c>
      <c r="J180" s="474">
        <v>3</v>
      </c>
      <c r="K180" s="576">
        <v>13</v>
      </c>
      <c r="L180" s="474">
        <v>1</v>
      </c>
      <c r="M180" s="576">
        <v>10</v>
      </c>
      <c r="N180" s="474">
        <v>4</v>
      </c>
      <c r="O180" s="496">
        <v>4</v>
      </c>
      <c r="P180" s="497">
        <v>52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6</v>
      </c>
      <c r="D181" s="589">
        <f>SUM(H181+J181+L181+N181)</f>
        <v>1</v>
      </c>
      <c r="E181" s="480">
        <f>SUM(I181+K181+M181+O181)</f>
        <v>5</v>
      </c>
      <c r="F181" s="634"/>
      <c r="G181" s="368"/>
      <c r="H181" s="290">
        <v>0</v>
      </c>
      <c r="I181" s="107">
        <v>1</v>
      </c>
      <c r="J181" s="290">
        <v>0</v>
      </c>
      <c r="K181" s="107">
        <v>2</v>
      </c>
      <c r="L181" s="290">
        <v>1</v>
      </c>
      <c r="M181" s="107">
        <v>2</v>
      </c>
      <c r="N181" s="290">
        <v>0</v>
      </c>
      <c r="O181" s="431">
        <v>0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1</v>
      </c>
      <c r="D182" s="595">
        <f>SUM(H182+J182+L182+N182)</f>
        <v>0</v>
      </c>
      <c r="E182" s="485">
        <f>SUM(I182+K182+M182+O182)</f>
        <v>1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1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68</v>
      </c>
      <c r="D183" s="301">
        <f>SUM(D180:D182)</f>
        <v>9</v>
      </c>
      <c r="E183" s="599">
        <f>SUM(E180:E182)</f>
        <v>59</v>
      </c>
      <c r="F183" s="562">
        <f>SUM(F180:F182)</f>
        <v>0</v>
      </c>
      <c r="G183" s="599">
        <f t="shared" ref="G183:O183" si="136">SUM(G180:G182)</f>
        <v>8</v>
      </c>
      <c r="H183" s="562">
        <f t="shared" si="136"/>
        <v>0</v>
      </c>
      <c r="I183" s="599">
        <f t="shared" si="136"/>
        <v>19</v>
      </c>
      <c r="J183" s="562">
        <f t="shared" si="136"/>
        <v>3</v>
      </c>
      <c r="K183" s="599">
        <f t="shared" si="136"/>
        <v>15</v>
      </c>
      <c r="L183" s="562">
        <f t="shared" si="136"/>
        <v>2</v>
      </c>
      <c r="M183" s="599">
        <f t="shared" si="136"/>
        <v>13</v>
      </c>
      <c r="N183" s="562">
        <f t="shared" si="136"/>
        <v>4</v>
      </c>
      <c r="O183" s="306">
        <f t="shared" si="136"/>
        <v>4</v>
      </c>
      <c r="P183" s="302">
        <f>SUM(P180:P182)</f>
        <v>52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53</v>
      </c>
      <c r="D193" s="646">
        <f>SUM(F193+H193+J193+L193+N193+P193+R193+T193+V193+X193+Z193+AB193+AD193+AF193+AH193+AJ193+AL193)</f>
        <v>18</v>
      </c>
      <c r="E193" s="67">
        <f>SUM(G193+I193+K193+M193+O193+Q193+S193+U193+W193+Y193+AA193+AC193+AE193+AG193+AI193+AK193+AM193)</f>
        <v>35</v>
      </c>
      <c r="F193" s="505">
        <v>0</v>
      </c>
      <c r="G193" s="42">
        <v>1</v>
      </c>
      <c r="H193" s="505">
        <v>5</v>
      </c>
      <c r="I193" s="42">
        <v>1</v>
      </c>
      <c r="J193" s="505">
        <v>4</v>
      </c>
      <c r="K193" s="42">
        <v>3</v>
      </c>
      <c r="L193" s="505">
        <v>4</v>
      </c>
      <c r="M193" s="42">
        <v>6</v>
      </c>
      <c r="N193" s="505">
        <v>0</v>
      </c>
      <c r="O193" s="42">
        <v>5</v>
      </c>
      <c r="P193" s="505">
        <v>1</v>
      </c>
      <c r="Q193" s="42">
        <v>6</v>
      </c>
      <c r="R193" s="505">
        <v>2</v>
      </c>
      <c r="S193" s="42">
        <v>3</v>
      </c>
      <c r="T193" s="505">
        <v>0</v>
      </c>
      <c r="U193" s="42">
        <v>2</v>
      </c>
      <c r="V193" s="505">
        <v>0</v>
      </c>
      <c r="W193" s="42">
        <v>1</v>
      </c>
      <c r="X193" s="505">
        <v>1</v>
      </c>
      <c r="Y193" s="42">
        <v>0</v>
      </c>
      <c r="Z193" s="505">
        <v>0</v>
      </c>
      <c r="AA193" s="42">
        <v>1</v>
      </c>
      <c r="AB193" s="505">
        <v>1</v>
      </c>
      <c r="AC193" s="42">
        <v>1</v>
      </c>
      <c r="AD193" s="373">
        <v>0</v>
      </c>
      <c r="AE193" s="42">
        <v>2</v>
      </c>
      <c r="AF193" s="373">
        <v>0</v>
      </c>
      <c r="AG193" s="42">
        <v>2</v>
      </c>
      <c r="AH193" s="373">
        <v>0</v>
      </c>
      <c r="AI193" s="42">
        <v>0</v>
      </c>
      <c r="AJ193" s="373">
        <v>0</v>
      </c>
      <c r="AK193" s="42">
        <v>1</v>
      </c>
      <c r="AL193" s="373">
        <v>0</v>
      </c>
      <c r="AM193" s="66">
        <v>0</v>
      </c>
      <c r="AN193" s="534">
        <v>0</v>
      </c>
      <c r="AO193" s="42">
        <v>3</v>
      </c>
      <c r="AP193" s="373">
        <v>2</v>
      </c>
      <c r="AQ193" s="42">
        <v>3</v>
      </c>
      <c r="AR193" s="505">
        <v>0</v>
      </c>
      <c r="AS193" s="508">
        <v>0</v>
      </c>
      <c r="AT193" s="647">
        <v>0</v>
      </c>
      <c r="AU193" s="648">
        <v>1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2</v>
      </c>
      <c r="D201" s="646">
        <f t="shared" si="166"/>
        <v>1</v>
      </c>
      <c r="E201" s="568">
        <f t="shared" si="166"/>
        <v>1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1</v>
      </c>
      <c r="N201" s="505">
        <v>0</v>
      </c>
      <c r="O201" s="508">
        <v>0</v>
      </c>
      <c r="P201" s="505">
        <v>0</v>
      </c>
      <c r="Q201" s="508">
        <v>0</v>
      </c>
      <c r="R201" s="505">
        <v>1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4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4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1</v>
      </c>
      <c r="P202" s="474">
        <v>0</v>
      </c>
      <c r="Q202" s="576">
        <v>2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1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1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1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1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53</v>
      </c>
      <c r="D204" s="614">
        <f t="shared" si="166"/>
        <v>18</v>
      </c>
      <c r="E204" s="615">
        <f t="shared" si="166"/>
        <v>35</v>
      </c>
      <c r="F204" s="505">
        <v>0</v>
      </c>
      <c r="G204" s="508">
        <v>1</v>
      </c>
      <c r="H204" s="505">
        <v>5</v>
      </c>
      <c r="I204" s="508">
        <v>1</v>
      </c>
      <c r="J204" s="505">
        <v>4</v>
      </c>
      <c r="K204" s="508">
        <v>3</v>
      </c>
      <c r="L204" s="505">
        <v>4</v>
      </c>
      <c r="M204" s="508">
        <v>6</v>
      </c>
      <c r="N204" s="505">
        <v>0</v>
      </c>
      <c r="O204" s="508">
        <v>5</v>
      </c>
      <c r="P204" s="505">
        <v>1</v>
      </c>
      <c r="Q204" s="508">
        <v>6</v>
      </c>
      <c r="R204" s="505">
        <v>2</v>
      </c>
      <c r="S204" s="508">
        <v>3</v>
      </c>
      <c r="T204" s="505">
        <v>0</v>
      </c>
      <c r="U204" s="508">
        <v>2</v>
      </c>
      <c r="V204" s="505">
        <v>0</v>
      </c>
      <c r="W204" s="508">
        <v>1</v>
      </c>
      <c r="X204" s="505">
        <v>1</v>
      </c>
      <c r="Y204" s="508">
        <v>0</v>
      </c>
      <c r="Z204" s="505">
        <v>0</v>
      </c>
      <c r="AA204" s="508">
        <v>1</v>
      </c>
      <c r="AB204" s="505">
        <v>1</v>
      </c>
      <c r="AC204" s="508">
        <v>1</v>
      </c>
      <c r="AD204" s="505">
        <v>0</v>
      </c>
      <c r="AE204" s="508">
        <v>2</v>
      </c>
      <c r="AF204" s="505">
        <v>0</v>
      </c>
      <c r="AG204" s="508">
        <v>2</v>
      </c>
      <c r="AH204" s="505">
        <v>0</v>
      </c>
      <c r="AI204" s="508">
        <v>0</v>
      </c>
      <c r="AJ204" s="505">
        <v>0</v>
      </c>
      <c r="AK204" s="508">
        <v>1</v>
      </c>
      <c r="AL204" s="505">
        <v>0</v>
      </c>
      <c r="AM204" s="647">
        <v>0</v>
      </c>
      <c r="AN204" s="534">
        <v>0</v>
      </c>
      <c r="AO204" s="508">
        <v>3</v>
      </c>
      <c r="AP204" s="373">
        <v>2</v>
      </c>
      <c r="AQ204" s="508">
        <v>3</v>
      </c>
      <c r="AR204" s="505">
        <v>0</v>
      </c>
      <c r="AS204" s="508">
        <v>0</v>
      </c>
      <c r="AT204" s="647">
        <v>0</v>
      </c>
      <c r="AU204" s="648">
        <v>1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5</v>
      </c>
      <c r="D205" s="657">
        <f t="shared" si="166"/>
        <v>1</v>
      </c>
      <c r="E205" s="108">
        <f t="shared" si="166"/>
        <v>4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1</v>
      </c>
      <c r="L205" s="290">
        <v>0</v>
      </c>
      <c r="M205" s="107">
        <v>0</v>
      </c>
      <c r="N205" s="290">
        <v>0</v>
      </c>
      <c r="O205" s="107">
        <v>1</v>
      </c>
      <c r="P205" s="290">
        <v>0</v>
      </c>
      <c r="Q205" s="107">
        <v>1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1</v>
      </c>
      <c r="AC205" s="107">
        <v>0</v>
      </c>
      <c r="AD205" s="290">
        <v>0</v>
      </c>
      <c r="AE205" s="107">
        <v>0</v>
      </c>
      <c r="AF205" s="290">
        <v>0</v>
      </c>
      <c r="AG205" s="107">
        <v>1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9</v>
      </c>
      <c r="D206" s="664">
        <f t="shared" si="166"/>
        <v>1</v>
      </c>
      <c r="E206" s="500">
        <f t="shared" si="166"/>
        <v>8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1</v>
      </c>
      <c r="N206" s="346">
        <v>0</v>
      </c>
      <c r="O206" s="347">
        <v>2</v>
      </c>
      <c r="P206" s="346">
        <v>1</v>
      </c>
      <c r="Q206" s="347">
        <v>0</v>
      </c>
      <c r="R206" s="346">
        <v>0</v>
      </c>
      <c r="S206" s="347">
        <v>1</v>
      </c>
      <c r="T206" s="346">
        <v>0</v>
      </c>
      <c r="U206" s="347">
        <v>0</v>
      </c>
      <c r="V206" s="346">
        <v>0</v>
      </c>
      <c r="W206" s="347">
        <v>1</v>
      </c>
      <c r="X206" s="346">
        <v>0</v>
      </c>
      <c r="Y206" s="347">
        <v>0</v>
      </c>
      <c r="Z206" s="346">
        <v>0</v>
      </c>
      <c r="AA206" s="347">
        <v>1</v>
      </c>
      <c r="AB206" s="346">
        <v>0</v>
      </c>
      <c r="AC206" s="347">
        <v>1</v>
      </c>
      <c r="AD206" s="346">
        <v>0</v>
      </c>
      <c r="AE206" s="347">
        <v>1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1</v>
      </c>
      <c r="AP206" s="346">
        <v>1</v>
      </c>
      <c r="AQ206" s="2">
        <v>1</v>
      </c>
      <c r="AR206" s="192">
        <v>0</v>
      </c>
      <c r="AS206" s="2">
        <v>0</v>
      </c>
      <c r="AT206" s="64">
        <v>0</v>
      </c>
      <c r="AU206" s="383">
        <v>1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5</v>
      </c>
      <c r="D207" s="375">
        <f t="shared" si="166"/>
        <v>2</v>
      </c>
      <c r="E207" s="500">
        <f t="shared" si="166"/>
        <v>3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1</v>
      </c>
      <c r="M207" s="2">
        <v>2</v>
      </c>
      <c r="N207" s="192">
        <v>0</v>
      </c>
      <c r="O207" s="2">
        <v>0</v>
      </c>
      <c r="P207" s="192">
        <v>0</v>
      </c>
      <c r="Q207" s="2">
        <v>1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1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1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1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1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1</v>
      </c>
      <c r="D213" s="655">
        <f t="shared" si="177"/>
        <v>1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1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2</v>
      </c>
      <c r="D215" s="375">
        <f>SUM(F215+H215+J215+L215+N215+P215+R215+T215+V215+X215+Z215+AB215+AD215+AF215+AH215+AJ215+AL215)</f>
        <v>2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2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7</v>
      </c>
      <c r="D218" s="655">
        <f>SUM(F218+H218+J218+L218+N218)</f>
        <v>5</v>
      </c>
      <c r="E218" s="656">
        <f t="shared" ref="D218:E221" si="192">SUM(G218+I218+K218+M218+O218)</f>
        <v>2</v>
      </c>
      <c r="F218" s="474">
        <v>0</v>
      </c>
      <c r="G218" s="576">
        <v>1</v>
      </c>
      <c r="H218" s="474">
        <v>3</v>
      </c>
      <c r="I218" s="576">
        <v>0</v>
      </c>
      <c r="J218" s="474">
        <v>1</v>
      </c>
      <c r="K218" s="576">
        <v>1</v>
      </c>
      <c r="L218" s="474">
        <v>1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1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1</v>
      </c>
      <c r="D219" s="664">
        <f>SUM(F219+H219+J219+L219+N219)</f>
        <v>1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1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1</v>
      </c>
      <c r="D223" s="664">
        <f t="shared" si="198"/>
        <v>0</v>
      </c>
      <c r="E223" s="500">
        <f t="shared" si="198"/>
        <v>1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1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1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5</v>
      </c>
      <c r="D225" s="664">
        <f t="shared" si="198"/>
        <v>1</v>
      </c>
      <c r="E225" s="500">
        <f t="shared" si="198"/>
        <v>4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1</v>
      </c>
      <c r="N225" s="346">
        <v>0</v>
      </c>
      <c r="O225" s="347">
        <v>0</v>
      </c>
      <c r="P225" s="346">
        <v>0</v>
      </c>
      <c r="Q225" s="347">
        <v>1</v>
      </c>
      <c r="R225" s="346">
        <v>0</v>
      </c>
      <c r="S225" s="347">
        <v>0</v>
      </c>
      <c r="T225" s="346">
        <v>0</v>
      </c>
      <c r="U225" s="347">
        <v>1</v>
      </c>
      <c r="V225" s="346">
        <v>0</v>
      </c>
      <c r="W225" s="347">
        <v>0</v>
      </c>
      <c r="X225" s="346">
        <v>1</v>
      </c>
      <c r="Y225" s="347">
        <v>0</v>
      </c>
      <c r="Z225" s="346">
        <v>0</v>
      </c>
      <c r="AA225" s="347">
        <v>0</v>
      </c>
      <c r="AB225" s="346">
        <v>0</v>
      </c>
      <c r="AC225" s="347">
        <v>1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11</v>
      </c>
      <c r="D226" s="246">
        <f t="shared" si="198"/>
        <v>3</v>
      </c>
      <c r="E226" s="67">
        <f t="shared" si="198"/>
        <v>8</v>
      </c>
      <c r="F226" s="346">
        <v>0</v>
      </c>
      <c r="G226" s="347">
        <v>0</v>
      </c>
      <c r="H226" s="346">
        <v>0</v>
      </c>
      <c r="I226" s="347">
        <v>1</v>
      </c>
      <c r="J226" s="346">
        <v>1</v>
      </c>
      <c r="K226" s="347">
        <v>0</v>
      </c>
      <c r="L226" s="346">
        <v>1</v>
      </c>
      <c r="M226" s="347">
        <v>1</v>
      </c>
      <c r="N226" s="346">
        <v>0</v>
      </c>
      <c r="O226" s="347">
        <v>2</v>
      </c>
      <c r="P226" s="346">
        <v>0</v>
      </c>
      <c r="Q226" s="347">
        <v>2</v>
      </c>
      <c r="R226" s="346">
        <v>1</v>
      </c>
      <c r="S226" s="347">
        <v>2</v>
      </c>
      <c r="T226" s="346">
        <v>0</v>
      </c>
      <c r="U226" s="347">
        <v>0</v>
      </c>
      <c r="V226" s="346">
        <v>0</v>
      </c>
      <c r="W226" s="347">
        <v>0</v>
      </c>
      <c r="X226" s="346">
        <v>0</v>
      </c>
      <c r="Y226" s="347">
        <v>0</v>
      </c>
      <c r="Z226" s="346">
        <v>0</v>
      </c>
      <c r="AA226" s="347">
        <v>0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1</v>
      </c>
      <c r="D228" s="664">
        <f>SUM(F228+H228+J228+L228+N228+P228+R228+T228+V228+X228+Z228+AB228+AD228+AF228+AH228+AJ228+AL228)</f>
        <v>0</v>
      </c>
      <c r="E228" s="500">
        <f t="shared" si="198"/>
        <v>1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1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1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1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1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6</v>
      </c>
      <c r="D231" s="657">
        <f>SUM(F231+H231+J231+L231+N231+P231+R231+T231+V231+X231+Z231+AB231+AD231+AF231+AH231+AJ231+AL231)</f>
        <v>2</v>
      </c>
      <c r="E231" s="108">
        <f>SUM(G231+I231+K231+M231+O231+Q231+S231+U231+W231+Y231+AA231+AC231+AE231+AG231+AI231+AK231+AM231)</f>
        <v>4</v>
      </c>
      <c r="F231" s="290">
        <v>0</v>
      </c>
      <c r="G231" s="107">
        <v>0</v>
      </c>
      <c r="H231" s="290">
        <v>1</v>
      </c>
      <c r="I231" s="107">
        <v>0</v>
      </c>
      <c r="J231" s="290">
        <v>0</v>
      </c>
      <c r="K231" s="107">
        <v>0</v>
      </c>
      <c r="L231" s="290">
        <v>1</v>
      </c>
      <c r="M231" s="107">
        <v>0</v>
      </c>
      <c r="N231" s="290">
        <v>0</v>
      </c>
      <c r="O231" s="107">
        <v>0</v>
      </c>
      <c r="P231" s="290">
        <v>0</v>
      </c>
      <c r="Q231" s="107">
        <v>1</v>
      </c>
      <c r="R231" s="290">
        <v>0</v>
      </c>
      <c r="S231" s="107">
        <v>0</v>
      </c>
      <c r="T231" s="290">
        <v>0</v>
      </c>
      <c r="U231" s="107">
        <v>1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1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1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1</v>
      </c>
      <c r="AP231" s="346">
        <v>0</v>
      </c>
      <c r="AQ231" s="347">
        <v>2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2</v>
      </c>
      <c r="D234" s="375">
        <f t="shared" si="198"/>
        <v>0</v>
      </c>
      <c r="E234" s="52">
        <f t="shared" si="198"/>
        <v>2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1</v>
      </c>
      <c r="L234" s="380">
        <v>0</v>
      </c>
      <c r="M234" s="388">
        <v>0</v>
      </c>
      <c r="N234" s="380">
        <v>0</v>
      </c>
      <c r="O234" s="388">
        <v>1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4</v>
      </c>
      <c r="D235" s="655">
        <f t="shared" si="198"/>
        <v>3</v>
      </c>
      <c r="E235" s="688">
        <f t="shared" si="198"/>
        <v>1</v>
      </c>
      <c r="F235" s="47">
        <v>0</v>
      </c>
      <c r="G235" s="42">
        <v>0</v>
      </c>
      <c r="H235" s="47">
        <v>3</v>
      </c>
      <c r="I235" s="42">
        <v>1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1</v>
      </c>
      <c r="D241" s="672">
        <f t="shared" si="198"/>
        <v>1</v>
      </c>
      <c r="E241" s="387">
        <f t="shared" si="198"/>
        <v>0</v>
      </c>
      <c r="F241" s="380">
        <v>0</v>
      </c>
      <c r="G241" s="388">
        <v>0</v>
      </c>
      <c r="H241" s="380">
        <v>1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15</v>
      </c>
      <c r="D245" s="646">
        <f>SUM(F245+H245+J245+L245+N245+P245+R245+T245+V245+X245+Z245+AB245+AD245+AF245+AH245+AJ245+AL245)</f>
        <v>3</v>
      </c>
      <c r="E245" s="67">
        <f>SUM(G245+I245+K245+M245+O245+Q245+S245+U245+W245+Y245+AA245+AC245+AE245+AG245+AI245+AK245+AM245)</f>
        <v>12</v>
      </c>
      <c r="F245" s="505">
        <v>1</v>
      </c>
      <c r="G245" s="508">
        <v>0</v>
      </c>
      <c r="H245" s="505">
        <v>1</v>
      </c>
      <c r="I245" s="508">
        <v>1</v>
      </c>
      <c r="J245" s="505">
        <v>1</v>
      </c>
      <c r="K245" s="508">
        <v>2</v>
      </c>
      <c r="L245" s="505">
        <v>0</v>
      </c>
      <c r="M245" s="508">
        <v>1</v>
      </c>
      <c r="N245" s="505">
        <v>0</v>
      </c>
      <c r="O245" s="508">
        <v>1</v>
      </c>
      <c r="P245" s="505">
        <v>0</v>
      </c>
      <c r="Q245" s="508">
        <v>2</v>
      </c>
      <c r="R245" s="505">
        <v>0</v>
      </c>
      <c r="S245" s="508">
        <v>0</v>
      </c>
      <c r="T245" s="505">
        <v>0</v>
      </c>
      <c r="U245" s="508">
        <v>2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1</v>
      </c>
      <c r="AF245" s="505">
        <v>0</v>
      </c>
      <c r="AG245" s="508">
        <v>2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3</v>
      </c>
      <c r="AO245" s="547">
        <v>0</v>
      </c>
      <c r="AP245" s="392">
        <v>3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15</v>
      </c>
      <c r="D256" s="614">
        <f t="shared" si="226"/>
        <v>3</v>
      </c>
      <c r="E256" s="615">
        <f t="shared" si="226"/>
        <v>12</v>
      </c>
      <c r="F256" s="701">
        <v>1</v>
      </c>
      <c r="G256" s="702">
        <v>0</v>
      </c>
      <c r="H256" s="701">
        <v>1</v>
      </c>
      <c r="I256" s="702">
        <v>1</v>
      </c>
      <c r="J256" s="701">
        <v>1</v>
      </c>
      <c r="K256" s="702">
        <v>2</v>
      </c>
      <c r="L256" s="701">
        <v>0</v>
      </c>
      <c r="M256" s="702">
        <v>1</v>
      </c>
      <c r="N256" s="701">
        <v>0</v>
      </c>
      <c r="O256" s="702">
        <v>1</v>
      </c>
      <c r="P256" s="701">
        <v>0</v>
      </c>
      <c r="Q256" s="702">
        <v>2</v>
      </c>
      <c r="R256" s="701">
        <v>0</v>
      </c>
      <c r="S256" s="702">
        <v>0</v>
      </c>
      <c r="T256" s="701">
        <v>0</v>
      </c>
      <c r="U256" s="702">
        <v>2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1</v>
      </c>
      <c r="AF256" s="701">
        <v>0</v>
      </c>
      <c r="AG256" s="702">
        <v>2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3</v>
      </c>
      <c r="AO256" s="477">
        <v>0</v>
      </c>
      <c r="AP256" s="476">
        <v>3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1</v>
      </c>
      <c r="D257" s="657">
        <f t="shared" si="226"/>
        <v>0</v>
      </c>
      <c r="E257" s="108">
        <f t="shared" si="226"/>
        <v>1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1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1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2</v>
      </c>
      <c r="D258" s="664">
        <f t="shared" si="226"/>
        <v>0</v>
      </c>
      <c r="E258" s="500">
        <f t="shared" si="226"/>
        <v>2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1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1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2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2</v>
      </c>
      <c r="D259" s="664">
        <f t="shared" si="226"/>
        <v>0</v>
      </c>
      <c r="E259" s="500">
        <f>SUM(G259+I259+K259+M259+O259+Q259+S259+U259+W259+Y259+AA259+AC259+AE259+AG259+AI259+AK259+AM259)</f>
        <v>2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2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>
        <v>0</v>
      </c>
      <c r="L260" s="634"/>
      <c r="M260" s="347">
        <v>0</v>
      </c>
      <c r="N260" s="634"/>
      <c r="O260" s="347">
        <v>0</v>
      </c>
      <c r="P260" s="634"/>
      <c r="Q260" s="347">
        <v>0</v>
      </c>
      <c r="R260" s="634"/>
      <c r="S260" s="347">
        <v>0</v>
      </c>
      <c r="T260" s="634"/>
      <c r="U260" s="347">
        <v>0</v>
      </c>
      <c r="V260" s="634"/>
      <c r="W260" s="347">
        <v>0</v>
      </c>
      <c r="X260" s="634"/>
      <c r="Y260" s="347">
        <v>0</v>
      </c>
      <c r="Z260" s="634"/>
      <c r="AA260" s="347">
        <v>0</v>
      </c>
      <c r="AB260" s="634"/>
      <c r="AC260" s="347">
        <v>0</v>
      </c>
      <c r="AD260" s="634"/>
      <c r="AE260" s="347">
        <v>0</v>
      </c>
      <c r="AF260" s="634"/>
      <c r="AG260" s="347">
        <v>0</v>
      </c>
      <c r="AH260" s="634"/>
      <c r="AI260" s="347">
        <v>0</v>
      </c>
      <c r="AJ260" s="634"/>
      <c r="AK260" s="347">
        <v>0</v>
      </c>
      <c r="AL260" s="634"/>
      <c r="AM260" s="561">
        <v>0</v>
      </c>
      <c r="AN260" s="296">
        <v>0</v>
      </c>
      <c r="AO260" s="22">
        <v>0</v>
      </c>
      <c r="AP260" s="61">
        <v>0</v>
      </c>
      <c r="AQ260" s="22">
        <v>0</v>
      </c>
      <c r="AR260" s="107">
        <v>0</v>
      </c>
      <c r="AS260" s="686"/>
      <c r="AT260" s="107">
        <v>0</v>
      </c>
      <c r="AU260" s="22">
        <v>0</v>
      </c>
      <c r="AV260" s="107">
        <v>0</v>
      </c>
      <c r="AW260" s="22">
        <v>0</v>
      </c>
      <c r="AX260" s="107">
        <v>0</v>
      </c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0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2</v>
      </c>
      <c r="D270" s="655">
        <f>SUM(F270+H270+J270+L270+N270)</f>
        <v>1</v>
      </c>
      <c r="E270" s="656">
        <f>SUM(G270+I270+K270+M270+O270)</f>
        <v>1</v>
      </c>
      <c r="F270" s="474">
        <v>0</v>
      </c>
      <c r="G270" s="576">
        <v>0</v>
      </c>
      <c r="H270" s="474">
        <v>1</v>
      </c>
      <c r="I270" s="576">
        <v>1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2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1</v>
      </c>
      <c r="D275" s="664">
        <f t="shared" si="246"/>
        <v>0</v>
      </c>
      <c r="E275" s="500">
        <f t="shared" si="246"/>
        <v>1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1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1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4</v>
      </c>
      <c r="D278" s="246">
        <f t="shared" si="246"/>
        <v>0</v>
      </c>
      <c r="E278" s="67">
        <f t="shared" si="246"/>
        <v>4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1</v>
      </c>
      <c r="N278" s="346">
        <v>0</v>
      </c>
      <c r="O278" s="347">
        <v>1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1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1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1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1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1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0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3</v>
      </c>
      <c r="D287" s="657">
        <f t="shared" si="246"/>
        <v>2</v>
      </c>
      <c r="E287" s="108">
        <f t="shared" si="246"/>
        <v>1</v>
      </c>
      <c r="F287" s="192">
        <v>1</v>
      </c>
      <c r="G287" s="2">
        <v>0</v>
      </c>
      <c r="H287" s="192">
        <v>1</v>
      </c>
      <c r="I287" s="2">
        <v>1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3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3</v>
      </c>
      <c r="D293" s="672">
        <f>SUM(F293+H293+J293+L293+N293+P293+R293+T293+V293+X293+Z293+AB293+AD293+AF293+AH293+AJ293+AL293)</f>
        <v>1</v>
      </c>
      <c r="E293" s="387">
        <f t="shared" ref="E293" si="251">SUM(G293+I293+K293+M293+O293+Q293+S293+U293+W293+Y293+AA293+AC293+AE293+AG293+AI293+AK293+AM293)</f>
        <v>2</v>
      </c>
      <c r="F293" s="380">
        <v>0</v>
      </c>
      <c r="G293" s="388">
        <v>0</v>
      </c>
      <c r="H293" s="380">
        <v>0</v>
      </c>
      <c r="I293" s="388">
        <v>0</v>
      </c>
      <c r="J293" s="380">
        <v>1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1</v>
      </c>
      <c r="AF293" s="380">
        <v>0</v>
      </c>
      <c r="AG293" s="388">
        <v>1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1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24</v>
      </c>
      <c r="C351" s="751">
        <f>SUM(E351+G351+I351+K351+M351)</f>
        <v>10</v>
      </c>
      <c r="D351" s="621">
        <f>SUM(F351+H351+J351+L351+N351)</f>
        <v>14</v>
      </c>
      <c r="E351" s="474"/>
      <c r="F351" s="576"/>
      <c r="G351" s="474">
        <v>4</v>
      </c>
      <c r="H351" s="576">
        <v>1</v>
      </c>
      <c r="I351" s="474">
        <v>4</v>
      </c>
      <c r="J351" s="577">
        <v>6</v>
      </c>
      <c r="K351" s="474">
        <v>2</v>
      </c>
      <c r="L351" s="577">
        <v>7</v>
      </c>
      <c r="M351" s="752">
        <v>0</v>
      </c>
      <c r="N351" s="494">
        <v>0</v>
      </c>
      <c r="O351" s="3028"/>
      <c r="P351" s="753"/>
      <c r="Q351" s="754"/>
      <c r="R351" s="3029">
        <v>1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>
        <v>0</v>
      </c>
      <c r="F352" s="747"/>
      <c r="G352" s="373">
        <v>0</v>
      </c>
      <c r="H352" s="311">
        <v>0</v>
      </c>
      <c r="I352" s="373">
        <v>0</v>
      </c>
      <c r="J352" s="747">
        <v>0</v>
      </c>
      <c r="K352" s="373">
        <v>0</v>
      </c>
      <c r="L352" s="747"/>
      <c r="M352" s="659">
        <v>0</v>
      </c>
      <c r="N352" s="316">
        <v>0</v>
      </c>
      <c r="O352" s="3030">
        <v>0</v>
      </c>
      <c r="P352" s="262">
        <v>0</v>
      </c>
      <c r="Q352" s="530">
        <v>0</v>
      </c>
      <c r="R352" s="3030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6</v>
      </c>
      <c r="D359" s="763">
        <f t="shared" si="295"/>
        <v>2</v>
      </c>
      <c r="E359" s="223">
        <f t="shared" si="295"/>
        <v>4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0</v>
      </c>
      <c r="Z359" s="380">
        <v>2</v>
      </c>
      <c r="AA359" s="388">
        <v>1</v>
      </c>
      <c r="AB359" s="380">
        <v>0</v>
      </c>
      <c r="AC359" s="388">
        <v>0</v>
      </c>
      <c r="AD359" s="380">
        <v>0</v>
      </c>
      <c r="AE359" s="388">
        <v>1</v>
      </c>
      <c r="AF359" s="380">
        <v>0</v>
      </c>
      <c r="AG359" s="392">
        <v>2</v>
      </c>
      <c r="AH359" s="379">
        <v>1</v>
      </c>
      <c r="AI359" s="390">
        <v>0</v>
      </c>
      <c r="AJ359" s="429">
        <v>3</v>
      </c>
      <c r="AK359" s="372">
        <v>2</v>
      </c>
      <c r="AL359" s="389">
        <v>1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6</v>
      </c>
      <c r="D362" s="764">
        <f t="shared" si="295"/>
        <v>2</v>
      </c>
      <c r="E362" s="765">
        <f t="shared" si="295"/>
        <v>4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0</v>
      </c>
      <c r="Z362" s="373">
        <v>2</v>
      </c>
      <c r="AA362" s="747">
        <v>1</v>
      </c>
      <c r="AB362" s="373">
        <v>0</v>
      </c>
      <c r="AC362" s="747">
        <v>0</v>
      </c>
      <c r="AD362" s="373">
        <v>0</v>
      </c>
      <c r="AE362" s="747">
        <v>1</v>
      </c>
      <c r="AF362" s="373">
        <v>0</v>
      </c>
      <c r="AG362" s="600">
        <v>2</v>
      </c>
      <c r="AH362" s="379">
        <v>1</v>
      </c>
      <c r="AI362" s="390">
        <v>0</v>
      </c>
      <c r="AJ362" s="429">
        <v>3</v>
      </c>
      <c r="AK362" s="372">
        <v>2</v>
      </c>
      <c r="AL362" s="389">
        <v>1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1</v>
      </c>
      <c r="D363" s="140">
        <f t="shared" si="295"/>
        <v>0</v>
      </c>
      <c r="E363" s="224">
        <f t="shared" si="295"/>
        <v>1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1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1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1</v>
      </c>
      <c r="D365" s="761">
        <f t="shared" si="295"/>
        <v>0</v>
      </c>
      <c r="E365" s="762">
        <f t="shared" si="295"/>
        <v>1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1</v>
      </c>
      <c r="AH365" s="430">
        <v>0</v>
      </c>
      <c r="AI365" s="352">
        <v>0</v>
      </c>
      <c r="AJ365" s="348">
        <v>0</v>
      </c>
      <c r="AK365" s="369">
        <v>0</v>
      </c>
      <c r="AL365" s="350">
        <v>1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1317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0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113</v>
      </c>
      <c r="D12" s="769">
        <f>SUM(F12+H12+J12+L12+N12+P12+R12+T12+V12+X12+Z12+AB12+AD12+AF12+AH12+AJ12+AL12)</f>
        <v>24</v>
      </c>
      <c r="E12" s="621">
        <f>SUM(G12+I12+K12+M12+O12+Q12+S12+U12+W12+Y12+AA12+AC12+AE12+AG12+AI12+AK12+AM12)</f>
        <v>89</v>
      </c>
      <c r="F12" s="770">
        <v>0</v>
      </c>
      <c r="G12" s="576">
        <v>0</v>
      </c>
      <c r="H12" s="770">
        <v>3</v>
      </c>
      <c r="I12" s="576">
        <v>1</v>
      </c>
      <c r="J12" s="770">
        <v>5</v>
      </c>
      <c r="K12" s="771">
        <v>10</v>
      </c>
      <c r="L12" s="770">
        <v>8</v>
      </c>
      <c r="M12" s="771">
        <v>10</v>
      </c>
      <c r="N12" s="770">
        <v>2</v>
      </c>
      <c r="O12" s="771">
        <v>9</v>
      </c>
      <c r="P12" s="770">
        <v>0</v>
      </c>
      <c r="Q12" s="771">
        <v>6</v>
      </c>
      <c r="R12" s="770">
        <v>0</v>
      </c>
      <c r="S12" s="771">
        <v>3</v>
      </c>
      <c r="T12" s="770">
        <v>0</v>
      </c>
      <c r="U12" s="771">
        <v>8</v>
      </c>
      <c r="V12" s="770">
        <v>0</v>
      </c>
      <c r="W12" s="771">
        <v>6</v>
      </c>
      <c r="X12" s="770">
        <v>1</v>
      </c>
      <c r="Y12" s="771">
        <v>8</v>
      </c>
      <c r="Z12" s="770">
        <v>2</v>
      </c>
      <c r="AA12" s="771">
        <v>9</v>
      </c>
      <c r="AB12" s="770">
        <v>1</v>
      </c>
      <c r="AC12" s="771">
        <v>3</v>
      </c>
      <c r="AD12" s="770">
        <v>0</v>
      </c>
      <c r="AE12" s="771">
        <v>9</v>
      </c>
      <c r="AF12" s="770">
        <v>1</v>
      </c>
      <c r="AG12" s="771">
        <v>4</v>
      </c>
      <c r="AH12" s="770">
        <v>0</v>
      </c>
      <c r="AI12" s="771">
        <v>2</v>
      </c>
      <c r="AJ12" s="770">
        <v>1</v>
      </c>
      <c r="AK12" s="771">
        <v>1</v>
      </c>
      <c r="AL12" s="772">
        <v>0</v>
      </c>
      <c r="AM12" s="759">
        <v>0</v>
      </c>
      <c r="AN12" s="758">
        <v>113</v>
      </c>
      <c r="AO12" s="773">
        <v>0</v>
      </c>
      <c r="AP12" s="773">
        <v>6</v>
      </c>
      <c r="AQ12" s="576">
        <v>7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215</v>
      </c>
      <c r="D13" s="774">
        <f t="shared" ref="D13:E26" si="2">SUM(F13+H13+J13+L13+N13+P13+R13+T13+V13+X13+Z13+AB13+AD13+AF13+AH13+AJ13+AL13)</f>
        <v>50</v>
      </c>
      <c r="E13" s="345">
        <f t="shared" si="2"/>
        <v>165</v>
      </c>
      <c r="F13" s="346">
        <v>3</v>
      </c>
      <c r="G13" s="347">
        <v>2</v>
      </c>
      <c r="H13" s="346">
        <v>14</v>
      </c>
      <c r="I13" s="347">
        <v>11</v>
      </c>
      <c r="J13" s="346">
        <v>9</v>
      </c>
      <c r="K13" s="350">
        <v>21</v>
      </c>
      <c r="L13" s="346">
        <v>7</v>
      </c>
      <c r="M13" s="350">
        <v>25</v>
      </c>
      <c r="N13" s="346">
        <v>1</v>
      </c>
      <c r="O13" s="350">
        <v>13</v>
      </c>
      <c r="P13" s="346">
        <v>2</v>
      </c>
      <c r="Q13" s="350">
        <v>11</v>
      </c>
      <c r="R13" s="346">
        <v>1</v>
      </c>
      <c r="S13" s="350">
        <v>16</v>
      </c>
      <c r="T13" s="346">
        <v>1</v>
      </c>
      <c r="U13" s="350">
        <v>11</v>
      </c>
      <c r="V13" s="346">
        <v>4</v>
      </c>
      <c r="W13" s="350">
        <v>8</v>
      </c>
      <c r="X13" s="346">
        <v>1</v>
      </c>
      <c r="Y13" s="350">
        <v>10</v>
      </c>
      <c r="Z13" s="346">
        <v>2</v>
      </c>
      <c r="AA13" s="350">
        <v>10</v>
      </c>
      <c r="AB13" s="346">
        <v>2</v>
      </c>
      <c r="AC13" s="350">
        <v>8</v>
      </c>
      <c r="AD13" s="346">
        <v>1</v>
      </c>
      <c r="AE13" s="350">
        <v>7</v>
      </c>
      <c r="AF13" s="346">
        <v>1</v>
      </c>
      <c r="AG13" s="350">
        <v>10</v>
      </c>
      <c r="AH13" s="346">
        <v>1</v>
      </c>
      <c r="AI13" s="350">
        <v>2</v>
      </c>
      <c r="AJ13" s="346">
        <v>0</v>
      </c>
      <c r="AK13" s="350">
        <v>0</v>
      </c>
      <c r="AL13" s="351">
        <v>0</v>
      </c>
      <c r="AM13" s="352">
        <v>0</v>
      </c>
      <c r="AN13" s="430">
        <v>188</v>
      </c>
      <c r="AO13" s="369">
        <v>1</v>
      </c>
      <c r="AP13" s="369">
        <v>8</v>
      </c>
      <c r="AQ13" s="347">
        <v>21</v>
      </c>
      <c r="AR13" s="348">
        <v>2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7</v>
      </c>
      <c r="D16" s="774">
        <f t="shared" si="2"/>
        <v>3</v>
      </c>
      <c r="E16" s="345">
        <f t="shared" si="2"/>
        <v>4</v>
      </c>
      <c r="F16" s="346">
        <v>0</v>
      </c>
      <c r="G16" s="347">
        <v>0</v>
      </c>
      <c r="H16" s="346">
        <v>1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2</v>
      </c>
      <c r="R16" s="346">
        <v>0</v>
      </c>
      <c r="S16" s="350">
        <v>2</v>
      </c>
      <c r="T16" s="346">
        <v>1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1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5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101</v>
      </c>
      <c r="D18" s="775">
        <f t="shared" si="2"/>
        <v>68</v>
      </c>
      <c r="E18" s="10">
        <f t="shared" si="2"/>
        <v>33</v>
      </c>
      <c r="F18" s="192">
        <v>37</v>
      </c>
      <c r="G18" s="2">
        <v>5</v>
      </c>
      <c r="H18" s="192">
        <v>21</v>
      </c>
      <c r="I18" s="2">
        <v>15</v>
      </c>
      <c r="J18" s="192">
        <v>8</v>
      </c>
      <c r="K18" s="383">
        <v>3</v>
      </c>
      <c r="L18" s="192">
        <v>1</v>
      </c>
      <c r="M18" s="383">
        <v>8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1</v>
      </c>
      <c r="AF18" s="192">
        <v>0</v>
      </c>
      <c r="AG18" s="383">
        <v>0</v>
      </c>
      <c r="AH18" s="192">
        <v>1</v>
      </c>
      <c r="AI18" s="383">
        <v>0</v>
      </c>
      <c r="AJ18" s="192">
        <v>0</v>
      </c>
      <c r="AK18" s="383">
        <v>0</v>
      </c>
      <c r="AL18" s="776">
        <v>0</v>
      </c>
      <c r="AM18" s="384">
        <v>1</v>
      </c>
      <c r="AN18" s="377">
        <v>38</v>
      </c>
      <c r="AO18" s="594">
        <v>0</v>
      </c>
      <c r="AP18" s="594">
        <v>0</v>
      </c>
      <c r="AQ18" s="2">
        <v>6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436</v>
      </c>
      <c r="D22" s="625">
        <f t="shared" si="2"/>
        <v>145</v>
      </c>
      <c r="E22" s="626">
        <f>SUM(G22+I22+K22+M22+O22+Q22+S22+U22+W22+Y22+AA22+AC22+AE22+AG22+AI22+AK22+AM22)</f>
        <v>291</v>
      </c>
      <c r="F22" s="779">
        <f>SUM(F12:F21)</f>
        <v>40</v>
      </c>
      <c r="G22" s="515">
        <f t="shared" ref="G22:AS22" si="22">SUM(G12:G21)</f>
        <v>7</v>
      </c>
      <c r="H22" s="779">
        <f t="shared" si="22"/>
        <v>39</v>
      </c>
      <c r="I22" s="515">
        <f t="shared" si="22"/>
        <v>27</v>
      </c>
      <c r="J22" s="779">
        <f t="shared" si="22"/>
        <v>22</v>
      </c>
      <c r="K22" s="586">
        <f t="shared" si="22"/>
        <v>34</v>
      </c>
      <c r="L22" s="779">
        <f t="shared" si="22"/>
        <v>16</v>
      </c>
      <c r="M22" s="586">
        <f t="shared" si="22"/>
        <v>43</v>
      </c>
      <c r="N22" s="779">
        <f t="shared" si="22"/>
        <v>3</v>
      </c>
      <c r="O22" s="586">
        <f t="shared" si="22"/>
        <v>22</v>
      </c>
      <c r="P22" s="779">
        <f t="shared" si="22"/>
        <v>2</v>
      </c>
      <c r="Q22" s="586">
        <f t="shared" si="22"/>
        <v>19</v>
      </c>
      <c r="R22" s="779">
        <f t="shared" si="22"/>
        <v>1</v>
      </c>
      <c r="S22" s="586">
        <f t="shared" si="22"/>
        <v>21</v>
      </c>
      <c r="T22" s="779">
        <f t="shared" si="22"/>
        <v>2</v>
      </c>
      <c r="U22" s="586">
        <f t="shared" si="22"/>
        <v>19</v>
      </c>
      <c r="V22" s="779">
        <f t="shared" si="22"/>
        <v>4</v>
      </c>
      <c r="W22" s="586">
        <f t="shared" si="22"/>
        <v>14</v>
      </c>
      <c r="X22" s="779">
        <f t="shared" si="22"/>
        <v>2</v>
      </c>
      <c r="Y22" s="586">
        <f t="shared" si="22"/>
        <v>18</v>
      </c>
      <c r="Z22" s="779">
        <f t="shared" si="22"/>
        <v>4</v>
      </c>
      <c r="AA22" s="586">
        <f t="shared" si="22"/>
        <v>19</v>
      </c>
      <c r="AB22" s="779">
        <f t="shared" si="22"/>
        <v>4</v>
      </c>
      <c r="AC22" s="586">
        <f t="shared" si="22"/>
        <v>11</v>
      </c>
      <c r="AD22" s="779">
        <f t="shared" si="22"/>
        <v>1</v>
      </c>
      <c r="AE22" s="586">
        <f t="shared" si="22"/>
        <v>17</v>
      </c>
      <c r="AF22" s="779">
        <f t="shared" si="22"/>
        <v>2</v>
      </c>
      <c r="AG22" s="586">
        <f t="shared" si="22"/>
        <v>14</v>
      </c>
      <c r="AH22" s="779">
        <f t="shared" si="22"/>
        <v>2</v>
      </c>
      <c r="AI22" s="586">
        <f t="shared" si="22"/>
        <v>4</v>
      </c>
      <c r="AJ22" s="779">
        <f t="shared" si="22"/>
        <v>1</v>
      </c>
      <c r="AK22" s="586">
        <f t="shared" si="22"/>
        <v>1</v>
      </c>
      <c r="AL22" s="780">
        <f t="shared" si="22"/>
        <v>0</v>
      </c>
      <c r="AM22" s="513">
        <f t="shared" si="22"/>
        <v>1</v>
      </c>
      <c r="AN22" s="514">
        <f t="shared" si="22"/>
        <v>344</v>
      </c>
      <c r="AO22" s="512">
        <f t="shared" si="22"/>
        <v>1</v>
      </c>
      <c r="AP22" s="512">
        <f>SUM(AP12:AP21)</f>
        <v>14</v>
      </c>
      <c r="AQ22" s="515">
        <f t="shared" si="22"/>
        <v>34</v>
      </c>
      <c r="AR22" s="572">
        <f t="shared" si="22"/>
        <v>2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1</v>
      </c>
      <c r="D25" s="769">
        <f t="shared" si="2"/>
        <v>1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1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1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2</v>
      </c>
      <c r="C30" s="576">
        <v>1</v>
      </c>
      <c r="D30" s="797">
        <v>1</v>
      </c>
      <c r="E30" s="472">
        <f>SUM(F30+G30)</f>
        <v>6</v>
      </c>
      <c r="F30" s="597">
        <f>SUM(H30+J30+L30+N30+P30+R30+T30+V30+X30+Z30+AB30+AD30+AF30+AH30+AJ30+AL30+AN30)</f>
        <v>1</v>
      </c>
      <c r="G30" s="598">
        <f>SUM(I30+K30+M30+O30+Q30+S30+U30+W30+Y30+AA30+AC30+AE30+AG30+AI30+AK30+AM30+AO30)</f>
        <v>5</v>
      </c>
      <c r="H30" s="770">
        <v>0</v>
      </c>
      <c r="I30" s="576">
        <v>0</v>
      </c>
      <c r="J30" s="770">
        <v>0</v>
      </c>
      <c r="K30" s="771">
        <v>1</v>
      </c>
      <c r="L30" s="770">
        <v>1</v>
      </c>
      <c r="M30" s="771">
        <v>0</v>
      </c>
      <c r="N30" s="770">
        <v>0</v>
      </c>
      <c r="O30" s="771">
        <v>2</v>
      </c>
      <c r="P30" s="770">
        <v>0</v>
      </c>
      <c r="Q30" s="576">
        <v>1</v>
      </c>
      <c r="R30" s="770">
        <v>0</v>
      </c>
      <c r="S30" s="576">
        <v>1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2</v>
      </c>
      <c r="C32" s="515">
        <f t="shared" si="32"/>
        <v>1</v>
      </c>
      <c r="D32" s="801">
        <f t="shared" si="32"/>
        <v>1</v>
      </c>
      <c r="E32" s="572">
        <f t="shared" si="32"/>
        <v>6</v>
      </c>
      <c r="F32" s="572">
        <f t="shared" si="32"/>
        <v>1</v>
      </c>
      <c r="G32" s="572">
        <f t="shared" si="32"/>
        <v>5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1</v>
      </c>
      <c r="L32" s="779">
        <f t="shared" si="33"/>
        <v>1</v>
      </c>
      <c r="M32" s="572">
        <f t="shared" si="33"/>
        <v>0</v>
      </c>
      <c r="N32" s="779">
        <f t="shared" si="33"/>
        <v>0</v>
      </c>
      <c r="O32" s="572">
        <f t="shared" si="33"/>
        <v>2</v>
      </c>
      <c r="P32" s="779">
        <f t="shared" si="33"/>
        <v>0</v>
      </c>
      <c r="Q32" s="572">
        <f t="shared" si="33"/>
        <v>1</v>
      </c>
      <c r="R32" s="779">
        <f t="shared" si="33"/>
        <v>0</v>
      </c>
      <c r="S32" s="572">
        <f t="shared" si="33"/>
        <v>1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40</v>
      </c>
      <c r="C86" s="870">
        <v>20</v>
      </c>
      <c r="D86" s="871">
        <v>4</v>
      </c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>
        <v>82</v>
      </c>
      <c r="C90" s="329">
        <v>22</v>
      </c>
      <c r="D90" s="330">
        <v>4</v>
      </c>
    </row>
    <row r="91" spans="1:9" ht="22.5" x14ac:dyDescent="0.25">
      <c r="A91" s="357" t="s">
        <v>1102</v>
      </c>
      <c r="B91" s="874">
        <v>63</v>
      </c>
      <c r="C91" s="329">
        <v>18</v>
      </c>
      <c r="D91" s="330">
        <v>5</v>
      </c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24</v>
      </c>
      <c r="C114" s="751">
        <f t="shared" ref="C114:D116" si="45">SUM(E114+G114+I114+K114+M114)</f>
        <v>10</v>
      </c>
      <c r="D114" s="621">
        <f>SUM(F114+H114+J114+L114+N114)</f>
        <v>14</v>
      </c>
      <c r="E114" s="870">
        <v>0</v>
      </c>
      <c r="F114" s="871">
        <v>0</v>
      </c>
      <c r="G114" s="870">
        <v>4</v>
      </c>
      <c r="H114" s="871">
        <v>1</v>
      </c>
      <c r="I114" s="870">
        <v>4</v>
      </c>
      <c r="J114" s="890">
        <v>6</v>
      </c>
      <c r="K114" s="870">
        <v>2</v>
      </c>
      <c r="L114" s="890">
        <v>7</v>
      </c>
      <c r="M114" s="891">
        <v>0</v>
      </c>
      <c r="N114" s="892">
        <v>0</v>
      </c>
      <c r="O114" s="871">
        <v>1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/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0</v>
      </c>
      <c r="M116" s="899">
        <v>0</v>
      </c>
      <c r="N116" s="326">
        <v>0</v>
      </c>
      <c r="O116" s="898">
        <v>0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888</v>
      </c>
      <c r="C120" s="901">
        <v>3</v>
      </c>
      <c r="D120" s="902">
        <v>0</v>
      </c>
      <c r="E120" s="903">
        <v>891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2517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V106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2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7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2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1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2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>
        <v>2</v>
      </c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2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4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1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1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1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>
        <v>3</v>
      </c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4</v>
      </c>
      <c r="AF117" s="3177">
        <v>16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7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>
        <v>1</v>
      </c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13</v>
      </c>
      <c r="AF126" s="3193">
        <f t="shared" si="25"/>
        <v>47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60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85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6" zoomScaleNormal="100" workbookViewId="0">
      <selection activeCell="E85" sqref="E85:F8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1089</v>
      </c>
      <c r="E12" s="2326">
        <f>SUM(G12+I12+K12+M12+O12+Q12+S12+U12+W12+Y12+AA12+AC12+AE12+AG12+AI12+AK12+AM12+AO12)</f>
        <v>463</v>
      </c>
      <c r="F12" s="588">
        <f>SUM(H12+J12+L12+N12+P12+R12+T12+V12+X12+Z12+AB12+AD12+AF12+AH12+AJ12+AL12+AN12+AP12)</f>
        <v>626</v>
      </c>
      <c r="G12" s="290">
        <v>2</v>
      </c>
      <c r="H12" s="107">
        <v>2</v>
      </c>
      <c r="I12" s="290">
        <v>6</v>
      </c>
      <c r="J12" s="107">
        <v>0</v>
      </c>
      <c r="K12" s="290">
        <v>3</v>
      </c>
      <c r="L12" s="107">
        <v>1</v>
      </c>
      <c r="M12" s="290">
        <v>9</v>
      </c>
      <c r="N12" s="107">
        <v>2</v>
      </c>
      <c r="O12" s="290">
        <v>10</v>
      </c>
      <c r="P12" s="107">
        <v>4</v>
      </c>
      <c r="Q12" s="290">
        <v>8</v>
      </c>
      <c r="R12" s="637">
        <v>10</v>
      </c>
      <c r="S12" s="290">
        <v>12</v>
      </c>
      <c r="T12" s="637">
        <v>6</v>
      </c>
      <c r="U12" s="290">
        <v>8</v>
      </c>
      <c r="V12" s="637">
        <v>15</v>
      </c>
      <c r="W12" s="290">
        <v>23</v>
      </c>
      <c r="X12" s="637">
        <v>29</v>
      </c>
      <c r="Y12" s="290">
        <v>54</v>
      </c>
      <c r="Z12" s="637">
        <v>40</v>
      </c>
      <c r="AA12" s="290">
        <v>34</v>
      </c>
      <c r="AB12" s="637">
        <v>41</v>
      </c>
      <c r="AC12" s="290">
        <v>35</v>
      </c>
      <c r="AD12" s="637">
        <v>104</v>
      </c>
      <c r="AE12" s="290">
        <v>50</v>
      </c>
      <c r="AF12" s="637">
        <v>85</v>
      </c>
      <c r="AG12" s="290">
        <v>47</v>
      </c>
      <c r="AH12" s="637">
        <v>82</v>
      </c>
      <c r="AI12" s="290">
        <v>53</v>
      </c>
      <c r="AJ12" s="637">
        <v>85</v>
      </c>
      <c r="AK12" s="290">
        <v>31</v>
      </c>
      <c r="AL12" s="637">
        <v>38</v>
      </c>
      <c r="AM12" s="290">
        <v>55</v>
      </c>
      <c r="AN12" s="637">
        <v>59</v>
      </c>
      <c r="AO12" s="290">
        <v>23</v>
      </c>
      <c r="AP12" s="431">
        <v>23</v>
      </c>
      <c r="AQ12" s="296">
        <v>17</v>
      </c>
      <c r="AR12" s="535">
        <v>49</v>
      </c>
      <c r="AS12" s="535">
        <v>10</v>
      </c>
      <c r="AT12" s="535">
        <v>1</v>
      </c>
      <c r="AU12" s="535">
        <v>55</v>
      </c>
      <c r="AV12" s="535">
        <v>157</v>
      </c>
      <c r="AW12" s="535">
        <v>2</v>
      </c>
      <c r="AX12" s="107">
        <v>8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211</v>
      </c>
      <c r="E13" s="479">
        <f t="shared" ref="E13:F15" si="6">SUM(G13+I13+K13+M13+O13+Q13+S13+U13+W13+Y13+AA13+AC13+AE13+AG13+AI13+AK13+AM13+AO13)</f>
        <v>88</v>
      </c>
      <c r="F13" s="560">
        <f t="shared" si="6"/>
        <v>123</v>
      </c>
      <c r="G13" s="346">
        <v>5</v>
      </c>
      <c r="H13" s="347">
        <v>8</v>
      </c>
      <c r="I13" s="346">
        <v>3</v>
      </c>
      <c r="J13" s="347">
        <v>7</v>
      </c>
      <c r="K13" s="346">
        <v>8</v>
      </c>
      <c r="L13" s="347">
        <v>7</v>
      </c>
      <c r="M13" s="346">
        <v>5</v>
      </c>
      <c r="N13" s="347">
        <v>5</v>
      </c>
      <c r="O13" s="346">
        <v>4</v>
      </c>
      <c r="P13" s="347">
        <v>8</v>
      </c>
      <c r="Q13" s="346">
        <v>5</v>
      </c>
      <c r="R13" s="350">
        <v>7</v>
      </c>
      <c r="S13" s="346">
        <v>8</v>
      </c>
      <c r="T13" s="350">
        <v>6</v>
      </c>
      <c r="U13" s="346">
        <v>9</v>
      </c>
      <c r="V13" s="350">
        <v>3</v>
      </c>
      <c r="W13" s="346">
        <v>10</v>
      </c>
      <c r="X13" s="350">
        <v>17</v>
      </c>
      <c r="Y13" s="346">
        <v>18</v>
      </c>
      <c r="Z13" s="350">
        <v>27</v>
      </c>
      <c r="AA13" s="346">
        <v>12</v>
      </c>
      <c r="AB13" s="350">
        <v>19</v>
      </c>
      <c r="AC13" s="346">
        <v>0</v>
      </c>
      <c r="AD13" s="350">
        <v>5</v>
      </c>
      <c r="AE13" s="346">
        <v>0</v>
      </c>
      <c r="AF13" s="350">
        <v>3</v>
      </c>
      <c r="AG13" s="346">
        <v>0</v>
      </c>
      <c r="AH13" s="350">
        <v>0</v>
      </c>
      <c r="AI13" s="346">
        <v>0</v>
      </c>
      <c r="AJ13" s="350">
        <v>0</v>
      </c>
      <c r="AK13" s="346">
        <v>1</v>
      </c>
      <c r="AL13" s="350">
        <v>0</v>
      </c>
      <c r="AM13" s="346">
        <v>0</v>
      </c>
      <c r="AN13" s="350">
        <v>0</v>
      </c>
      <c r="AO13" s="346">
        <v>0</v>
      </c>
      <c r="AP13" s="352">
        <v>1</v>
      </c>
      <c r="AQ13" s="430">
        <v>6</v>
      </c>
      <c r="AR13" s="369">
        <v>8</v>
      </c>
      <c r="AS13" s="369">
        <v>1</v>
      </c>
      <c r="AT13" s="369">
        <v>0</v>
      </c>
      <c r="AU13" s="369">
        <v>9</v>
      </c>
      <c r="AV13" s="369">
        <v>0</v>
      </c>
      <c r="AW13" s="369">
        <v>1</v>
      </c>
      <c r="AX13" s="347">
        <v>5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24</v>
      </c>
      <c r="E14" s="479">
        <f t="shared" si="6"/>
        <v>10</v>
      </c>
      <c r="F14" s="560">
        <f t="shared" si="6"/>
        <v>14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1</v>
      </c>
      <c r="AB14" s="350">
        <v>0</v>
      </c>
      <c r="AC14" s="346">
        <v>2</v>
      </c>
      <c r="AD14" s="350">
        <v>0</v>
      </c>
      <c r="AE14" s="346">
        <v>5</v>
      </c>
      <c r="AF14" s="350">
        <v>3</v>
      </c>
      <c r="AG14" s="346">
        <v>2</v>
      </c>
      <c r="AH14" s="350">
        <v>5</v>
      </c>
      <c r="AI14" s="346">
        <v>0</v>
      </c>
      <c r="AJ14" s="350">
        <v>6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5</v>
      </c>
      <c r="AV14" s="369">
        <v>3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339</v>
      </c>
      <c r="E15" s="479">
        <f t="shared" si="6"/>
        <v>144</v>
      </c>
      <c r="F15" s="560">
        <f t="shared" si="6"/>
        <v>195</v>
      </c>
      <c r="G15" s="346">
        <v>2</v>
      </c>
      <c r="H15" s="347">
        <v>3</v>
      </c>
      <c r="I15" s="346">
        <v>4</v>
      </c>
      <c r="J15" s="347">
        <v>5</v>
      </c>
      <c r="K15" s="346">
        <v>6</v>
      </c>
      <c r="L15" s="347">
        <v>3</v>
      </c>
      <c r="M15" s="346">
        <v>7</v>
      </c>
      <c r="N15" s="350">
        <v>3</v>
      </c>
      <c r="O15" s="346">
        <v>1</v>
      </c>
      <c r="P15" s="350">
        <v>6</v>
      </c>
      <c r="Q15" s="346">
        <v>4</v>
      </c>
      <c r="R15" s="350">
        <v>7</v>
      </c>
      <c r="S15" s="346">
        <v>6</v>
      </c>
      <c r="T15" s="350">
        <v>5</v>
      </c>
      <c r="U15" s="346">
        <v>9</v>
      </c>
      <c r="V15" s="350">
        <v>12</v>
      </c>
      <c r="W15" s="346">
        <v>14</v>
      </c>
      <c r="X15" s="350">
        <v>15</v>
      </c>
      <c r="Y15" s="346">
        <v>23</v>
      </c>
      <c r="Z15" s="350">
        <v>20</v>
      </c>
      <c r="AA15" s="346">
        <v>11</v>
      </c>
      <c r="AB15" s="350">
        <v>13</v>
      </c>
      <c r="AC15" s="346">
        <v>7</v>
      </c>
      <c r="AD15" s="350">
        <v>23</v>
      </c>
      <c r="AE15" s="346">
        <v>12</v>
      </c>
      <c r="AF15" s="350">
        <v>17</v>
      </c>
      <c r="AG15" s="346">
        <v>3</v>
      </c>
      <c r="AH15" s="350">
        <v>4</v>
      </c>
      <c r="AI15" s="346">
        <v>5</v>
      </c>
      <c r="AJ15" s="350">
        <v>16</v>
      </c>
      <c r="AK15" s="346">
        <v>8</v>
      </c>
      <c r="AL15" s="350">
        <v>15</v>
      </c>
      <c r="AM15" s="346">
        <v>16</v>
      </c>
      <c r="AN15" s="350">
        <v>26</v>
      </c>
      <c r="AO15" s="346">
        <v>6</v>
      </c>
      <c r="AP15" s="352">
        <v>2</v>
      </c>
      <c r="AQ15" s="430">
        <v>12</v>
      </c>
      <c r="AR15" s="369">
        <v>11</v>
      </c>
      <c r="AS15" s="369">
        <v>9</v>
      </c>
      <c r="AT15" s="369">
        <v>4</v>
      </c>
      <c r="AU15" s="369">
        <v>2</v>
      </c>
      <c r="AV15" s="369">
        <v>37</v>
      </c>
      <c r="AW15" s="369">
        <v>2</v>
      </c>
      <c r="AX15" s="347">
        <v>12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296</v>
      </c>
      <c r="E21" s="3581">
        <f>SUM(G21+I21+K21+M21+O21+Q21+S21+U21+W21+Y21+AA21+AC21+AE21+AG21+AI21+AK21+AM21+AO21)</f>
        <v>126</v>
      </c>
      <c r="F21" s="3044">
        <f>SUM(H21+J21+L21+N21+P21+R21+T21+V21+X21+Z21+AB21+AD21+AF21+AH21+AJ21+AL21+AN21+AP21)</f>
        <v>170</v>
      </c>
      <c r="G21" s="3348">
        <v>7</v>
      </c>
      <c r="H21" s="771">
        <v>9</v>
      </c>
      <c r="I21" s="3348">
        <v>5</v>
      </c>
      <c r="J21" s="576">
        <v>7</v>
      </c>
      <c r="K21" s="3348">
        <v>8</v>
      </c>
      <c r="L21" s="771">
        <v>8</v>
      </c>
      <c r="M21" s="3348">
        <v>6</v>
      </c>
      <c r="N21" s="576">
        <v>5</v>
      </c>
      <c r="O21" s="3348">
        <v>6</v>
      </c>
      <c r="P21" s="771">
        <v>10</v>
      </c>
      <c r="Q21" s="3348">
        <v>7</v>
      </c>
      <c r="R21" s="771">
        <v>9</v>
      </c>
      <c r="S21" s="3348">
        <v>11</v>
      </c>
      <c r="T21" s="771">
        <v>10</v>
      </c>
      <c r="U21" s="3348">
        <v>10</v>
      </c>
      <c r="V21" s="771">
        <v>5</v>
      </c>
      <c r="W21" s="3347">
        <v>16</v>
      </c>
      <c r="X21" s="3382">
        <v>21</v>
      </c>
      <c r="Y21" s="3348">
        <v>24</v>
      </c>
      <c r="Z21" s="771">
        <v>36</v>
      </c>
      <c r="AA21" s="3347">
        <v>15</v>
      </c>
      <c r="AB21" s="3382">
        <v>26</v>
      </c>
      <c r="AC21" s="3348">
        <v>1</v>
      </c>
      <c r="AD21" s="771">
        <v>14</v>
      </c>
      <c r="AE21" s="3347">
        <v>2</v>
      </c>
      <c r="AF21" s="3382">
        <v>7</v>
      </c>
      <c r="AG21" s="3348">
        <v>1</v>
      </c>
      <c r="AH21" s="771">
        <v>1</v>
      </c>
      <c r="AI21" s="3347">
        <v>1</v>
      </c>
      <c r="AJ21" s="3382">
        <v>0</v>
      </c>
      <c r="AK21" s="3348">
        <v>2</v>
      </c>
      <c r="AL21" s="771">
        <v>0</v>
      </c>
      <c r="AM21" s="3347">
        <v>2</v>
      </c>
      <c r="AN21" s="771">
        <v>1</v>
      </c>
      <c r="AO21" s="3347">
        <v>2</v>
      </c>
      <c r="AP21" s="759">
        <v>1</v>
      </c>
      <c r="AQ21" s="758">
        <v>9</v>
      </c>
      <c r="AR21" s="773">
        <v>16</v>
      </c>
      <c r="AS21" s="773">
        <v>1</v>
      </c>
      <c r="AT21" s="773">
        <v>0</v>
      </c>
      <c r="AU21" s="773">
        <v>0</v>
      </c>
      <c r="AV21" s="773">
        <v>13</v>
      </c>
      <c r="AW21" s="773">
        <v>2</v>
      </c>
      <c r="AX21" s="576">
        <v>10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2</v>
      </c>
      <c r="E22" s="479">
        <f>SUM(U22+W22+Y22+AA22+AC22+AE22+AG22+AI22+AK22+AM22+AO22)</f>
        <v>0</v>
      </c>
      <c r="F22" s="560">
        <f>SUM(V22+X22+Z22+AB22+AD22+AF22+AH22+AJ22+AL22+AN22+AP22)</f>
        <v>2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1</v>
      </c>
      <c r="AG22" s="346">
        <v>0</v>
      </c>
      <c r="AH22" s="350">
        <v>1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1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419</v>
      </c>
      <c r="E23" s="479">
        <f t="shared" ref="E23:F33" si="36">SUM(G23+I23+K23+M23+O23+Q23+S23+U23+W23+Y23+AA23+AC23+AE23+AG23+AI23+AK23+AM23+AO23)</f>
        <v>168</v>
      </c>
      <c r="F23" s="560">
        <f t="shared" si="36"/>
        <v>251</v>
      </c>
      <c r="G23" s="346">
        <v>7</v>
      </c>
      <c r="H23" s="350">
        <v>9</v>
      </c>
      <c r="I23" s="346">
        <v>4</v>
      </c>
      <c r="J23" s="347">
        <v>7</v>
      </c>
      <c r="K23" s="346">
        <v>10</v>
      </c>
      <c r="L23" s="350">
        <v>8</v>
      </c>
      <c r="M23" s="346">
        <v>6</v>
      </c>
      <c r="N23" s="347">
        <v>5</v>
      </c>
      <c r="O23" s="346">
        <v>6</v>
      </c>
      <c r="P23" s="350">
        <v>12</v>
      </c>
      <c r="Q23" s="346">
        <v>7</v>
      </c>
      <c r="R23" s="350">
        <v>10</v>
      </c>
      <c r="S23" s="346">
        <v>13</v>
      </c>
      <c r="T23" s="350">
        <v>10</v>
      </c>
      <c r="U23" s="346">
        <v>12</v>
      </c>
      <c r="V23" s="350">
        <v>8</v>
      </c>
      <c r="W23" s="348">
        <v>15</v>
      </c>
      <c r="X23" s="349">
        <v>26</v>
      </c>
      <c r="Y23" s="346">
        <v>29</v>
      </c>
      <c r="Z23" s="350">
        <v>37</v>
      </c>
      <c r="AA23" s="348">
        <v>20</v>
      </c>
      <c r="AB23" s="349">
        <v>30</v>
      </c>
      <c r="AC23" s="346">
        <v>5</v>
      </c>
      <c r="AD23" s="350">
        <v>23</v>
      </c>
      <c r="AE23" s="348">
        <v>7</v>
      </c>
      <c r="AF23" s="349">
        <v>12</v>
      </c>
      <c r="AG23" s="346">
        <v>5</v>
      </c>
      <c r="AH23" s="350">
        <v>12</v>
      </c>
      <c r="AI23" s="348">
        <v>6</v>
      </c>
      <c r="AJ23" s="349">
        <v>14</v>
      </c>
      <c r="AK23" s="346">
        <v>5</v>
      </c>
      <c r="AL23" s="350">
        <v>11</v>
      </c>
      <c r="AM23" s="348">
        <v>7</v>
      </c>
      <c r="AN23" s="350">
        <v>10</v>
      </c>
      <c r="AO23" s="348">
        <v>4</v>
      </c>
      <c r="AP23" s="352">
        <v>7</v>
      </c>
      <c r="AQ23" s="430">
        <v>10</v>
      </c>
      <c r="AR23" s="369">
        <v>24</v>
      </c>
      <c r="AS23" s="369">
        <v>6</v>
      </c>
      <c r="AT23" s="369">
        <v>0</v>
      </c>
      <c r="AU23" s="369">
        <v>1</v>
      </c>
      <c r="AV23" s="369">
        <v>21</v>
      </c>
      <c r="AW23" s="369">
        <v>2</v>
      </c>
      <c r="AX23" s="347">
        <v>11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888</v>
      </c>
      <c r="E24" s="479">
        <f t="shared" si="36"/>
        <v>325</v>
      </c>
      <c r="F24" s="560">
        <f t="shared" si="36"/>
        <v>563</v>
      </c>
      <c r="G24" s="346">
        <v>0</v>
      </c>
      <c r="H24" s="350">
        <v>0</v>
      </c>
      <c r="I24" s="346">
        <v>0</v>
      </c>
      <c r="J24" s="347">
        <v>0</v>
      </c>
      <c r="K24" s="346">
        <v>4</v>
      </c>
      <c r="L24" s="350">
        <v>0</v>
      </c>
      <c r="M24" s="346">
        <v>5</v>
      </c>
      <c r="N24" s="347">
        <v>0</v>
      </c>
      <c r="O24" s="346">
        <v>21</v>
      </c>
      <c r="P24" s="350">
        <v>16</v>
      </c>
      <c r="Q24" s="346">
        <v>19</v>
      </c>
      <c r="R24" s="350">
        <v>20</v>
      </c>
      <c r="S24" s="346">
        <v>16</v>
      </c>
      <c r="T24" s="350">
        <v>26</v>
      </c>
      <c r="U24" s="346">
        <v>4</v>
      </c>
      <c r="V24" s="350">
        <v>40</v>
      </c>
      <c r="W24" s="348">
        <v>51</v>
      </c>
      <c r="X24" s="349">
        <v>73</v>
      </c>
      <c r="Y24" s="346">
        <v>112</v>
      </c>
      <c r="Z24" s="350">
        <v>210</v>
      </c>
      <c r="AA24" s="348">
        <v>72</v>
      </c>
      <c r="AB24" s="349">
        <v>82</v>
      </c>
      <c r="AC24" s="346">
        <v>16</v>
      </c>
      <c r="AD24" s="350">
        <v>63</v>
      </c>
      <c r="AE24" s="348">
        <v>5</v>
      </c>
      <c r="AF24" s="349">
        <v>21</v>
      </c>
      <c r="AG24" s="346">
        <v>0</v>
      </c>
      <c r="AH24" s="350">
        <v>2</v>
      </c>
      <c r="AI24" s="348">
        <v>0</v>
      </c>
      <c r="AJ24" s="349">
        <v>2</v>
      </c>
      <c r="AK24" s="346">
        <v>0</v>
      </c>
      <c r="AL24" s="350">
        <v>8</v>
      </c>
      <c r="AM24" s="348">
        <v>0</v>
      </c>
      <c r="AN24" s="350">
        <v>0</v>
      </c>
      <c r="AO24" s="348">
        <v>0</v>
      </c>
      <c r="AP24" s="352">
        <v>0</v>
      </c>
      <c r="AQ24" s="430">
        <v>71</v>
      </c>
      <c r="AR24" s="369">
        <v>23</v>
      </c>
      <c r="AS24" s="369">
        <v>0</v>
      </c>
      <c r="AT24" s="369">
        <v>0</v>
      </c>
      <c r="AU24" s="369">
        <v>0</v>
      </c>
      <c r="AV24" s="369">
        <v>99</v>
      </c>
      <c r="AW24" s="369">
        <v>2</v>
      </c>
      <c r="AX24" s="347">
        <v>6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106</v>
      </c>
      <c r="E25" s="479">
        <f t="shared" si="36"/>
        <v>53</v>
      </c>
      <c r="F25" s="560">
        <f t="shared" si="36"/>
        <v>53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2</v>
      </c>
      <c r="M25" s="346">
        <v>3</v>
      </c>
      <c r="N25" s="347">
        <v>1</v>
      </c>
      <c r="O25" s="346">
        <v>1</v>
      </c>
      <c r="P25" s="350">
        <v>4</v>
      </c>
      <c r="Q25" s="346">
        <v>3</v>
      </c>
      <c r="R25" s="350">
        <v>1</v>
      </c>
      <c r="S25" s="346">
        <v>4</v>
      </c>
      <c r="T25" s="350">
        <v>1</v>
      </c>
      <c r="U25" s="346">
        <v>2</v>
      </c>
      <c r="V25" s="350">
        <v>4</v>
      </c>
      <c r="W25" s="348">
        <v>7</v>
      </c>
      <c r="X25" s="349">
        <v>5</v>
      </c>
      <c r="Y25" s="346">
        <v>16</v>
      </c>
      <c r="Z25" s="350">
        <v>12</v>
      </c>
      <c r="AA25" s="348">
        <v>9</v>
      </c>
      <c r="AB25" s="349">
        <v>10</v>
      </c>
      <c r="AC25" s="346">
        <v>3</v>
      </c>
      <c r="AD25" s="350">
        <v>4</v>
      </c>
      <c r="AE25" s="348">
        <v>1</v>
      </c>
      <c r="AF25" s="349">
        <v>4</v>
      </c>
      <c r="AG25" s="346">
        <v>1</v>
      </c>
      <c r="AH25" s="350">
        <v>1</v>
      </c>
      <c r="AI25" s="348">
        <v>1</v>
      </c>
      <c r="AJ25" s="349">
        <v>2</v>
      </c>
      <c r="AK25" s="346">
        <v>1</v>
      </c>
      <c r="AL25" s="350">
        <v>2</v>
      </c>
      <c r="AM25" s="348">
        <v>1</v>
      </c>
      <c r="AN25" s="350">
        <v>0</v>
      </c>
      <c r="AO25" s="348">
        <v>0</v>
      </c>
      <c r="AP25" s="352">
        <v>0</v>
      </c>
      <c r="AQ25" s="430">
        <v>10</v>
      </c>
      <c r="AR25" s="369">
        <v>4</v>
      </c>
      <c r="AS25" s="369">
        <v>0</v>
      </c>
      <c r="AT25" s="369">
        <v>0</v>
      </c>
      <c r="AU25" s="369">
        <v>0</v>
      </c>
      <c r="AV25" s="369">
        <v>10</v>
      </c>
      <c r="AW25" s="369">
        <v>2</v>
      </c>
      <c r="AX25" s="347">
        <v>3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458</v>
      </c>
      <c r="E27" s="479">
        <f t="shared" si="36"/>
        <v>191</v>
      </c>
      <c r="F27" s="560">
        <f t="shared" si="36"/>
        <v>267</v>
      </c>
      <c r="G27" s="346">
        <v>0</v>
      </c>
      <c r="H27" s="350">
        <v>0</v>
      </c>
      <c r="I27" s="346">
        <v>1</v>
      </c>
      <c r="J27" s="347">
        <v>0</v>
      </c>
      <c r="K27" s="346">
        <v>0</v>
      </c>
      <c r="L27" s="350">
        <v>0</v>
      </c>
      <c r="M27" s="346">
        <v>1</v>
      </c>
      <c r="N27" s="347">
        <v>0</v>
      </c>
      <c r="O27" s="346">
        <v>2</v>
      </c>
      <c r="P27" s="350">
        <v>2</v>
      </c>
      <c r="Q27" s="346">
        <v>2</v>
      </c>
      <c r="R27" s="350">
        <v>3</v>
      </c>
      <c r="S27" s="346">
        <v>2</v>
      </c>
      <c r="T27" s="350">
        <v>2</v>
      </c>
      <c r="U27" s="346">
        <v>7</v>
      </c>
      <c r="V27" s="350">
        <v>3</v>
      </c>
      <c r="W27" s="348">
        <v>13</v>
      </c>
      <c r="X27" s="349">
        <v>17</v>
      </c>
      <c r="Y27" s="346">
        <v>20</v>
      </c>
      <c r="Z27" s="350">
        <v>28</v>
      </c>
      <c r="AA27" s="348">
        <v>21</v>
      </c>
      <c r="AB27" s="349">
        <v>26</v>
      </c>
      <c r="AC27" s="346">
        <v>22</v>
      </c>
      <c r="AD27" s="350">
        <v>54</v>
      </c>
      <c r="AE27" s="348">
        <v>24</v>
      </c>
      <c r="AF27" s="349">
        <v>43</v>
      </c>
      <c r="AG27" s="346">
        <v>19</v>
      </c>
      <c r="AH27" s="350">
        <v>35</v>
      </c>
      <c r="AI27" s="348">
        <v>19</v>
      </c>
      <c r="AJ27" s="349">
        <v>17</v>
      </c>
      <c r="AK27" s="346">
        <v>8</v>
      </c>
      <c r="AL27" s="350">
        <v>10</v>
      </c>
      <c r="AM27" s="348">
        <v>21</v>
      </c>
      <c r="AN27" s="350">
        <v>20</v>
      </c>
      <c r="AO27" s="348">
        <v>9</v>
      </c>
      <c r="AP27" s="352">
        <v>7</v>
      </c>
      <c r="AQ27" s="430">
        <v>9</v>
      </c>
      <c r="AR27" s="369">
        <v>23</v>
      </c>
      <c r="AS27" s="369">
        <v>1</v>
      </c>
      <c r="AT27" s="369">
        <v>0</v>
      </c>
      <c r="AU27" s="369">
        <v>0</v>
      </c>
      <c r="AV27" s="369">
        <v>24</v>
      </c>
      <c r="AW27" s="369">
        <v>2</v>
      </c>
      <c r="AX27" s="347">
        <v>5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162</v>
      </c>
      <c r="E28" s="479">
        <f t="shared" si="36"/>
        <v>86</v>
      </c>
      <c r="F28" s="560">
        <f t="shared" si="36"/>
        <v>76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1</v>
      </c>
      <c r="N28" s="347">
        <v>0</v>
      </c>
      <c r="O28" s="346">
        <v>0</v>
      </c>
      <c r="P28" s="350">
        <v>0</v>
      </c>
      <c r="Q28" s="346">
        <v>0</v>
      </c>
      <c r="R28" s="350">
        <v>3</v>
      </c>
      <c r="S28" s="346">
        <v>3</v>
      </c>
      <c r="T28" s="350">
        <v>5</v>
      </c>
      <c r="U28" s="346">
        <v>2</v>
      </c>
      <c r="V28" s="350">
        <v>1</v>
      </c>
      <c r="W28" s="348">
        <v>7</v>
      </c>
      <c r="X28" s="349">
        <v>9</v>
      </c>
      <c r="Y28" s="346">
        <v>22</v>
      </c>
      <c r="Z28" s="350">
        <v>5</v>
      </c>
      <c r="AA28" s="348">
        <v>0</v>
      </c>
      <c r="AB28" s="349">
        <v>3</v>
      </c>
      <c r="AC28" s="346">
        <v>3</v>
      </c>
      <c r="AD28" s="350">
        <v>6</v>
      </c>
      <c r="AE28" s="348">
        <v>7</v>
      </c>
      <c r="AF28" s="349">
        <v>4</v>
      </c>
      <c r="AG28" s="346">
        <v>9</v>
      </c>
      <c r="AH28" s="350">
        <v>4</v>
      </c>
      <c r="AI28" s="348">
        <v>16</v>
      </c>
      <c r="AJ28" s="349">
        <v>17</v>
      </c>
      <c r="AK28" s="346">
        <v>5</v>
      </c>
      <c r="AL28" s="350">
        <v>3</v>
      </c>
      <c r="AM28" s="348">
        <v>8</v>
      </c>
      <c r="AN28" s="350">
        <v>9</v>
      </c>
      <c r="AO28" s="348">
        <v>3</v>
      </c>
      <c r="AP28" s="352">
        <v>7</v>
      </c>
      <c r="AQ28" s="430">
        <v>1</v>
      </c>
      <c r="AR28" s="369">
        <v>3</v>
      </c>
      <c r="AS28" s="369">
        <v>2</v>
      </c>
      <c r="AT28" s="369">
        <v>0</v>
      </c>
      <c r="AU28" s="369">
        <v>1</v>
      </c>
      <c r="AV28" s="369">
        <v>9</v>
      </c>
      <c r="AW28" s="369">
        <v>0</v>
      </c>
      <c r="AX28" s="347">
        <v>2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8</v>
      </c>
      <c r="E30" s="479">
        <f t="shared" si="36"/>
        <v>2</v>
      </c>
      <c r="F30" s="560">
        <f t="shared" si="36"/>
        <v>6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1</v>
      </c>
      <c r="AB30" s="349">
        <v>0</v>
      </c>
      <c r="AC30" s="346">
        <v>0</v>
      </c>
      <c r="AD30" s="350">
        <v>3</v>
      </c>
      <c r="AE30" s="348">
        <v>0</v>
      </c>
      <c r="AF30" s="349">
        <v>0</v>
      </c>
      <c r="AG30" s="346">
        <v>1</v>
      </c>
      <c r="AH30" s="350">
        <v>2</v>
      </c>
      <c r="AI30" s="348">
        <v>0</v>
      </c>
      <c r="AJ30" s="349">
        <v>1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581</v>
      </c>
      <c r="E31" s="479">
        <f t="shared" si="36"/>
        <v>284</v>
      </c>
      <c r="F31" s="560">
        <f t="shared" si="36"/>
        <v>297</v>
      </c>
      <c r="G31" s="346">
        <v>0</v>
      </c>
      <c r="H31" s="350">
        <v>0</v>
      </c>
      <c r="I31" s="346">
        <v>0</v>
      </c>
      <c r="J31" s="347">
        <v>0</v>
      </c>
      <c r="K31" s="346">
        <v>1</v>
      </c>
      <c r="L31" s="350">
        <v>0</v>
      </c>
      <c r="M31" s="346">
        <v>3</v>
      </c>
      <c r="N31" s="347">
        <v>0</v>
      </c>
      <c r="O31" s="346">
        <v>7</v>
      </c>
      <c r="P31" s="350">
        <v>1</v>
      </c>
      <c r="Q31" s="346">
        <v>5</v>
      </c>
      <c r="R31" s="350">
        <v>9</v>
      </c>
      <c r="S31" s="346">
        <v>11</v>
      </c>
      <c r="T31" s="350">
        <v>7</v>
      </c>
      <c r="U31" s="346">
        <v>8</v>
      </c>
      <c r="V31" s="350">
        <v>7</v>
      </c>
      <c r="W31" s="348">
        <v>17</v>
      </c>
      <c r="X31" s="349">
        <v>18</v>
      </c>
      <c r="Y31" s="346">
        <v>22</v>
      </c>
      <c r="Z31" s="350">
        <v>17</v>
      </c>
      <c r="AA31" s="348">
        <v>14</v>
      </c>
      <c r="AB31" s="349">
        <v>11</v>
      </c>
      <c r="AC31" s="346">
        <v>14</v>
      </c>
      <c r="AD31" s="350">
        <v>37</v>
      </c>
      <c r="AE31" s="348">
        <v>37</v>
      </c>
      <c r="AF31" s="349">
        <v>40</v>
      </c>
      <c r="AG31" s="346">
        <v>30</v>
      </c>
      <c r="AH31" s="350">
        <v>46</v>
      </c>
      <c r="AI31" s="348">
        <v>32</v>
      </c>
      <c r="AJ31" s="349">
        <v>43</v>
      </c>
      <c r="AK31" s="346">
        <v>19</v>
      </c>
      <c r="AL31" s="350">
        <v>16</v>
      </c>
      <c r="AM31" s="348">
        <v>37</v>
      </c>
      <c r="AN31" s="350">
        <v>35</v>
      </c>
      <c r="AO31" s="348">
        <v>27</v>
      </c>
      <c r="AP31" s="352">
        <v>10</v>
      </c>
      <c r="AQ31" s="430">
        <v>6</v>
      </c>
      <c r="AR31" s="369">
        <v>22</v>
      </c>
      <c r="AS31" s="369">
        <v>3</v>
      </c>
      <c r="AT31" s="369">
        <v>0</v>
      </c>
      <c r="AU31" s="369">
        <v>0</v>
      </c>
      <c r="AV31" s="369">
        <v>15</v>
      </c>
      <c r="AW31" s="369">
        <v>0</v>
      </c>
      <c r="AX31" s="347">
        <v>5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25</v>
      </c>
      <c r="E33" s="479">
        <f t="shared" si="36"/>
        <v>9</v>
      </c>
      <c r="F33" s="560">
        <f t="shared" si="36"/>
        <v>16</v>
      </c>
      <c r="G33" s="346">
        <v>0</v>
      </c>
      <c r="H33" s="350">
        <v>0</v>
      </c>
      <c r="I33" s="346">
        <v>0</v>
      </c>
      <c r="J33" s="347">
        <v>0</v>
      </c>
      <c r="K33" s="346">
        <v>1</v>
      </c>
      <c r="L33" s="350">
        <v>0</v>
      </c>
      <c r="M33" s="346">
        <v>1</v>
      </c>
      <c r="N33" s="347">
        <v>2</v>
      </c>
      <c r="O33" s="346">
        <v>1</v>
      </c>
      <c r="P33" s="350">
        <v>0</v>
      </c>
      <c r="Q33" s="346">
        <v>1</v>
      </c>
      <c r="R33" s="350">
        <v>0</v>
      </c>
      <c r="S33" s="346">
        <v>2</v>
      </c>
      <c r="T33" s="350">
        <v>0</v>
      </c>
      <c r="U33" s="346">
        <v>0</v>
      </c>
      <c r="V33" s="350">
        <v>1</v>
      </c>
      <c r="W33" s="348">
        <v>2</v>
      </c>
      <c r="X33" s="349">
        <v>2</v>
      </c>
      <c r="Y33" s="346">
        <v>1</v>
      </c>
      <c r="Z33" s="350">
        <v>1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2</v>
      </c>
      <c r="AG33" s="346">
        <v>0</v>
      </c>
      <c r="AH33" s="350">
        <v>5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2</v>
      </c>
      <c r="AO33" s="348">
        <v>0</v>
      </c>
      <c r="AP33" s="352">
        <v>0</v>
      </c>
      <c r="AQ33" s="430">
        <v>0</v>
      </c>
      <c r="AR33" s="369">
        <v>1</v>
      </c>
      <c r="AS33" s="369">
        <v>0</v>
      </c>
      <c r="AT33" s="369">
        <v>0</v>
      </c>
      <c r="AU33" s="369">
        <v>0</v>
      </c>
      <c r="AV33" s="369">
        <v>1</v>
      </c>
      <c r="AW33" s="369">
        <v>0</v>
      </c>
      <c r="AX33" s="347">
        <v>1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2</v>
      </c>
      <c r="E34" s="479">
        <f>SUM(U34+W34+Y34+AA34+AC34+AE34+AG34+AI34+AK34+AM34+AO34)</f>
        <v>0</v>
      </c>
      <c r="F34" s="560">
        <f>SUM(V34+X34+Z34+AB34+AD34+AF34+AH34+AJ34+AL34+AN34+AP34)</f>
        <v>2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1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1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0</v>
      </c>
      <c r="Y36" s="346">
        <v>0</v>
      </c>
      <c r="Z36" s="350">
        <v>0</v>
      </c>
      <c r="AA36" s="348">
        <v>0</v>
      </c>
      <c r="AB36" s="349">
        <v>0</v>
      </c>
      <c r="AC36" s="346">
        <v>0</v>
      </c>
      <c r="AD36" s="350">
        <v>0</v>
      </c>
      <c r="AE36" s="348">
        <v>0</v>
      </c>
      <c r="AF36" s="349">
        <v>0</v>
      </c>
      <c r="AG36" s="346">
        <v>0</v>
      </c>
      <c r="AH36" s="350">
        <v>0</v>
      </c>
      <c r="AI36" s="348">
        <v>0</v>
      </c>
      <c r="AJ36" s="349">
        <v>0</v>
      </c>
      <c r="AK36" s="346">
        <v>0</v>
      </c>
      <c r="AL36" s="350">
        <v>0</v>
      </c>
      <c r="AM36" s="348">
        <v>0</v>
      </c>
      <c r="AN36" s="350">
        <v>0</v>
      </c>
      <c r="AO36" s="348">
        <v>0</v>
      </c>
      <c r="AP36" s="352">
        <v>0</v>
      </c>
      <c r="AQ36" s="430">
        <v>0</v>
      </c>
      <c r="AR36" s="369"/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80</v>
      </c>
      <c r="E37" s="479">
        <f t="shared" si="37"/>
        <v>29</v>
      </c>
      <c r="F37" s="560">
        <f t="shared" si="37"/>
        <v>51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1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1</v>
      </c>
      <c r="T37" s="350">
        <v>0</v>
      </c>
      <c r="U37" s="346">
        <v>0</v>
      </c>
      <c r="V37" s="350">
        <v>2</v>
      </c>
      <c r="W37" s="348">
        <v>1</v>
      </c>
      <c r="X37" s="349">
        <v>1</v>
      </c>
      <c r="Y37" s="346">
        <v>5</v>
      </c>
      <c r="Z37" s="350">
        <v>1</v>
      </c>
      <c r="AA37" s="348">
        <v>7</v>
      </c>
      <c r="AB37" s="349">
        <v>4</v>
      </c>
      <c r="AC37" s="346">
        <v>1</v>
      </c>
      <c r="AD37" s="350">
        <v>13</v>
      </c>
      <c r="AE37" s="348">
        <v>1</v>
      </c>
      <c r="AF37" s="349">
        <v>6</v>
      </c>
      <c r="AG37" s="346">
        <v>0</v>
      </c>
      <c r="AH37" s="350">
        <v>6</v>
      </c>
      <c r="AI37" s="348">
        <v>1</v>
      </c>
      <c r="AJ37" s="349">
        <v>11</v>
      </c>
      <c r="AK37" s="346">
        <v>3</v>
      </c>
      <c r="AL37" s="350">
        <v>2</v>
      </c>
      <c r="AM37" s="348">
        <v>3</v>
      </c>
      <c r="AN37" s="350">
        <v>5</v>
      </c>
      <c r="AO37" s="348">
        <v>5</v>
      </c>
      <c r="AP37" s="352">
        <v>0</v>
      </c>
      <c r="AQ37" s="430">
        <v>0</v>
      </c>
      <c r="AR37" s="369">
        <v>3</v>
      </c>
      <c r="AS37" s="369">
        <v>1</v>
      </c>
      <c r="AT37" s="369">
        <v>0</v>
      </c>
      <c r="AU37" s="369">
        <v>0</v>
      </c>
      <c r="AV37" s="369">
        <v>3</v>
      </c>
      <c r="AW37" s="369">
        <v>0</v>
      </c>
      <c r="AX37" s="347">
        <v>2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3027</v>
      </c>
      <c r="E39" s="3588">
        <f>SUM(E21:E38)</f>
        <v>1273</v>
      </c>
      <c r="F39" s="615">
        <f t="shared" ref="F39:AX39" si="39">SUM(F21:F38)</f>
        <v>1754</v>
      </c>
      <c r="G39" s="3587">
        <f t="shared" si="39"/>
        <v>14</v>
      </c>
      <c r="H39" s="615">
        <f t="shared" si="39"/>
        <v>18</v>
      </c>
      <c r="I39" s="3587">
        <f t="shared" si="39"/>
        <v>10</v>
      </c>
      <c r="J39" s="615">
        <f t="shared" si="39"/>
        <v>14</v>
      </c>
      <c r="K39" s="3587">
        <f t="shared" si="39"/>
        <v>24</v>
      </c>
      <c r="L39" s="615">
        <f t="shared" si="39"/>
        <v>18</v>
      </c>
      <c r="M39" s="3587">
        <f t="shared" si="39"/>
        <v>27</v>
      </c>
      <c r="N39" s="615">
        <f t="shared" si="39"/>
        <v>13</v>
      </c>
      <c r="O39" s="3587">
        <f t="shared" si="39"/>
        <v>44</v>
      </c>
      <c r="P39" s="615">
        <f t="shared" si="39"/>
        <v>45</v>
      </c>
      <c r="Q39" s="3587">
        <f t="shared" si="39"/>
        <v>44</v>
      </c>
      <c r="R39" s="615">
        <f t="shared" si="39"/>
        <v>55</v>
      </c>
      <c r="S39" s="3587">
        <f t="shared" si="39"/>
        <v>63</v>
      </c>
      <c r="T39" s="615">
        <f t="shared" si="39"/>
        <v>61</v>
      </c>
      <c r="U39" s="3587">
        <f t="shared" si="39"/>
        <v>45</v>
      </c>
      <c r="V39" s="615">
        <f t="shared" si="39"/>
        <v>71</v>
      </c>
      <c r="W39" s="3587">
        <f t="shared" si="39"/>
        <v>129</v>
      </c>
      <c r="X39" s="615">
        <f t="shared" si="39"/>
        <v>172</v>
      </c>
      <c r="Y39" s="3587">
        <f t="shared" si="39"/>
        <v>251</v>
      </c>
      <c r="Z39" s="615">
        <f t="shared" si="39"/>
        <v>347</v>
      </c>
      <c r="AA39" s="3587">
        <f t="shared" si="39"/>
        <v>159</v>
      </c>
      <c r="AB39" s="615">
        <f t="shared" si="39"/>
        <v>192</v>
      </c>
      <c r="AC39" s="3587">
        <f t="shared" si="39"/>
        <v>65</v>
      </c>
      <c r="AD39" s="615">
        <f t="shared" si="39"/>
        <v>218</v>
      </c>
      <c r="AE39" s="3587">
        <f t="shared" si="39"/>
        <v>84</v>
      </c>
      <c r="AF39" s="615">
        <f t="shared" si="39"/>
        <v>140</v>
      </c>
      <c r="AG39" s="3587">
        <f t="shared" si="39"/>
        <v>66</v>
      </c>
      <c r="AH39" s="615">
        <f t="shared" si="39"/>
        <v>115</v>
      </c>
      <c r="AI39" s="3587">
        <f t="shared" si="39"/>
        <v>76</v>
      </c>
      <c r="AJ39" s="615">
        <f t="shared" si="39"/>
        <v>109</v>
      </c>
      <c r="AK39" s="3587">
        <f t="shared" si="39"/>
        <v>43</v>
      </c>
      <c r="AL39" s="615">
        <f t="shared" si="39"/>
        <v>52</v>
      </c>
      <c r="AM39" s="3587">
        <f t="shared" si="39"/>
        <v>79</v>
      </c>
      <c r="AN39" s="615">
        <f t="shared" si="39"/>
        <v>82</v>
      </c>
      <c r="AO39" s="3587">
        <f t="shared" si="39"/>
        <v>50</v>
      </c>
      <c r="AP39" s="615">
        <f t="shared" si="39"/>
        <v>32</v>
      </c>
      <c r="AQ39" s="3587">
        <f t="shared" si="39"/>
        <v>116</v>
      </c>
      <c r="AR39" s="615">
        <f t="shared" si="39"/>
        <v>120</v>
      </c>
      <c r="AS39" s="3587">
        <f t="shared" si="39"/>
        <v>14</v>
      </c>
      <c r="AT39" s="615">
        <f t="shared" si="39"/>
        <v>0</v>
      </c>
      <c r="AU39" s="3587">
        <f t="shared" si="39"/>
        <v>2</v>
      </c>
      <c r="AV39" s="615">
        <f t="shared" si="39"/>
        <v>195</v>
      </c>
      <c r="AW39" s="3587">
        <f t="shared" si="39"/>
        <v>10</v>
      </c>
      <c r="AX39" s="615">
        <f t="shared" si="39"/>
        <v>45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34</v>
      </c>
      <c r="E44" s="1020">
        <f>+S44+Y44+AA44+AC44+AE44+AG44+AI44+AK44+AM44+AO44</f>
        <v>4</v>
      </c>
      <c r="F44" s="3591">
        <f>+T44+Z44+AB44+AD44+AF44+AH44+AJ44+AL44+AN44+AP44</f>
        <v>30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2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15</v>
      </c>
      <c r="AE44" s="3594">
        <v>0</v>
      </c>
      <c r="AF44" s="3593">
        <v>9</v>
      </c>
      <c r="AG44" s="3592">
        <v>0</v>
      </c>
      <c r="AH44" s="3593">
        <v>0</v>
      </c>
      <c r="AI44" s="3592">
        <v>0</v>
      </c>
      <c r="AJ44" s="3593">
        <v>1</v>
      </c>
      <c r="AK44" s="3594">
        <v>1</v>
      </c>
      <c r="AL44" s="3593">
        <v>1</v>
      </c>
      <c r="AM44" s="3595">
        <v>1</v>
      </c>
      <c r="AN44" s="3593">
        <v>1</v>
      </c>
      <c r="AO44" s="3596">
        <v>2</v>
      </c>
      <c r="AP44" s="3597">
        <v>1</v>
      </c>
      <c r="AQ44" s="3598">
        <v>0</v>
      </c>
      <c r="AR44" s="3599">
        <v>23</v>
      </c>
      <c r="AS44" s="3599">
        <v>2</v>
      </c>
      <c r="AT44" s="3599">
        <v>0</v>
      </c>
      <c r="AU44" s="3599">
        <v>0</v>
      </c>
      <c r="AV44" s="3599">
        <v>0</v>
      </c>
      <c r="AW44" s="3599">
        <v>2</v>
      </c>
      <c r="AX44" s="3600">
        <v>7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44</v>
      </c>
      <c r="E45" s="1011">
        <f>+G45+I45+K45+M45+O45+Q45+S45+U45+W45+Y45+AA45</f>
        <v>19</v>
      </c>
      <c r="F45" s="3601">
        <f>+H45+J45+L45+N45+P45+R45+T45+V45+X45+Z45+AB45</f>
        <v>25</v>
      </c>
      <c r="G45" s="3602">
        <v>7</v>
      </c>
      <c r="H45" s="3603">
        <v>9</v>
      </c>
      <c r="I45" s="3602">
        <v>4</v>
      </c>
      <c r="J45" s="3604">
        <v>1</v>
      </c>
      <c r="K45" s="3602">
        <v>0</v>
      </c>
      <c r="L45" s="3603">
        <v>1</v>
      </c>
      <c r="M45" s="3602">
        <v>0</v>
      </c>
      <c r="N45" s="3603">
        <v>0</v>
      </c>
      <c r="O45" s="3602">
        <v>2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1</v>
      </c>
      <c r="V45" s="3603">
        <v>0</v>
      </c>
      <c r="W45" s="3602">
        <v>0</v>
      </c>
      <c r="X45" s="3605">
        <v>1</v>
      </c>
      <c r="Y45" s="3602">
        <v>4</v>
      </c>
      <c r="Z45" s="3605">
        <v>8</v>
      </c>
      <c r="AA45" s="3602">
        <v>1</v>
      </c>
      <c r="AB45" s="3603">
        <v>5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3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3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224</v>
      </c>
      <c r="E51" s="3648">
        <f>SUM(G51+I51+K51+M51+O51+Q51+S51+U51+W51+Y51+AA51+AC51+AE51+AG51+AI51+AK51+AM51+AO51)</f>
        <v>101</v>
      </c>
      <c r="F51" s="3601">
        <f>SUM(H51+J51+L51+N51+P51+R51+T51+V51+X51+Z51+AB51+AD51+AF51+AH51+AJ51+AL51+AN51+AP51)</f>
        <v>123</v>
      </c>
      <c r="G51" s="3602">
        <v>7</v>
      </c>
      <c r="H51" s="3603">
        <v>9</v>
      </c>
      <c r="I51" s="3602">
        <v>9</v>
      </c>
      <c r="J51" s="3604">
        <v>7</v>
      </c>
      <c r="K51" s="3602">
        <v>7</v>
      </c>
      <c r="L51" s="3603">
        <v>6</v>
      </c>
      <c r="M51" s="3602">
        <v>6</v>
      </c>
      <c r="N51" s="3603">
        <v>4</v>
      </c>
      <c r="O51" s="3602">
        <v>6</v>
      </c>
      <c r="P51" s="3603">
        <v>6</v>
      </c>
      <c r="Q51" s="3602">
        <v>6</v>
      </c>
      <c r="R51" s="3605">
        <v>7</v>
      </c>
      <c r="S51" s="3602">
        <v>8</v>
      </c>
      <c r="T51" s="3605">
        <v>5</v>
      </c>
      <c r="U51" s="3602">
        <v>9</v>
      </c>
      <c r="V51" s="3605">
        <v>8</v>
      </c>
      <c r="W51" s="3602">
        <v>12</v>
      </c>
      <c r="X51" s="3605">
        <v>22</v>
      </c>
      <c r="Y51" s="3602">
        <v>20</v>
      </c>
      <c r="Z51" s="3605">
        <v>28</v>
      </c>
      <c r="AA51" s="3602">
        <v>11</v>
      </c>
      <c r="AB51" s="3605">
        <v>16</v>
      </c>
      <c r="AC51" s="3649">
        <v>0</v>
      </c>
      <c r="AD51" s="3605">
        <v>2</v>
      </c>
      <c r="AE51" s="3650">
        <v>0</v>
      </c>
      <c r="AF51" s="3605">
        <v>2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1</v>
      </c>
      <c r="AM51" s="3649">
        <v>0</v>
      </c>
      <c r="AN51" s="3605">
        <v>0</v>
      </c>
      <c r="AO51" s="3604">
        <v>0</v>
      </c>
      <c r="AP51" s="3651">
        <v>0</v>
      </c>
      <c r="AQ51" s="3610">
        <v>4</v>
      </c>
      <c r="AR51" s="3613">
        <v>4</v>
      </c>
      <c r="AS51" s="3613">
        <v>1</v>
      </c>
      <c r="AT51" s="3613">
        <v>0</v>
      </c>
      <c r="AU51" s="3613">
        <v>0</v>
      </c>
      <c r="AV51" s="3613">
        <v>0</v>
      </c>
      <c r="AW51" s="3613">
        <v>5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42</v>
      </c>
      <c r="E52" s="3648">
        <f t="shared" ref="E52:F61" si="71">SUM(G52+I52+K52+M52+O52+Q52+S52+U52+W52+Y52+AA52+AC52+AE52+AG52+AI52+AK52+AM52+AO52)</f>
        <v>17</v>
      </c>
      <c r="F52" s="3601">
        <f t="shared" si="71"/>
        <v>25</v>
      </c>
      <c r="G52" s="3614">
        <v>0</v>
      </c>
      <c r="H52" s="3620">
        <v>0</v>
      </c>
      <c r="I52" s="3614">
        <v>0</v>
      </c>
      <c r="J52" s="3623">
        <v>0</v>
      </c>
      <c r="K52" s="3614">
        <v>2</v>
      </c>
      <c r="L52" s="3620">
        <v>1</v>
      </c>
      <c r="M52" s="3614">
        <v>1</v>
      </c>
      <c r="N52" s="3620">
        <v>0</v>
      </c>
      <c r="O52" s="3614">
        <v>1</v>
      </c>
      <c r="P52" s="3620">
        <v>1</v>
      </c>
      <c r="Q52" s="3614">
        <v>1</v>
      </c>
      <c r="R52" s="3615">
        <v>1</v>
      </c>
      <c r="S52" s="3614">
        <v>1</v>
      </c>
      <c r="T52" s="3615">
        <v>2</v>
      </c>
      <c r="U52" s="3614">
        <v>0</v>
      </c>
      <c r="V52" s="3615">
        <v>0</v>
      </c>
      <c r="W52" s="3614">
        <v>2</v>
      </c>
      <c r="X52" s="3615">
        <v>3</v>
      </c>
      <c r="Y52" s="3614">
        <v>6</v>
      </c>
      <c r="Z52" s="3615">
        <v>9</v>
      </c>
      <c r="AA52" s="3614">
        <v>3</v>
      </c>
      <c r="AB52" s="3615">
        <v>7</v>
      </c>
      <c r="AC52" s="3652">
        <v>0</v>
      </c>
      <c r="AD52" s="3615">
        <v>0</v>
      </c>
      <c r="AE52" s="3616">
        <v>0</v>
      </c>
      <c r="AF52" s="3615">
        <v>1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1</v>
      </c>
      <c r="AR52" s="3611">
        <v>1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1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14</v>
      </c>
      <c r="E53" s="3648">
        <f t="shared" si="71"/>
        <v>5</v>
      </c>
      <c r="F53" s="3601">
        <f t="shared" si="71"/>
        <v>9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1</v>
      </c>
      <c r="S53" s="3614">
        <v>0</v>
      </c>
      <c r="T53" s="3615">
        <v>1</v>
      </c>
      <c r="U53" s="3614">
        <v>0</v>
      </c>
      <c r="V53" s="3615">
        <v>0</v>
      </c>
      <c r="W53" s="3614">
        <v>1</v>
      </c>
      <c r="X53" s="3615">
        <v>0</v>
      </c>
      <c r="Y53" s="3614">
        <v>2</v>
      </c>
      <c r="Z53" s="3615">
        <v>1</v>
      </c>
      <c r="AA53" s="3614">
        <v>2</v>
      </c>
      <c r="AB53" s="3615">
        <v>4</v>
      </c>
      <c r="AC53" s="3652">
        <v>0</v>
      </c>
      <c r="AD53" s="3615">
        <v>2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2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13</v>
      </c>
      <c r="E54" s="3648">
        <f>SUM(G54+I54+K54+M54+O54+Q54+S54+U54+W54+Y54+AA54+AC54+AE54+AG54+AI54+AK54+AM54+AO54)</f>
        <v>4</v>
      </c>
      <c r="F54" s="3601">
        <f t="shared" si="71"/>
        <v>9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2</v>
      </c>
      <c r="M54" s="3614">
        <v>1</v>
      </c>
      <c r="N54" s="3620">
        <v>1</v>
      </c>
      <c r="O54" s="3614">
        <v>0</v>
      </c>
      <c r="P54" s="3620">
        <v>1</v>
      </c>
      <c r="Q54" s="3614">
        <v>0</v>
      </c>
      <c r="R54" s="3615">
        <v>0</v>
      </c>
      <c r="S54" s="3614">
        <v>2</v>
      </c>
      <c r="T54" s="3615">
        <v>1</v>
      </c>
      <c r="U54" s="3614">
        <v>0</v>
      </c>
      <c r="V54" s="3615">
        <v>0</v>
      </c>
      <c r="W54" s="3614">
        <v>0</v>
      </c>
      <c r="X54" s="3615">
        <v>0</v>
      </c>
      <c r="Y54" s="3614">
        <v>1</v>
      </c>
      <c r="Z54" s="3615">
        <v>0</v>
      </c>
      <c r="AA54" s="3614">
        <v>0</v>
      </c>
      <c r="AB54" s="3615">
        <v>0</v>
      </c>
      <c r="AC54" s="3652">
        <v>0</v>
      </c>
      <c r="AD54" s="3615">
        <v>4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4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7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7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1</v>
      </c>
      <c r="AC55" s="3659">
        <v>0</v>
      </c>
      <c r="AD55" s="3658">
        <v>4</v>
      </c>
      <c r="AE55" s="3660">
        <v>0</v>
      </c>
      <c r="AF55" s="3658">
        <v>1</v>
      </c>
      <c r="AG55" s="3655">
        <v>0</v>
      </c>
      <c r="AH55" s="3658">
        <v>0</v>
      </c>
      <c r="AI55" s="3655">
        <v>0</v>
      </c>
      <c r="AJ55" s="3658">
        <v>1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4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1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19</v>
      </c>
      <c r="E56" s="3664">
        <f>SUM(K56+M56+O56+Q56+S56+U56+W56+Y56+AA56+AC56+AE56+AG56+AI56+AK56+AM56+AO56)</f>
        <v>5</v>
      </c>
      <c r="F56" s="2961">
        <f>SUM(L56+N56+P56+R56+T56+V56+X56+Z56+AB56+AD56+AF56+AH56+AJ56+AL56+AN56+AP56)</f>
        <v>14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1</v>
      </c>
      <c r="Q56" s="3625">
        <v>0</v>
      </c>
      <c r="R56" s="3667">
        <v>1</v>
      </c>
      <c r="S56" s="3625">
        <v>0</v>
      </c>
      <c r="T56" s="3667">
        <v>1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1</v>
      </c>
      <c r="AB56" s="3667">
        <v>1</v>
      </c>
      <c r="AC56" s="3668">
        <v>0</v>
      </c>
      <c r="AD56" s="3667">
        <v>3</v>
      </c>
      <c r="AE56" s="3669">
        <v>0</v>
      </c>
      <c r="AF56" s="3667">
        <v>5</v>
      </c>
      <c r="AG56" s="3625">
        <v>0</v>
      </c>
      <c r="AH56" s="3667">
        <v>0</v>
      </c>
      <c r="AI56" s="3625">
        <v>0</v>
      </c>
      <c r="AJ56" s="3667">
        <v>0</v>
      </c>
      <c r="AK56" s="3625">
        <v>1</v>
      </c>
      <c r="AL56" s="3667">
        <v>0</v>
      </c>
      <c r="AM56" s="3668">
        <v>1</v>
      </c>
      <c r="AN56" s="3667">
        <v>1</v>
      </c>
      <c r="AO56" s="3666">
        <v>2</v>
      </c>
      <c r="AP56" s="3670">
        <v>1</v>
      </c>
      <c r="AQ56" s="3671">
        <v>0</v>
      </c>
      <c r="AR56" s="3672">
        <v>8</v>
      </c>
      <c r="AS56" s="3672">
        <v>1</v>
      </c>
      <c r="AT56" s="3672">
        <v>0</v>
      </c>
      <c r="AU56" s="3672">
        <v>0</v>
      </c>
      <c r="AV56" s="3672">
        <v>0</v>
      </c>
      <c r="AW56" s="3672">
        <v>0</v>
      </c>
      <c r="AX56" s="3665">
        <v>5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319</v>
      </c>
      <c r="E57" s="3673">
        <f>SUM(E51:E56)</f>
        <v>132</v>
      </c>
      <c r="F57" s="3636">
        <f>SUM(F51:F56)</f>
        <v>187</v>
      </c>
      <c r="G57" s="3635">
        <f>SUM(G51:G56)</f>
        <v>7</v>
      </c>
      <c r="H57" s="3673">
        <f t="shared" ref="H57:AW57" si="72">SUM(H51:H56)</f>
        <v>9</v>
      </c>
      <c r="I57" s="3635">
        <f t="shared" si="72"/>
        <v>9</v>
      </c>
      <c r="J57" s="3673">
        <f t="shared" si="72"/>
        <v>7</v>
      </c>
      <c r="K57" s="3635">
        <f t="shared" si="72"/>
        <v>9</v>
      </c>
      <c r="L57" s="3673">
        <f t="shared" si="72"/>
        <v>9</v>
      </c>
      <c r="M57" s="3635">
        <f t="shared" si="72"/>
        <v>8</v>
      </c>
      <c r="N57" s="3673">
        <f t="shared" si="72"/>
        <v>5</v>
      </c>
      <c r="O57" s="3635">
        <f t="shared" si="72"/>
        <v>7</v>
      </c>
      <c r="P57" s="3673">
        <f t="shared" si="72"/>
        <v>9</v>
      </c>
      <c r="Q57" s="3635">
        <f t="shared" si="72"/>
        <v>7</v>
      </c>
      <c r="R57" s="3673">
        <f t="shared" si="72"/>
        <v>10</v>
      </c>
      <c r="S57" s="3635">
        <f t="shared" si="72"/>
        <v>11</v>
      </c>
      <c r="T57" s="3673">
        <f t="shared" si="72"/>
        <v>10</v>
      </c>
      <c r="U57" s="3635">
        <f t="shared" si="72"/>
        <v>9</v>
      </c>
      <c r="V57" s="3673">
        <f t="shared" si="72"/>
        <v>8</v>
      </c>
      <c r="W57" s="3635">
        <f t="shared" si="72"/>
        <v>15</v>
      </c>
      <c r="X57" s="3673">
        <f t="shared" si="72"/>
        <v>25</v>
      </c>
      <c r="Y57" s="3635">
        <f>SUM(Y51:Y56)</f>
        <v>29</v>
      </c>
      <c r="Z57" s="3673">
        <f>SUM(Z51:Z56)</f>
        <v>38</v>
      </c>
      <c r="AA57" s="3635">
        <f t="shared" si="72"/>
        <v>17</v>
      </c>
      <c r="AB57" s="3673">
        <f t="shared" si="72"/>
        <v>29</v>
      </c>
      <c r="AC57" s="3635">
        <f t="shared" si="72"/>
        <v>0</v>
      </c>
      <c r="AD57" s="3673">
        <f t="shared" si="72"/>
        <v>15</v>
      </c>
      <c r="AE57" s="3635">
        <f t="shared" si="72"/>
        <v>0</v>
      </c>
      <c r="AF57" s="3673">
        <f t="shared" si="72"/>
        <v>9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1</v>
      </c>
      <c r="AK57" s="3635">
        <f t="shared" si="72"/>
        <v>1</v>
      </c>
      <c r="AL57" s="3673">
        <f t="shared" si="72"/>
        <v>1</v>
      </c>
      <c r="AM57" s="3635">
        <f t="shared" si="72"/>
        <v>1</v>
      </c>
      <c r="AN57" s="3673">
        <f t="shared" si="72"/>
        <v>1</v>
      </c>
      <c r="AO57" s="3635">
        <f t="shared" si="72"/>
        <v>2</v>
      </c>
      <c r="AP57" s="3674">
        <f t="shared" si="72"/>
        <v>1</v>
      </c>
      <c r="AQ57" s="3675">
        <f t="shared" si="72"/>
        <v>5</v>
      </c>
      <c r="AR57" s="880">
        <f t="shared" si="72"/>
        <v>23</v>
      </c>
      <c r="AS57" s="880">
        <f t="shared" si="72"/>
        <v>2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5</v>
      </c>
      <c r="AX57" s="3636">
        <f>SUM(AX51:AX56)</f>
        <v>7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44</v>
      </c>
      <c r="E58" s="3677">
        <f t="shared" si="71"/>
        <v>28</v>
      </c>
      <c r="F58" s="3678">
        <f t="shared" si="71"/>
        <v>16</v>
      </c>
      <c r="G58" s="3592">
        <v>10</v>
      </c>
      <c r="H58" s="3593">
        <v>7</v>
      </c>
      <c r="I58" s="3592">
        <v>8</v>
      </c>
      <c r="J58" s="3593">
        <v>0</v>
      </c>
      <c r="K58" s="3592">
        <v>0</v>
      </c>
      <c r="L58" s="3593">
        <v>1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0</v>
      </c>
      <c r="AF58" s="3593">
        <v>0</v>
      </c>
      <c r="AG58" s="3592">
        <v>0</v>
      </c>
      <c r="AH58" s="3593">
        <v>0</v>
      </c>
      <c r="AI58" s="3592">
        <v>0</v>
      </c>
      <c r="AJ58" s="3593">
        <v>0</v>
      </c>
      <c r="AK58" s="3592">
        <v>3</v>
      </c>
      <c r="AL58" s="3593">
        <v>3</v>
      </c>
      <c r="AM58" s="3592">
        <v>3</v>
      </c>
      <c r="AN58" s="3593">
        <v>4</v>
      </c>
      <c r="AO58" s="3592">
        <v>4</v>
      </c>
      <c r="AP58" s="3597">
        <v>1</v>
      </c>
      <c r="AQ58" s="3598">
        <v>0</v>
      </c>
      <c r="AR58" s="3599">
        <v>0</v>
      </c>
      <c r="AS58" s="3599">
        <v>2</v>
      </c>
      <c r="AT58" s="3599">
        <v>0</v>
      </c>
      <c r="AU58" s="3599">
        <v>0</v>
      </c>
      <c r="AV58" s="3599">
        <v>0</v>
      </c>
      <c r="AW58" s="3599">
        <v>1</v>
      </c>
      <c r="AX58" s="3600">
        <v>9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19</v>
      </c>
      <c r="E59" s="3679">
        <f t="shared" si="71"/>
        <v>8</v>
      </c>
      <c r="F59" s="3680">
        <f t="shared" si="71"/>
        <v>11</v>
      </c>
      <c r="G59" s="3614">
        <v>1</v>
      </c>
      <c r="H59" s="3615">
        <v>2</v>
      </c>
      <c r="I59" s="3614">
        <v>1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1</v>
      </c>
      <c r="AI59" s="3614">
        <v>6</v>
      </c>
      <c r="AJ59" s="3615">
        <v>0</v>
      </c>
      <c r="AK59" s="3614">
        <v>0</v>
      </c>
      <c r="AL59" s="3615">
        <v>1</v>
      </c>
      <c r="AM59" s="3614">
        <v>0</v>
      </c>
      <c r="AN59" s="3615">
        <v>0</v>
      </c>
      <c r="AO59" s="3614">
        <v>0</v>
      </c>
      <c r="AP59" s="3618">
        <v>7</v>
      </c>
      <c r="AQ59" s="3619">
        <v>0</v>
      </c>
      <c r="AR59" s="3611">
        <v>0</v>
      </c>
      <c r="AS59" s="3611">
        <v>1</v>
      </c>
      <c r="AT59" s="3611">
        <v>0</v>
      </c>
      <c r="AU59" s="3611">
        <v>0</v>
      </c>
      <c r="AV59" s="3611">
        <v>0</v>
      </c>
      <c r="AW59" s="3611">
        <v>0</v>
      </c>
      <c r="AX59" s="3620">
        <v>1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3</v>
      </c>
      <c r="E60" s="3679">
        <f>SUM(G60+I60+K60+M60+O60+Q60+S60+U60+W60+Y60+AA60+AC60+AE60+AG60+AI60+AK60+AM60+AO60)</f>
        <v>1</v>
      </c>
      <c r="F60" s="3680">
        <f>SUM(H60+J60+L60+N60+P60+R60+T60+V60+X60+Z60+AB60+AD60+AF60+AH60+AJ60+AL60+AN60+AP60)</f>
        <v>2</v>
      </c>
      <c r="G60" s="5607"/>
      <c r="H60" s="5608"/>
      <c r="I60" s="3614">
        <v>0</v>
      </c>
      <c r="J60" s="3615">
        <v>0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1</v>
      </c>
      <c r="V60" s="3615">
        <v>0</v>
      </c>
      <c r="W60" s="3614">
        <v>0</v>
      </c>
      <c r="X60" s="3615">
        <v>1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1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1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33</v>
      </c>
      <c r="E61" s="3679">
        <f t="shared" si="71"/>
        <v>15</v>
      </c>
      <c r="F61" s="3680">
        <f t="shared" si="71"/>
        <v>18</v>
      </c>
      <c r="G61" s="5607"/>
      <c r="H61" s="5608"/>
      <c r="I61" s="5607"/>
      <c r="J61" s="5608"/>
      <c r="K61" s="3614">
        <v>0</v>
      </c>
      <c r="L61" s="3615">
        <v>0</v>
      </c>
      <c r="M61" s="3614">
        <v>0</v>
      </c>
      <c r="N61" s="3615">
        <v>0</v>
      </c>
      <c r="O61" s="3614">
        <v>4</v>
      </c>
      <c r="P61" s="3615">
        <v>0</v>
      </c>
      <c r="Q61" s="3614">
        <v>1</v>
      </c>
      <c r="R61" s="3615">
        <v>1</v>
      </c>
      <c r="S61" s="3614">
        <v>0</v>
      </c>
      <c r="T61" s="3615">
        <v>0</v>
      </c>
      <c r="U61" s="3614">
        <v>1</v>
      </c>
      <c r="V61" s="3615">
        <v>0</v>
      </c>
      <c r="W61" s="3614">
        <v>1</v>
      </c>
      <c r="X61" s="3615">
        <v>1</v>
      </c>
      <c r="Y61" s="3614">
        <v>3</v>
      </c>
      <c r="Z61" s="3615">
        <v>13</v>
      </c>
      <c r="AA61" s="3614">
        <v>0</v>
      </c>
      <c r="AB61" s="3615">
        <v>0</v>
      </c>
      <c r="AC61" s="3614">
        <v>0</v>
      </c>
      <c r="AD61" s="3615">
        <v>0</v>
      </c>
      <c r="AE61" s="3614">
        <v>1</v>
      </c>
      <c r="AF61" s="3615">
        <v>0</v>
      </c>
      <c r="AG61" s="3614">
        <v>0</v>
      </c>
      <c r="AH61" s="3615">
        <v>0</v>
      </c>
      <c r="AI61" s="3614">
        <v>0</v>
      </c>
      <c r="AJ61" s="3615">
        <v>3</v>
      </c>
      <c r="AK61" s="3614">
        <v>2</v>
      </c>
      <c r="AL61" s="3615">
        <v>0</v>
      </c>
      <c r="AM61" s="3614">
        <v>2</v>
      </c>
      <c r="AN61" s="3615">
        <v>0</v>
      </c>
      <c r="AO61" s="3614">
        <v>0</v>
      </c>
      <c r="AP61" s="3618">
        <v>0</v>
      </c>
      <c r="AQ61" s="3619">
        <v>8</v>
      </c>
      <c r="AR61" s="3611">
        <v>0</v>
      </c>
      <c r="AS61" s="3611">
        <v>2</v>
      </c>
      <c r="AT61" s="3611">
        <v>0</v>
      </c>
      <c r="AU61" s="3611">
        <v>0</v>
      </c>
      <c r="AV61" s="3611">
        <v>0</v>
      </c>
      <c r="AW61" s="3611">
        <v>0</v>
      </c>
      <c r="AX61" s="3620">
        <v>3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9</v>
      </c>
      <c r="E62" s="3664">
        <f>SUM(G62+I62+K62+M62+O62+Q62+S62+U62+W62+Y62+AA62+AC62+AE62+AG62+AI62+AK62+AM62+AO62)</f>
        <v>1</v>
      </c>
      <c r="F62" s="3681">
        <f>SUM(H62+J62+L62+N62+P62+R62+T62+V62+X62+Z62+AB62+AD62+AF62+AH62+AJ62+AL62+AN62+AP62)</f>
        <v>8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2</v>
      </c>
      <c r="AA62" s="3625">
        <v>1</v>
      </c>
      <c r="AB62" s="3667">
        <v>2</v>
      </c>
      <c r="AC62" s="3625">
        <v>0</v>
      </c>
      <c r="AD62" s="3667">
        <v>4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2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108</v>
      </c>
      <c r="E63" s="880">
        <f>SUM(E58:E62)</f>
        <v>53</v>
      </c>
      <c r="F63" s="882">
        <f>SUM(F58:F62)</f>
        <v>55</v>
      </c>
      <c r="G63" s="3635">
        <f t="shared" ref="G63:AX63" si="83">SUM(G58:G62)</f>
        <v>11</v>
      </c>
      <c r="H63" s="3673">
        <f t="shared" si="83"/>
        <v>9</v>
      </c>
      <c r="I63" s="3635">
        <f t="shared" si="83"/>
        <v>9</v>
      </c>
      <c r="J63" s="3673">
        <f t="shared" si="83"/>
        <v>0</v>
      </c>
      <c r="K63" s="3635">
        <f t="shared" si="83"/>
        <v>0</v>
      </c>
      <c r="L63" s="3673">
        <f t="shared" si="83"/>
        <v>1</v>
      </c>
      <c r="M63" s="3635">
        <f t="shared" si="83"/>
        <v>0</v>
      </c>
      <c r="N63" s="3673">
        <f t="shared" si="83"/>
        <v>0</v>
      </c>
      <c r="O63" s="3635">
        <f t="shared" si="83"/>
        <v>4</v>
      </c>
      <c r="P63" s="3673">
        <f t="shared" si="83"/>
        <v>0</v>
      </c>
      <c r="Q63" s="3635">
        <f t="shared" si="83"/>
        <v>1</v>
      </c>
      <c r="R63" s="3673">
        <f t="shared" si="83"/>
        <v>1</v>
      </c>
      <c r="S63" s="3635">
        <f t="shared" si="83"/>
        <v>0</v>
      </c>
      <c r="T63" s="882">
        <f t="shared" si="83"/>
        <v>0</v>
      </c>
      <c r="U63" s="3635">
        <f t="shared" si="83"/>
        <v>2</v>
      </c>
      <c r="V63" s="3673">
        <f t="shared" si="83"/>
        <v>0</v>
      </c>
      <c r="W63" s="3635">
        <f t="shared" si="83"/>
        <v>1</v>
      </c>
      <c r="X63" s="3673">
        <f t="shared" si="83"/>
        <v>2</v>
      </c>
      <c r="Y63" s="3635">
        <f t="shared" si="83"/>
        <v>3</v>
      </c>
      <c r="Z63" s="3673">
        <f t="shared" si="83"/>
        <v>15</v>
      </c>
      <c r="AA63" s="3635">
        <f t="shared" si="83"/>
        <v>1</v>
      </c>
      <c r="AB63" s="3673">
        <f t="shared" si="83"/>
        <v>2</v>
      </c>
      <c r="AC63" s="3635">
        <f t="shared" si="83"/>
        <v>0</v>
      </c>
      <c r="AD63" s="3673">
        <f t="shared" si="83"/>
        <v>4</v>
      </c>
      <c r="AE63" s="3635">
        <f t="shared" si="83"/>
        <v>1</v>
      </c>
      <c r="AF63" s="3673">
        <f t="shared" si="83"/>
        <v>0</v>
      </c>
      <c r="AG63" s="3635">
        <f t="shared" si="83"/>
        <v>0</v>
      </c>
      <c r="AH63" s="3673">
        <f t="shared" si="83"/>
        <v>1</v>
      </c>
      <c r="AI63" s="3635">
        <f t="shared" si="83"/>
        <v>6</v>
      </c>
      <c r="AJ63" s="3673">
        <f t="shared" si="83"/>
        <v>3</v>
      </c>
      <c r="AK63" s="3635">
        <f t="shared" si="83"/>
        <v>5</v>
      </c>
      <c r="AL63" s="3673">
        <f t="shared" si="83"/>
        <v>4</v>
      </c>
      <c r="AM63" s="3635">
        <f t="shared" si="83"/>
        <v>5</v>
      </c>
      <c r="AN63" s="3673">
        <f t="shared" si="83"/>
        <v>5</v>
      </c>
      <c r="AO63" s="3635">
        <f t="shared" si="83"/>
        <v>4</v>
      </c>
      <c r="AP63" s="3674">
        <f t="shared" si="83"/>
        <v>8</v>
      </c>
      <c r="AQ63" s="3675">
        <f t="shared" si="83"/>
        <v>8</v>
      </c>
      <c r="AR63" s="880">
        <f t="shared" si="83"/>
        <v>2</v>
      </c>
      <c r="AS63" s="880">
        <f t="shared" si="83"/>
        <v>5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1</v>
      </c>
      <c r="AX63" s="3636">
        <f t="shared" si="83"/>
        <v>14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23</v>
      </c>
      <c r="E71" s="669">
        <v>23</v>
      </c>
      <c r="F71" s="791"/>
      <c r="G71" s="791"/>
      <c r="H71" s="671"/>
      <c r="I71" s="26">
        <f>SUM(J71:M71)</f>
        <v>23</v>
      </c>
      <c r="J71" s="669">
        <v>23</v>
      </c>
      <c r="K71" s="791"/>
      <c r="L71" s="791"/>
      <c r="M71" s="789"/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41</v>
      </c>
      <c r="E72" s="192">
        <v>41</v>
      </c>
      <c r="F72" s="594"/>
      <c r="G72" s="594"/>
      <c r="H72" s="383"/>
      <c r="I72" s="3654">
        <f>SUM(J72:M72)</f>
        <v>41</v>
      </c>
      <c r="J72" s="192">
        <v>41</v>
      </c>
      <c r="K72" s="594"/>
      <c r="L72" s="594"/>
      <c r="M72" s="384"/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7</v>
      </c>
      <c r="E73" s="346">
        <v>7</v>
      </c>
      <c r="F73" s="369"/>
      <c r="G73" s="369"/>
      <c r="H73" s="350"/>
      <c r="I73" s="3654">
        <f t="shared" ref="I73:I81" si="99">SUM(J73:M73)</f>
        <v>7</v>
      </c>
      <c r="J73" s="346">
        <v>7</v>
      </c>
      <c r="K73" s="369"/>
      <c r="L73" s="369"/>
      <c r="M73" s="352"/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8</v>
      </c>
      <c r="E74" s="346">
        <v>8</v>
      </c>
      <c r="F74" s="369"/>
      <c r="G74" s="369"/>
      <c r="H74" s="350"/>
      <c r="I74" s="3654">
        <f t="shared" si="99"/>
        <v>8</v>
      </c>
      <c r="J74" s="346">
        <v>8</v>
      </c>
      <c r="K74" s="369"/>
      <c r="L74" s="369"/>
      <c r="M74" s="352"/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11</v>
      </c>
      <c r="E75" s="346">
        <v>11</v>
      </c>
      <c r="F75" s="369"/>
      <c r="G75" s="369"/>
      <c r="H75" s="350"/>
      <c r="I75" s="3654">
        <f t="shared" si="99"/>
        <v>11</v>
      </c>
      <c r="J75" s="346">
        <v>11</v>
      </c>
      <c r="K75" s="369"/>
      <c r="L75" s="369"/>
      <c r="M75" s="352"/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2</v>
      </c>
      <c r="E76" s="346">
        <v>2</v>
      </c>
      <c r="F76" s="369"/>
      <c r="G76" s="369"/>
      <c r="H76" s="350"/>
      <c r="I76" s="3654">
        <f t="shared" si="99"/>
        <v>2</v>
      </c>
      <c r="J76" s="346">
        <v>2</v>
      </c>
      <c r="K76" s="369"/>
      <c r="L76" s="369"/>
      <c r="M76" s="352"/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3</v>
      </c>
      <c r="E77" s="346">
        <v>3</v>
      </c>
      <c r="F77" s="369"/>
      <c r="G77" s="369"/>
      <c r="H77" s="350"/>
      <c r="I77" s="3654">
        <f t="shared" si="99"/>
        <v>3</v>
      </c>
      <c r="J77" s="346">
        <v>3</v>
      </c>
      <c r="K77" s="369"/>
      <c r="L77" s="369"/>
      <c r="M77" s="352"/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1</v>
      </c>
      <c r="E78" s="346">
        <v>1</v>
      </c>
      <c r="F78" s="369"/>
      <c r="G78" s="369"/>
      <c r="H78" s="350"/>
      <c r="I78" s="3654">
        <f t="shared" si="99"/>
        <v>1</v>
      </c>
      <c r="J78" s="346">
        <v>1</v>
      </c>
      <c r="K78" s="369"/>
      <c r="L78" s="369"/>
      <c r="M78" s="352"/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2</v>
      </c>
      <c r="E79" s="346">
        <v>2</v>
      </c>
      <c r="F79" s="369"/>
      <c r="G79" s="369"/>
      <c r="H79" s="350"/>
      <c r="I79" s="3654">
        <f t="shared" si="99"/>
        <v>2</v>
      </c>
      <c r="J79" s="346">
        <v>2</v>
      </c>
      <c r="K79" s="369"/>
      <c r="L79" s="369"/>
      <c r="M79" s="352"/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3</v>
      </c>
      <c r="E80" s="346">
        <v>3</v>
      </c>
      <c r="F80" s="369"/>
      <c r="G80" s="369"/>
      <c r="H80" s="350"/>
      <c r="I80" s="3654">
        <f t="shared" si="99"/>
        <v>3</v>
      </c>
      <c r="J80" s="346">
        <v>3</v>
      </c>
      <c r="K80" s="369"/>
      <c r="L80" s="369"/>
      <c r="M80" s="352"/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/>
      <c r="G81" s="2911"/>
      <c r="H81" s="389"/>
      <c r="I81" s="798">
        <f t="shared" si="99"/>
        <v>0</v>
      </c>
      <c r="J81" s="380">
        <v>0</v>
      </c>
      <c r="K81" s="2911"/>
      <c r="L81" s="2911"/>
      <c r="M81" s="390"/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309</v>
      </c>
      <c r="E85" s="290">
        <v>124</v>
      </c>
      <c r="F85" s="637">
        <v>185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32</v>
      </c>
      <c r="E86" s="380">
        <v>8</v>
      </c>
      <c r="F86" s="389">
        <v>24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6165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0" zoomScale="106" zoomScaleNormal="106" workbookViewId="0">
      <selection activeCell="E259" sqref="E259:AX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1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>
        <v>1</v>
      </c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>
        <v>1</v>
      </c>
      <c r="AL259" s="2009"/>
      <c r="AM259" s="1911"/>
      <c r="AN259" s="1953"/>
      <c r="AO259" s="1913">
        <v>0</v>
      </c>
      <c r="AP259" s="2009">
        <v>0</v>
      </c>
      <c r="AQ259" s="1911">
        <v>0</v>
      </c>
      <c r="AR259" s="1953">
        <v>0</v>
      </c>
      <c r="AS259" s="1913">
        <v>0</v>
      </c>
      <c r="AT259" s="1912">
        <v>0</v>
      </c>
      <c r="AU259" s="1913">
        <v>0</v>
      </c>
      <c r="AV259" s="1912">
        <v>0</v>
      </c>
      <c r="AW259" s="1911">
        <v>0</v>
      </c>
      <c r="AX259" s="2009">
        <v>0</v>
      </c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1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4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10</v>
      </c>
      <c r="C64" s="4074"/>
      <c r="D64" s="4074">
        <v>2</v>
      </c>
      <c r="E64" s="4074">
        <v>2</v>
      </c>
      <c r="F64" s="4074"/>
      <c r="G64" s="4074">
        <v>5</v>
      </c>
      <c r="H64" s="4074">
        <v>1</v>
      </c>
      <c r="I64" s="4074">
        <v>0</v>
      </c>
      <c r="J64" s="4074">
        <v>0</v>
      </c>
      <c r="K64" s="892">
        <v>0</v>
      </c>
      <c r="L64" s="4074">
        <v>1</v>
      </c>
      <c r="M64" s="4051">
        <v>1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23</v>
      </c>
      <c r="C78" s="44"/>
      <c r="D78" s="44">
        <v>1</v>
      </c>
      <c r="E78" s="44">
        <v>4</v>
      </c>
      <c r="F78" s="44">
        <v>1</v>
      </c>
      <c r="G78" s="44">
        <v>10</v>
      </c>
      <c r="H78" s="44">
        <v>5</v>
      </c>
      <c r="I78" s="44">
        <v>2</v>
      </c>
      <c r="J78" s="44">
        <v>0</v>
      </c>
      <c r="K78" s="1026">
        <v>0</v>
      </c>
      <c r="L78" s="44">
        <v>6</v>
      </c>
      <c r="M78" s="142">
        <v>2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23</v>
      </c>
      <c r="C100" s="290">
        <v>0</v>
      </c>
      <c r="D100" s="535">
        <v>1</v>
      </c>
      <c r="E100" s="535">
        <v>4</v>
      </c>
      <c r="F100" s="535">
        <v>1</v>
      </c>
      <c r="G100" s="535">
        <v>10</v>
      </c>
      <c r="H100" s="535">
        <v>5</v>
      </c>
      <c r="I100" s="535">
        <v>2</v>
      </c>
      <c r="J100" s="535">
        <v>0</v>
      </c>
      <c r="K100" s="535">
        <v>0</v>
      </c>
      <c r="L100" s="61">
        <v>0</v>
      </c>
      <c r="M100" s="4186">
        <v>6</v>
      </c>
      <c r="N100" s="107">
        <v>2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56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38" workbookViewId="0">
      <selection activeCell="C158" sqref="C158:H1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42</v>
      </c>
      <c r="D27" s="4099">
        <f t="shared" si="16"/>
        <v>11</v>
      </c>
      <c r="E27" s="4215">
        <f t="shared" si="16"/>
        <v>31</v>
      </c>
      <c r="F27" s="4034">
        <v>0</v>
      </c>
      <c r="G27" s="330">
        <v>0</v>
      </c>
      <c r="H27" s="4034">
        <v>1</v>
      </c>
      <c r="I27" s="330">
        <v>0</v>
      </c>
      <c r="J27" s="4034">
        <v>4</v>
      </c>
      <c r="K27" s="2003">
        <v>2</v>
      </c>
      <c r="L27" s="4034">
        <v>0</v>
      </c>
      <c r="M27" s="2003">
        <v>2</v>
      </c>
      <c r="N27" s="4034">
        <v>1</v>
      </c>
      <c r="O27" s="2003">
        <v>6</v>
      </c>
      <c r="P27" s="4034">
        <v>0</v>
      </c>
      <c r="Q27" s="2003">
        <v>3</v>
      </c>
      <c r="R27" s="4034">
        <v>1</v>
      </c>
      <c r="S27" s="2003">
        <v>4</v>
      </c>
      <c r="T27" s="4034">
        <v>0</v>
      </c>
      <c r="U27" s="2003">
        <v>4</v>
      </c>
      <c r="V27" s="4034">
        <v>1</v>
      </c>
      <c r="W27" s="2003">
        <v>1</v>
      </c>
      <c r="X27" s="4034">
        <v>0</v>
      </c>
      <c r="Y27" s="2003">
        <v>2</v>
      </c>
      <c r="Z27" s="4034">
        <v>1</v>
      </c>
      <c r="AA27" s="2003">
        <v>1</v>
      </c>
      <c r="AB27" s="4034">
        <v>0</v>
      </c>
      <c r="AC27" s="2003">
        <v>0</v>
      </c>
      <c r="AD27" s="4034">
        <v>1</v>
      </c>
      <c r="AE27" s="2003">
        <v>3</v>
      </c>
      <c r="AF27" s="4034">
        <v>0</v>
      </c>
      <c r="AG27" s="2003">
        <v>2</v>
      </c>
      <c r="AH27" s="4034">
        <v>0</v>
      </c>
      <c r="AI27" s="2003">
        <v>1</v>
      </c>
      <c r="AJ27" s="4034">
        <v>1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2</v>
      </c>
      <c r="D36" s="4099">
        <f t="shared" ref="D36:E51" si="30">SUM(H36+J36+L36+N36+P36+R36+T36+V36+X36+Z36+AB36+AD36+AF36+AH36+AJ36+AL36)</f>
        <v>1</v>
      </c>
      <c r="E36" s="4215">
        <f t="shared" si="30"/>
        <v>1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1</v>
      </c>
      <c r="AE36" s="2003">
        <v>1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132</v>
      </c>
      <c r="D59" s="4099">
        <f>SUM(J59+L59+N59+P59+R59+T59+V59+X59+Z59+AB59+AD59+AF59+AH59+AJ59+AL59)</f>
        <v>8</v>
      </c>
      <c r="E59" s="4215">
        <f>SUM(K59+M59+O59+Q59+S59+U59+W59+Y59+AA59+AC59+AE59+AG59+AI59+AK59+AM59)</f>
        <v>124</v>
      </c>
      <c r="F59" s="1924"/>
      <c r="G59" s="4224"/>
      <c r="H59" s="1924"/>
      <c r="I59" s="4224"/>
      <c r="J59" s="4034">
        <v>7</v>
      </c>
      <c r="K59" s="2003">
        <v>13</v>
      </c>
      <c r="L59" s="4034">
        <v>1</v>
      </c>
      <c r="M59" s="2003">
        <v>15</v>
      </c>
      <c r="N59" s="4034">
        <v>0</v>
      </c>
      <c r="O59" s="2003">
        <v>16</v>
      </c>
      <c r="P59" s="4034">
        <v>0</v>
      </c>
      <c r="Q59" s="2003">
        <v>17</v>
      </c>
      <c r="R59" s="4034">
        <v>0</v>
      </c>
      <c r="S59" s="2003">
        <v>23</v>
      </c>
      <c r="T59" s="4034">
        <v>0</v>
      </c>
      <c r="U59" s="2003">
        <v>7</v>
      </c>
      <c r="V59" s="4034">
        <v>0</v>
      </c>
      <c r="W59" s="2003">
        <v>6</v>
      </c>
      <c r="X59" s="4034">
        <v>0</v>
      </c>
      <c r="Y59" s="2003">
        <v>8</v>
      </c>
      <c r="Z59" s="4034">
        <v>0</v>
      </c>
      <c r="AA59" s="2003">
        <v>7</v>
      </c>
      <c r="AB59" s="4034">
        <v>0</v>
      </c>
      <c r="AC59" s="2003">
        <v>5</v>
      </c>
      <c r="AD59" s="4034">
        <v>0</v>
      </c>
      <c r="AE59" s="2003">
        <v>4</v>
      </c>
      <c r="AF59" s="4034">
        <v>0</v>
      </c>
      <c r="AG59" s="2003">
        <v>3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17</v>
      </c>
      <c r="AR59" s="4089">
        <v>0</v>
      </c>
      <c r="AS59" s="4089">
        <v>16</v>
      </c>
      <c r="AT59" s="4089">
        <v>0</v>
      </c>
      <c r="AU59" s="4089">
        <v>2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148</v>
      </c>
      <c r="D64" s="4099">
        <f t="shared" si="36"/>
        <v>0</v>
      </c>
      <c r="E64" s="4215">
        <f t="shared" si="36"/>
        <v>148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22</v>
      </c>
      <c r="N64" s="4034">
        <v>0</v>
      </c>
      <c r="O64" s="2003">
        <v>34</v>
      </c>
      <c r="P64" s="4034">
        <v>0</v>
      </c>
      <c r="Q64" s="2003">
        <v>38</v>
      </c>
      <c r="R64" s="4034">
        <v>0</v>
      </c>
      <c r="S64" s="2003">
        <v>18</v>
      </c>
      <c r="T64" s="4034">
        <v>0</v>
      </c>
      <c r="U64" s="2003">
        <v>12</v>
      </c>
      <c r="V64" s="4034">
        <v>0</v>
      </c>
      <c r="W64" s="2003">
        <v>10</v>
      </c>
      <c r="X64" s="4034">
        <v>0</v>
      </c>
      <c r="Y64" s="2003">
        <v>12</v>
      </c>
      <c r="Z64" s="4034">
        <v>0</v>
      </c>
      <c r="AA64" s="2003">
        <v>2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16</v>
      </c>
      <c r="AR64" s="4089">
        <v>0</v>
      </c>
      <c r="AS64" s="4089">
        <v>22</v>
      </c>
      <c r="AT64" s="4089">
        <v>0</v>
      </c>
      <c r="AU64" s="4089">
        <v>4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23</v>
      </c>
      <c r="D69" s="4099">
        <f t="shared" si="37"/>
        <v>7</v>
      </c>
      <c r="E69" s="4215">
        <f t="shared" si="37"/>
        <v>16</v>
      </c>
      <c r="F69" s="1924"/>
      <c r="G69" s="4224"/>
      <c r="H69" s="1924"/>
      <c r="I69" s="4224"/>
      <c r="J69" s="4034">
        <v>6</v>
      </c>
      <c r="K69" s="2003">
        <v>8</v>
      </c>
      <c r="L69" s="4034">
        <v>1</v>
      </c>
      <c r="M69" s="2003">
        <v>5</v>
      </c>
      <c r="N69" s="4034">
        <v>0</v>
      </c>
      <c r="O69" s="2003">
        <v>1</v>
      </c>
      <c r="P69" s="4034">
        <v>0</v>
      </c>
      <c r="Q69" s="2003">
        <v>1</v>
      </c>
      <c r="R69" s="4034">
        <v>0</v>
      </c>
      <c r="S69" s="2003">
        <v>0</v>
      </c>
      <c r="T69" s="4034">
        <v>0</v>
      </c>
      <c r="U69" s="2003">
        <v>1</v>
      </c>
      <c r="V69" s="4034">
        <v>0</v>
      </c>
      <c r="W69" s="2003">
        <v>0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3</v>
      </c>
      <c r="AR69" s="4089">
        <v>0</v>
      </c>
      <c r="AS69" s="4089">
        <v>11</v>
      </c>
      <c r="AT69" s="4089">
        <v>0</v>
      </c>
      <c r="AU69" s="4089">
        <v>1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26</v>
      </c>
      <c r="D75" s="1925"/>
      <c r="E75" s="4220">
        <f>SUM(K75+M75+O75+Q75+S75+U75+W75+Y75+AA75+AC75)</f>
        <v>26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6</v>
      </c>
      <c r="P75" s="1924"/>
      <c r="Q75" s="2003">
        <v>2</v>
      </c>
      <c r="R75" s="1924"/>
      <c r="S75" s="2003">
        <v>12</v>
      </c>
      <c r="T75" s="1924"/>
      <c r="U75" s="2003">
        <v>4</v>
      </c>
      <c r="V75" s="1924"/>
      <c r="W75" s="2003">
        <v>2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6</v>
      </c>
      <c r="AR75" s="4089">
        <v>1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24</v>
      </c>
      <c r="D77" s="1925"/>
      <c r="E77" s="4220">
        <f>SUM(K77+M77+O77+Q77+S77+U77+W77+Y77+AA77+AC77)</f>
        <v>24</v>
      </c>
      <c r="F77" s="1924"/>
      <c r="G77" s="4224"/>
      <c r="H77" s="1924"/>
      <c r="I77" s="4224"/>
      <c r="J77" s="1924"/>
      <c r="K77" s="1161">
        <v>0</v>
      </c>
      <c r="L77" s="1924"/>
      <c r="M77" s="1161">
        <v>4</v>
      </c>
      <c r="N77" s="1924"/>
      <c r="O77" s="1161">
        <v>9</v>
      </c>
      <c r="P77" s="1924"/>
      <c r="Q77" s="1161">
        <v>3</v>
      </c>
      <c r="R77" s="1924"/>
      <c r="S77" s="1161">
        <v>6</v>
      </c>
      <c r="T77" s="1924"/>
      <c r="U77" s="1161">
        <v>2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3</v>
      </c>
      <c r="AR77" s="4230">
        <v>1</v>
      </c>
      <c r="AS77" s="4230">
        <v>4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18</v>
      </c>
      <c r="D83" s="4239">
        <f t="shared" si="39"/>
        <v>4</v>
      </c>
      <c r="E83" s="3576">
        <f t="shared" si="39"/>
        <v>14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1</v>
      </c>
      <c r="R83" s="4127">
        <v>0</v>
      </c>
      <c r="S83" s="347">
        <v>1</v>
      </c>
      <c r="T83" s="4127">
        <v>2</v>
      </c>
      <c r="U83" s="347">
        <v>1</v>
      </c>
      <c r="V83" s="4127">
        <v>0</v>
      </c>
      <c r="W83" s="347">
        <v>0</v>
      </c>
      <c r="X83" s="4127">
        <v>0</v>
      </c>
      <c r="Y83" s="347">
        <v>0</v>
      </c>
      <c r="Z83" s="4127">
        <v>1</v>
      </c>
      <c r="AA83" s="347">
        <v>2</v>
      </c>
      <c r="AB83" s="4127">
        <v>1</v>
      </c>
      <c r="AC83" s="347">
        <v>2</v>
      </c>
      <c r="AD83" s="4127">
        <v>0</v>
      </c>
      <c r="AE83" s="347">
        <v>3</v>
      </c>
      <c r="AF83" s="4127">
        <v>0</v>
      </c>
      <c r="AG83" s="347">
        <v>0</v>
      </c>
      <c r="AH83" s="4127">
        <v>0</v>
      </c>
      <c r="AI83" s="347">
        <v>1</v>
      </c>
      <c r="AJ83" s="4127">
        <v>0</v>
      </c>
      <c r="AK83" s="347">
        <v>2</v>
      </c>
      <c r="AL83" s="4127">
        <v>0</v>
      </c>
      <c r="AM83" s="347">
        <v>1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6</v>
      </c>
      <c r="D97" s="4099">
        <f t="shared" si="49"/>
        <v>0</v>
      </c>
      <c r="E97" s="345">
        <f t="shared" si="49"/>
        <v>6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1</v>
      </c>
      <c r="N97" s="4025">
        <v>0</v>
      </c>
      <c r="O97" s="2235">
        <v>0</v>
      </c>
      <c r="P97" s="4216">
        <v>0</v>
      </c>
      <c r="Q97" s="2003">
        <v>1</v>
      </c>
      <c r="R97" s="331">
        <v>0</v>
      </c>
      <c r="S97" s="2235">
        <v>1</v>
      </c>
      <c r="T97" s="4034">
        <v>0</v>
      </c>
      <c r="U97" s="330">
        <v>1</v>
      </c>
      <c r="V97" s="4025">
        <v>0</v>
      </c>
      <c r="W97" s="331">
        <v>0</v>
      </c>
      <c r="X97" s="4034">
        <v>0</v>
      </c>
      <c r="Y97" s="330">
        <v>1</v>
      </c>
      <c r="Z97" s="4025">
        <v>0</v>
      </c>
      <c r="AA97" s="331">
        <v>1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>
        <v>0</v>
      </c>
      <c r="AO98" s="2003">
        <v>0</v>
      </c>
      <c r="AP98" s="4034">
        <v>0</v>
      </c>
      <c r="AQ98" s="1018">
        <v>0</v>
      </c>
      <c r="AR98" s="1018">
        <v>0</v>
      </c>
      <c r="AS98" s="34">
        <v>0</v>
      </c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1</v>
      </c>
      <c r="D103" s="4099">
        <f t="shared" si="60"/>
        <v>0</v>
      </c>
      <c r="E103" s="345">
        <f t="shared" si="60"/>
        <v>1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1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>
        <v>0</v>
      </c>
      <c r="K104" s="331">
        <v>0</v>
      </c>
      <c r="L104" s="4034">
        <v>0</v>
      </c>
      <c r="M104" s="330">
        <v>0</v>
      </c>
      <c r="N104" s="4025">
        <v>0</v>
      </c>
      <c r="O104" s="331">
        <v>0</v>
      </c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>
        <v>0</v>
      </c>
      <c r="AO104" s="2003">
        <v>0</v>
      </c>
      <c r="AP104" s="4034">
        <v>0</v>
      </c>
      <c r="AQ104" s="1973">
        <v>0</v>
      </c>
      <c r="AR104" s="1973">
        <v>0</v>
      </c>
      <c r="AS104" s="330">
        <v>0</v>
      </c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>
        <v>0</v>
      </c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14</v>
      </c>
      <c r="D109" s="4089">
        <v>0</v>
      </c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4</v>
      </c>
      <c r="D110" s="4089">
        <v>0</v>
      </c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9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>
        <v>0</v>
      </c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4</v>
      </c>
      <c r="D114" s="4089">
        <v>0</v>
      </c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4</v>
      </c>
      <c r="D115" s="4089">
        <v>0</v>
      </c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>
        <v>0</v>
      </c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>
        <v>0</v>
      </c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>
        <v>0</v>
      </c>
      <c r="D158" s="4270">
        <v>0</v>
      </c>
      <c r="E158" s="4270">
        <v>0</v>
      </c>
      <c r="F158" s="4270">
        <v>0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2</v>
      </c>
      <c r="C160" s="4034">
        <v>2</v>
      </c>
      <c r="D160" s="1973">
        <v>0</v>
      </c>
      <c r="E160" s="1973">
        <v>0</v>
      </c>
      <c r="F160" s="1973">
        <v>0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0</v>
      </c>
      <c r="C161" s="4034">
        <v>0</v>
      </c>
      <c r="D161" s="1973">
        <v>0</v>
      </c>
      <c r="E161" s="1973">
        <v>0</v>
      </c>
      <c r="F161" s="1973">
        <v>0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3</v>
      </c>
      <c r="C164" s="876">
        <v>3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462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3" zoomScaleNormal="100" workbookViewId="0">
      <selection activeCell="J53" sqref="J53:R5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7</v>
      </c>
      <c r="C11" s="4289">
        <f>SUM(C12:C51)</f>
        <v>0</v>
      </c>
      <c r="D11" s="4290">
        <f t="shared" ref="D11:R11" si="1">SUM(D12:D51)</f>
        <v>7</v>
      </c>
      <c r="E11" s="4289">
        <f t="shared" si="1"/>
        <v>7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4</v>
      </c>
      <c r="C12" s="327"/>
      <c r="D12" s="905">
        <v>4</v>
      </c>
      <c r="E12" s="327">
        <v>4</v>
      </c>
      <c r="F12" s="905"/>
      <c r="G12" s="142"/>
      <c r="H12" s="1039"/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1</v>
      </c>
      <c r="C19" s="4034"/>
      <c r="D19" s="2003">
        <v>1</v>
      </c>
      <c r="E19" s="4034">
        <v>1</v>
      </c>
      <c r="F19" s="330"/>
      <c r="G19" s="330"/>
      <c r="H19" s="4025"/>
      <c r="I19" s="4064"/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1</v>
      </c>
      <c r="C31" s="4034"/>
      <c r="D31" s="330">
        <v>1</v>
      </c>
      <c r="E31" s="4034">
        <v>1</v>
      </c>
      <c r="F31" s="330"/>
      <c r="G31" s="330"/>
      <c r="H31" s="4025"/>
      <c r="I31" s="4064"/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1</v>
      </c>
      <c r="C40" s="4034"/>
      <c r="D40" s="330">
        <v>1</v>
      </c>
      <c r="E40" s="4034">
        <v>1</v>
      </c>
      <c r="F40" s="330"/>
      <c r="G40" s="330"/>
      <c r="H40" s="4025"/>
      <c r="I40" s="4064"/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9</v>
      </c>
      <c r="C52" s="4289">
        <f>SUM(C53:C57)</f>
        <v>2</v>
      </c>
      <c r="D52" s="4290">
        <f>SUM(D53:D57)</f>
        <v>7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1</v>
      </c>
      <c r="D54" s="2003"/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8</v>
      </c>
      <c r="C55" s="4034">
        <v>1</v>
      </c>
      <c r="D55" s="2003">
        <v>7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16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6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11</v>
      </c>
      <c r="C16" s="976">
        <f t="shared" si="7"/>
        <v>7</v>
      </c>
      <c r="D16" s="964">
        <f t="shared" si="8"/>
        <v>4</v>
      </c>
      <c r="E16" s="965">
        <v>4</v>
      </c>
      <c r="F16" s="966">
        <v>2</v>
      </c>
      <c r="G16" s="965">
        <v>3</v>
      </c>
      <c r="H16" s="967">
        <v>1</v>
      </c>
      <c r="I16" s="965">
        <v>0</v>
      </c>
      <c r="J16" s="967">
        <v>1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11</v>
      </c>
      <c r="C19" s="963">
        <f>SUM(G19+I19+K19+M19+O19+Q19+S19+U19+W19+Y19+AA19+AC19+AE19+AG19+AI19+AK19+AM19)</f>
        <v>5</v>
      </c>
      <c r="D19" s="964">
        <f>SUM(H19+J19+L19+N19+P19+R19+T19+V19+X19+Z19+AB19+AD19+AF19+AH19+AJ19+AL19+AN19)</f>
        <v>6</v>
      </c>
      <c r="E19" s="979"/>
      <c r="F19" s="985"/>
      <c r="G19" s="965">
        <v>0</v>
      </c>
      <c r="H19" s="967">
        <v>1</v>
      </c>
      <c r="I19" s="965">
        <v>0</v>
      </c>
      <c r="J19" s="967">
        <v>0</v>
      </c>
      <c r="K19" s="968">
        <v>0</v>
      </c>
      <c r="L19" s="969">
        <v>1</v>
      </c>
      <c r="M19" s="965">
        <v>1</v>
      </c>
      <c r="N19" s="967">
        <v>1</v>
      </c>
      <c r="O19" s="968">
        <v>0</v>
      </c>
      <c r="P19" s="969">
        <v>0</v>
      </c>
      <c r="Q19" s="965">
        <v>0</v>
      </c>
      <c r="R19" s="967">
        <v>1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2</v>
      </c>
      <c r="AG19" s="965">
        <v>0</v>
      </c>
      <c r="AH19" s="967">
        <v>0</v>
      </c>
      <c r="AI19" s="968">
        <v>0</v>
      </c>
      <c r="AJ19" s="969">
        <v>0</v>
      </c>
      <c r="AK19" s="965">
        <v>2</v>
      </c>
      <c r="AL19" s="967">
        <v>0</v>
      </c>
      <c r="AM19" s="970">
        <v>2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6</v>
      </c>
      <c r="C20" s="976">
        <f>SUM(W20+Y20+AA20+AC20+AE20+AG20+AI20+AK20+AM20)</f>
        <v>4</v>
      </c>
      <c r="D20" s="964">
        <f>SUM(X20+Z20+AB20+AD20+AF20+AH20+AJ20+AL20+AN20)</f>
        <v>2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2</v>
      </c>
      <c r="AG20" s="965">
        <v>0</v>
      </c>
      <c r="AH20" s="967">
        <v>0</v>
      </c>
      <c r="AI20" s="968">
        <v>0</v>
      </c>
      <c r="AJ20" s="969">
        <v>0</v>
      </c>
      <c r="AK20" s="965">
        <v>2</v>
      </c>
      <c r="AL20" s="967">
        <v>0</v>
      </c>
      <c r="AM20" s="970">
        <v>2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28</v>
      </c>
      <c r="C23" s="996">
        <f>SUM(C12:C22)</f>
        <v>16</v>
      </c>
      <c r="D23" s="997">
        <f>SUM(D12:D22)</f>
        <v>12</v>
      </c>
      <c r="E23" s="998">
        <f>SUM(E12:E22)</f>
        <v>4</v>
      </c>
      <c r="F23" s="999">
        <f t="shared" ref="F23:AQ23" si="10">SUM(F12:F22)</f>
        <v>2</v>
      </c>
      <c r="G23" s="998">
        <f t="shared" si="10"/>
        <v>3</v>
      </c>
      <c r="H23" s="1000">
        <f t="shared" si="10"/>
        <v>2</v>
      </c>
      <c r="I23" s="998">
        <f t="shared" si="10"/>
        <v>0</v>
      </c>
      <c r="J23" s="1000">
        <f t="shared" si="10"/>
        <v>1</v>
      </c>
      <c r="K23" s="1001">
        <f t="shared" si="10"/>
        <v>0</v>
      </c>
      <c r="L23" s="1002">
        <f t="shared" si="10"/>
        <v>1</v>
      </c>
      <c r="M23" s="998">
        <f t="shared" si="10"/>
        <v>1</v>
      </c>
      <c r="N23" s="1000">
        <f t="shared" si="10"/>
        <v>1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1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4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4</v>
      </c>
      <c r="AL23" s="1000">
        <f t="shared" si="10"/>
        <v>0</v>
      </c>
      <c r="AM23" s="1001">
        <f t="shared" si="10"/>
        <v>4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4</v>
      </c>
      <c r="D28" s="1011">
        <f>SUM(F28+H28)</f>
        <v>2</v>
      </c>
      <c r="E28" s="204">
        <f>SUM(G28+I28)</f>
        <v>2</v>
      </c>
      <c r="F28" s="327">
        <v>0</v>
      </c>
      <c r="G28" s="142">
        <v>1</v>
      </c>
      <c r="H28" s="327">
        <v>2</v>
      </c>
      <c r="I28" s="905">
        <v>1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1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>
        <v>0</v>
      </c>
      <c r="G29" s="142">
        <v>0</v>
      </c>
      <c r="H29" s="327">
        <v>0</v>
      </c>
      <c r="I29" s="905">
        <v>0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14</v>
      </c>
      <c r="D31" s="1020">
        <f>SUM(H31+J31+L31+N31+P31+R31+T31+V31+X31+Z31+AB31+AD31+AF31+AH31+AJ31+AL31+AN31)</f>
        <v>7</v>
      </c>
      <c r="E31" s="953">
        <f>SUM(I31+K31+M31+O31+Q31+S31+U31+W31+Y31+AA31+AC31+AE31+AG31+AI31+AK31+AM31+AO31)</f>
        <v>7</v>
      </c>
      <c r="F31" s="1021"/>
      <c r="G31" s="1022"/>
      <c r="H31" s="954">
        <v>3</v>
      </c>
      <c r="I31" s="890">
        <v>0</v>
      </c>
      <c r="J31" s="954">
        <v>0</v>
      </c>
      <c r="K31" s="955">
        <v>3</v>
      </c>
      <c r="L31" s="954">
        <v>1</v>
      </c>
      <c r="M31" s="955">
        <v>1</v>
      </c>
      <c r="N31" s="954">
        <v>0</v>
      </c>
      <c r="O31" s="890">
        <v>1</v>
      </c>
      <c r="P31" s="954">
        <v>1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2</v>
      </c>
      <c r="AF31" s="954">
        <v>1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1</v>
      </c>
      <c r="AM31" s="890">
        <v>0</v>
      </c>
      <c r="AN31" s="1023">
        <v>0</v>
      </c>
      <c r="AO31" s="892">
        <v>0</v>
      </c>
      <c r="AP31" s="959">
        <v>0</v>
      </c>
      <c r="AQ31" s="960">
        <v>2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3</v>
      </c>
      <c r="D32" s="1011">
        <f t="shared" ref="D32:D33" si="22">SUM(H32+J32+L32+N32+P32+R32+T32+V32+X32+Z32+AB32+AD32+AF32+AH32+AJ32+AL32+AN32)</f>
        <v>1</v>
      </c>
      <c r="E32" s="204">
        <f t="shared" ref="E32" si="23">SUM(I32+K32+M32+O32+Q32+S32+U32+W32+Y32+AA32+AC32+AE32+AG32+AI32+AK32+AM32+AO32)</f>
        <v>2</v>
      </c>
      <c r="F32" s="1024"/>
      <c r="G32" s="1025"/>
      <c r="H32" s="965">
        <v>0</v>
      </c>
      <c r="I32" s="905">
        <v>0</v>
      </c>
      <c r="J32" s="327">
        <v>0</v>
      </c>
      <c r="K32" s="142">
        <v>1</v>
      </c>
      <c r="L32" s="327">
        <v>0</v>
      </c>
      <c r="M32" s="142">
        <v>0</v>
      </c>
      <c r="N32" s="327">
        <v>1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1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1</v>
      </c>
      <c r="AQ32" s="973">
        <v>2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1</v>
      </c>
      <c r="D34" s="1020">
        <f>SUM(X34+Z34+AB34+AD34+AF34+AH34+AJ34+AL34+AN34)</f>
        <v>1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0</v>
      </c>
      <c r="AJ34" s="954">
        <v>0</v>
      </c>
      <c r="AK34" s="890">
        <v>0</v>
      </c>
      <c r="AL34" s="954">
        <v>1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2</v>
      </c>
      <c r="D38" s="1044">
        <f t="shared" si="25"/>
        <v>1</v>
      </c>
      <c r="E38" s="964">
        <f t="shared" si="26"/>
        <v>1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1</v>
      </c>
      <c r="AL38" s="965">
        <v>0</v>
      </c>
      <c r="AM38" s="967">
        <v>0</v>
      </c>
      <c r="AN38" s="1042">
        <v>1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2</v>
      </c>
      <c r="D40" s="1046">
        <f>SUM(F40+H40+J40+L40+N40+P40+R40+T40+V40+X40+Z40+AB40+AD40+AF40+AH40+AJ40+AL40+AN40)</f>
        <v>1</v>
      </c>
      <c r="E40" s="964">
        <f t="shared" si="26"/>
        <v>1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0</v>
      </c>
      <c r="AJ40" s="989">
        <v>0</v>
      </c>
      <c r="AK40" s="990">
        <v>1</v>
      </c>
      <c r="AL40" s="989">
        <v>0</v>
      </c>
      <c r="AM40" s="990">
        <v>0</v>
      </c>
      <c r="AN40" s="1029">
        <v>1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26</v>
      </c>
      <c r="D41" s="1005">
        <f t="shared" si="27"/>
        <v>13</v>
      </c>
      <c r="E41" s="999">
        <f t="shared" si="27"/>
        <v>13</v>
      </c>
      <c r="F41" s="998">
        <f t="shared" si="27"/>
        <v>0</v>
      </c>
      <c r="G41" s="999">
        <f t="shared" si="27"/>
        <v>1</v>
      </c>
      <c r="H41" s="998">
        <f>SUM(H28:H40)</f>
        <v>5</v>
      </c>
      <c r="I41" s="999">
        <f t="shared" si="27"/>
        <v>1</v>
      </c>
      <c r="J41" s="998">
        <f t="shared" si="27"/>
        <v>0</v>
      </c>
      <c r="K41" s="999">
        <f t="shared" si="27"/>
        <v>4</v>
      </c>
      <c r="L41" s="1047">
        <f t="shared" si="27"/>
        <v>1</v>
      </c>
      <c r="M41" s="1000">
        <f t="shared" si="27"/>
        <v>1</v>
      </c>
      <c r="N41" s="1047">
        <f t="shared" si="27"/>
        <v>1</v>
      </c>
      <c r="O41" s="1000">
        <f t="shared" si="27"/>
        <v>1</v>
      </c>
      <c r="P41" s="1048">
        <f t="shared" si="27"/>
        <v>1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1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2</v>
      </c>
      <c r="AF41" s="1047">
        <f t="shared" si="27"/>
        <v>1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2</v>
      </c>
      <c r="AL41" s="1047">
        <f t="shared" si="27"/>
        <v>2</v>
      </c>
      <c r="AM41" s="1000">
        <f t="shared" si="27"/>
        <v>0</v>
      </c>
      <c r="AN41" s="1047">
        <f t="shared" si="27"/>
        <v>2</v>
      </c>
      <c r="AO41" s="1003">
        <f t="shared" si="27"/>
        <v>0</v>
      </c>
      <c r="AP41" s="1004">
        <f t="shared" si="27"/>
        <v>1</v>
      </c>
      <c r="AQ41" s="1005">
        <f>SUM(AQ28:AQ40)</f>
        <v>5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>
        <v>0</v>
      </c>
      <c r="F46" s="1061">
        <v>0</v>
      </c>
      <c r="G46" s="1060">
        <v>0</v>
      </c>
      <c r="H46" s="1061">
        <v>0</v>
      </c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>
        <v>0</v>
      </c>
      <c r="AP46" s="1063">
        <v>0</v>
      </c>
      <c r="AQ46" s="159">
        <v>0</v>
      </c>
      <c r="AR46" s="1063">
        <v>0</v>
      </c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2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2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0</v>
      </c>
      <c r="M47" s="207">
        <v>0</v>
      </c>
      <c r="N47" s="39">
        <v>0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2</v>
      </c>
      <c r="AO47" s="1071">
        <v>0</v>
      </c>
      <c r="AP47" s="1072">
        <v>2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2</v>
      </c>
      <c r="C48" s="40">
        <f>SUM(W48+Y48+AA48+AC48+AE48+AG48+AI48+AK48+AM48)</f>
        <v>1</v>
      </c>
      <c r="D48" s="208">
        <f>SUM(X48+Z48+AB48+AD48+AF48+AH48+AJ48+AL48+AN48)</f>
        <v>1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>
        <v>0</v>
      </c>
      <c r="X48" s="209">
        <v>0</v>
      </c>
      <c r="Y48" s="341">
        <v>0</v>
      </c>
      <c r="Z48" s="209">
        <v>0</v>
      </c>
      <c r="AA48" s="341">
        <v>0</v>
      </c>
      <c r="AB48" s="209">
        <v>0</v>
      </c>
      <c r="AC48" s="341">
        <v>0</v>
      </c>
      <c r="AD48" s="209">
        <v>0</v>
      </c>
      <c r="AE48" s="341">
        <v>0</v>
      </c>
      <c r="AF48" s="209">
        <v>0</v>
      </c>
      <c r="AG48" s="341">
        <v>0</v>
      </c>
      <c r="AH48" s="209">
        <v>0</v>
      </c>
      <c r="AI48" s="341">
        <v>0</v>
      </c>
      <c r="AJ48" s="209">
        <v>0</v>
      </c>
      <c r="AK48" s="341">
        <v>0</v>
      </c>
      <c r="AL48" s="209">
        <v>0</v>
      </c>
      <c r="AM48" s="341">
        <v>1</v>
      </c>
      <c r="AN48" s="133">
        <v>1</v>
      </c>
      <c r="AO48" s="1071">
        <v>0</v>
      </c>
      <c r="AP48" s="1072">
        <v>2</v>
      </c>
      <c r="AQ48" s="1073">
        <v>0</v>
      </c>
      <c r="AR48" s="1072">
        <v>0</v>
      </c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>
        <v>0</v>
      </c>
      <c r="F49" s="142">
        <v>0</v>
      </c>
      <c r="G49" s="327">
        <v>0</v>
      </c>
      <c r="H49" s="142">
        <v>0</v>
      </c>
      <c r="I49" s="327">
        <v>0</v>
      </c>
      <c r="J49" s="142">
        <v>0</v>
      </c>
      <c r="K49" s="327">
        <v>0</v>
      </c>
      <c r="L49" s="142">
        <v>0</v>
      </c>
      <c r="M49" s="327">
        <v>0</v>
      </c>
      <c r="N49" s="142">
        <v>0</v>
      </c>
      <c r="O49" s="327">
        <v>0</v>
      </c>
      <c r="P49" s="142">
        <v>0</v>
      </c>
      <c r="Q49" s="327">
        <v>0</v>
      </c>
      <c r="R49" s="142">
        <v>0</v>
      </c>
      <c r="S49" s="327">
        <v>0</v>
      </c>
      <c r="T49" s="142">
        <v>0</v>
      </c>
      <c r="U49" s="327">
        <v>0</v>
      </c>
      <c r="V49" s="142">
        <v>0</v>
      </c>
      <c r="W49" s="327">
        <v>0</v>
      </c>
      <c r="X49" s="142">
        <v>0</v>
      </c>
      <c r="Y49" s="327">
        <v>0</v>
      </c>
      <c r="Z49" s="142">
        <v>0</v>
      </c>
      <c r="AA49" s="327">
        <v>0</v>
      </c>
      <c r="AB49" s="142">
        <v>0</v>
      </c>
      <c r="AC49" s="327">
        <v>0</v>
      </c>
      <c r="AD49" s="142">
        <v>0</v>
      </c>
      <c r="AE49" s="327">
        <v>0</v>
      </c>
      <c r="AF49" s="142">
        <v>0</v>
      </c>
      <c r="AG49" s="327">
        <v>0</v>
      </c>
      <c r="AH49" s="142">
        <v>0</v>
      </c>
      <c r="AI49" s="327">
        <v>0</v>
      </c>
      <c r="AJ49" s="142">
        <v>0</v>
      </c>
      <c r="AK49" s="327">
        <v>0</v>
      </c>
      <c r="AL49" s="142">
        <v>0</v>
      </c>
      <c r="AM49" s="327">
        <v>0</v>
      </c>
      <c r="AN49" s="45">
        <v>0</v>
      </c>
      <c r="AO49" s="1071">
        <v>0</v>
      </c>
      <c r="AP49" s="1072">
        <v>0</v>
      </c>
      <c r="AQ49" s="1073">
        <v>0</v>
      </c>
      <c r="AR49" s="1072">
        <v>0</v>
      </c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>
        <v>0</v>
      </c>
      <c r="F50" s="1069">
        <v>0</v>
      </c>
      <c r="G50" s="1068">
        <v>0</v>
      </c>
      <c r="H50" s="1069">
        <v>0</v>
      </c>
      <c r="I50" s="1068">
        <v>0</v>
      </c>
      <c r="J50" s="1069">
        <v>0</v>
      </c>
      <c r="K50" s="1068">
        <v>0</v>
      </c>
      <c r="L50" s="209">
        <v>0</v>
      </c>
      <c r="M50" s="341">
        <v>0</v>
      </c>
      <c r="N50" s="209">
        <v>0</v>
      </c>
      <c r="O50" s="341">
        <v>0</v>
      </c>
      <c r="P50" s="209">
        <v>0</v>
      </c>
      <c r="Q50" s="341">
        <v>0</v>
      </c>
      <c r="R50" s="209">
        <v>0</v>
      </c>
      <c r="S50" s="341">
        <v>0</v>
      </c>
      <c r="T50" s="209">
        <v>0</v>
      </c>
      <c r="U50" s="341">
        <v>0</v>
      </c>
      <c r="V50" s="209">
        <v>0</v>
      </c>
      <c r="W50" s="341">
        <v>0</v>
      </c>
      <c r="X50" s="209">
        <v>0</v>
      </c>
      <c r="Y50" s="341">
        <v>0</v>
      </c>
      <c r="Z50" s="209">
        <v>0</v>
      </c>
      <c r="AA50" s="341">
        <v>0</v>
      </c>
      <c r="AB50" s="209">
        <v>0</v>
      </c>
      <c r="AC50" s="341">
        <v>0</v>
      </c>
      <c r="AD50" s="209">
        <v>0</v>
      </c>
      <c r="AE50" s="341">
        <v>0</v>
      </c>
      <c r="AF50" s="209">
        <v>0</v>
      </c>
      <c r="AG50" s="341">
        <v>0</v>
      </c>
      <c r="AH50" s="209">
        <v>0</v>
      </c>
      <c r="AI50" s="341">
        <v>0</v>
      </c>
      <c r="AJ50" s="209">
        <v>0</v>
      </c>
      <c r="AK50" s="341">
        <v>0</v>
      </c>
      <c r="AL50" s="209">
        <v>0</v>
      </c>
      <c r="AM50" s="341">
        <v>0</v>
      </c>
      <c r="AN50" s="133">
        <v>0</v>
      </c>
      <c r="AO50" s="1071">
        <v>0</v>
      </c>
      <c r="AP50" s="1072">
        <v>0</v>
      </c>
      <c r="AQ50" s="1073">
        <v>0</v>
      </c>
      <c r="AR50" s="1072">
        <v>0</v>
      </c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>
        <v>0</v>
      </c>
      <c r="F51" s="1069">
        <v>0</v>
      </c>
      <c r="G51" s="1068">
        <v>0</v>
      </c>
      <c r="H51" s="1069">
        <v>0</v>
      </c>
      <c r="I51" s="1068">
        <v>0</v>
      </c>
      <c r="J51" s="1069">
        <v>0</v>
      </c>
      <c r="K51" s="1068">
        <v>0</v>
      </c>
      <c r="L51" s="1069">
        <v>0</v>
      </c>
      <c r="M51" s="1068">
        <v>0</v>
      </c>
      <c r="N51" s="1069">
        <v>0</v>
      </c>
      <c r="O51" s="1068">
        <v>0</v>
      </c>
      <c r="P51" s="1069">
        <v>0</v>
      </c>
      <c r="Q51" s="1068">
        <v>0</v>
      </c>
      <c r="R51" s="1069">
        <v>0</v>
      </c>
      <c r="S51" s="1068">
        <v>0</v>
      </c>
      <c r="T51" s="1069">
        <v>0</v>
      </c>
      <c r="U51" s="1068">
        <v>0</v>
      </c>
      <c r="V51" s="1069">
        <v>0</v>
      </c>
      <c r="W51" s="1068">
        <v>0</v>
      </c>
      <c r="X51" s="1069">
        <v>0</v>
      </c>
      <c r="Y51" s="1068">
        <v>0</v>
      </c>
      <c r="Z51" s="1069">
        <v>0</v>
      </c>
      <c r="AA51" s="1068">
        <v>0</v>
      </c>
      <c r="AB51" s="1069">
        <v>0</v>
      </c>
      <c r="AC51" s="1068">
        <v>0</v>
      </c>
      <c r="AD51" s="1069">
        <v>0</v>
      </c>
      <c r="AE51" s="1068">
        <v>0</v>
      </c>
      <c r="AF51" s="1069">
        <v>0</v>
      </c>
      <c r="AG51" s="1068">
        <v>0</v>
      </c>
      <c r="AH51" s="1069">
        <v>0</v>
      </c>
      <c r="AI51" s="1068">
        <v>0</v>
      </c>
      <c r="AJ51" s="1069">
        <v>0</v>
      </c>
      <c r="AK51" s="1068">
        <v>0</v>
      </c>
      <c r="AL51" s="1069">
        <v>0</v>
      </c>
      <c r="AM51" s="1068">
        <v>0</v>
      </c>
      <c r="AN51" s="1070">
        <v>0</v>
      </c>
      <c r="AO51" s="1078">
        <v>0</v>
      </c>
      <c r="AP51" s="1079">
        <v>0</v>
      </c>
      <c r="AQ51" s="1080">
        <v>0</v>
      </c>
      <c r="AR51" s="1079">
        <v>0</v>
      </c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>
        <v>0</v>
      </c>
      <c r="F52" s="1069">
        <v>0</v>
      </c>
      <c r="G52" s="1068">
        <v>0</v>
      </c>
      <c r="H52" s="1069">
        <v>0</v>
      </c>
      <c r="I52" s="1068">
        <v>0</v>
      </c>
      <c r="J52" s="1069">
        <v>0</v>
      </c>
      <c r="K52" s="1068">
        <v>0</v>
      </c>
      <c r="L52" s="1069">
        <v>0</v>
      </c>
      <c r="M52" s="1068">
        <v>0</v>
      </c>
      <c r="N52" s="1069">
        <v>0</v>
      </c>
      <c r="O52" s="1068">
        <v>0</v>
      </c>
      <c r="P52" s="1069">
        <v>0</v>
      </c>
      <c r="Q52" s="1068">
        <v>0</v>
      </c>
      <c r="R52" s="1069">
        <v>0</v>
      </c>
      <c r="S52" s="1068">
        <v>0</v>
      </c>
      <c r="T52" s="1069">
        <v>0</v>
      </c>
      <c r="U52" s="1068">
        <v>0</v>
      </c>
      <c r="V52" s="1069">
        <v>0</v>
      </c>
      <c r="W52" s="1068">
        <v>0</v>
      </c>
      <c r="X52" s="1069">
        <v>0</v>
      </c>
      <c r="Y52" s="1068">
        <v>0</v>
      </c>
      <c r="Z52" s="1069">
        <v>0</v>
      </c>
      <c r="AA52" s="1068">
        <v>0</v>
      </c>
      <c r="AB52" s="1069">
        <v>0</v>
      </c>
      <c r="AC52" s="1068">
        <v>0</v>
      </c>
      <c r="AD52" s="1069">
        <v>0</v>
      </c>
      <c r="AE52" s="1068">
        <v>0</v>
      </c>
      <c r="AF52" s="1069">
        <v>0</v>
      </c>
      <c r="AG52" s="1068">
        <v>0</v>
      </c>
      <c r="AH52" s="1069">
        <v>0</v>
      </c>
      <c r="AI52" s="1068">
        <v>0</v>
      </c>
      <c r="AJ52" s="1069">
        <v>0</v>
      </c>
      <c r="AK52" s="1068">
        <v>0</v>
      </c>
      <c r="AL52" s="1069">
        <v>0</v>
      </c>
      <c r="AM52" s="1068">
        <v>0</v>
      </c>
      <c r="AN52" s="1070">
        <v>0</v>
      </c>
      <c r="AO52" s="1078">
        <v>0</v>
      </c>
      <c r="AP52" s="1079">
        <v>0</v>
      </c>
      <c r="AQ52" s="1080">
        <v>0</v>
      </c>
      <c r="AR52" s="1079">
        <v>0</v>
      </c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>
        <v>0</v>
      </c>
      <c r="F53" s="1087">
        <v>0</v>
      </c>
      <c r="G53" s="1086">
        <v>0</v>
      </c>
      <c r="H53" s="1087">
        <v>0</v>
      </c>
      <c r="I53" s="1086">
        <v>0</v>
      </c>
      <c r="J53" s="1087">
        <v>0</v>
      </c>
      <c r="K53" s="1086">
        <v>0</v>
      </c>
      <c r="L53" s="1087">
        <v>0</v>
      </c>
      <c r="M53" s="1086">
        <v>0</v>
      </c>
      <c r="N53" s="1087">
        <v>0</v>
      </c>
      <c r="O53" s="1086">
        <v>0</v>
      </c>
      <c r="P53" s="1087">
        <v>0</v>
      </c>
      <c r="Q53" s="1086">
        <v>0</v>
      </c>
      <c r="R53" s="1087">
        <v>0</v>
      </c>
      <c r="S53" s="1086">
        <v>0</v>
      </c>
      <c r="T53" s="1087">
        <v>0</v>
      </c>
      <c r="U53" s="1086">
        <v>0</v>
      </c>
      <c r="V53" s="1087">
        <v>0</v>
      </c>
      <c r="W53" s="1086">
        <v>0</v>
      </c>
      <c r="X53" s="1087">
        <v>0</v>
      </c>
      <c r="Y53" s="1086">
        <v>0</v>
      </c>
      <c r="Z53" s="1087">
        <v>0</v>
      </c>
      <c r="AA53" s="1086">
        <v>0</v>
      </c>
      <c r="AB53" s="1087">
        <v>0</v>
      </c>
      <c r="AC53" s="1086">
        <v>0</v>
      </c>
      <c r="AD53" s="1087">
        <v>0</v>
      </c>
      <c r="AE53" s="1086">
        <v>0</v>
      </c>
      <c r="AF53" s="1087">
        <v>0</v>
      </c>
      <c r="AG53" s="1086">
        <v>0</v>
      </c>
      <c r="AH53" s="1087">
        <v>0</v>
      </c>
      <c r="AI53" s="1086">
        <v>0</v>
      </c>
      <c r="AJ53" s="1087">
        <v>0</v>
      </c>
      <c r="AK53" s="1086">
        <v>0</v>
      </c>
      <c r="AL53" s="1087">
        <v>0</v>
      </c>
      <c r="AM53" s="1086">
        <v>0</v>
      </c>
      <c r="AN53" s="1088">
        <v>0</v>
      </c>
      <c r="AO53" s="1089">
        <v>0</v>
      </c>
      <c r="AP53" s="1090">
        <v>0</v>
      </c>
      <c r="AQ53" s="1091">
        <v>0</v>
      </c>
      <c r="AR53" s="1090">
        <v>0</v>
      </c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25</v>
      </c>
      <c r="C58" s="1001">
        <f>SUM(E58+G58+I58+K58+M58+O58+Q58+S58+U58+W58+Y58+AA58+AC58+AE58+AG58+AI58+AK58+AM58)</f>
        <v>13</v>
      </c>
      <c r="D58" s="999">
        <f>SUM(F58+H58+J58+L58+N58+P58+R58+T58+V58+X58+Z58+AB58+AD58+AF58+AH58+AJ58+AL58+AN58)</f>
        <v>12</v>
      </c>
      <c r="E58" s="1095">
        <v>3</v>
      </c>
      <c r="F58" s="1096">
        <v>2</v>
      </c>
      <c r="G58" s="1097">
        <v>3</v>
      </c>
      <c r="H58" s="1098">
        <v>2</v>
      </c>
      <c r="I58" s="1095">
        <v>0</v>
      </c>
      <c r="J58" s="1099">
        <v>1</v>
      </c>
      <c r="K58" s="1097">
        <v>0</v>
      </c>
      <c r="L58" s="1098">
        <v>1</v>
      </c>
      <c r="M58" s="1095">
        <v>1</v>
      </c>
      <c r="N58" s="1099">
        <v>1</v>
      </c>
      <c r="O58" s="1095">
        <v>0</v>
      </c>
      <c r="P58" s="1099">
        <v>0</v>
      </c>
      <c r="Q58" s="1095">
        <v>0</v>
      </c>
      <c r="R58" s="1099">
        <v>1</v>
      </c>
      <c r="S58" s="1095">
        <v>0</v>
      </c>
      <c r="T58" s="1099">
        <v>0</v>
      </c>
      <c r="U58" s="1097">
        <v>0</v>
      </c>
      <c r="V58" s="1098">
        <v>0</v>
      </c>
      <c r="W58" s="1095">
        <v>0</v>
      </c>
      <c r="X58" s="1099">
        <v>0</v>
      </c>
      <c r="Y58" s="1097">
        <v>0</v>
      </c>
      <c r="Z58" s="1098">
        <v>0</v>
      </c>
      <c r="AA58" s="1095">
        <v>0</v>
      </c>
      <c r="AB58" s="1099">
        <v>0</v>
      </c>
      <c r="AC58" s="1097">
        <v>0</v>
      </c>
      <c r="AD58" s="1098">
        <v>0</v>
      </c>
      <c r="AE58" s="1095">
        <v>0</v>
      </c>
      <c r="AF58" s="1099">
        <v>4</v>
      </c>
      <c r="AG58" s="1097">
        <v>0</v>
      </c>
      <c r="AH58" s="1098">
        <v>0</v>
      </c>
      <c r="AI58" s="1095">
        <v>0</v>
      </c>
      <c r="AJ58" s="1099">
        <v>0</v>
      </c>
      <c r="AK58" s="1097">
        <v>3</v>
      </c>
      <c r="AL58" s="1098">
        <v>0</v>
      </c>
      <c r="AM58" s="1095">
        <v>3</v>
      </c>
      <c r="AN58" s="1100">
        <v>0</v>
      </c>
      <c r="AO58" s="1096">
        <v>25</v>
      </c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148</v>
      </c>
      <c r="C63" s="1104">
        <f>SUM(E63+G63+I63+K63+M63+O63+Q63+S63+U63+W63+Y63+AA63+AC63+AE63+AG63+AI63+AK63+AM63)</f>
        <v>69</v>
      </c>
      <c r="D63" s="1105">
        <f>SUM(F63+H63+J63+L63+N63+P63+R63+T63+V63+X63+Z63+AB63+AD63+AF63+AH63+AJ63+AL63+AN63)</f>
        <v>79</v>
      </c>
      <c r="E63" s="1106">
        <v>0</v>
      </c>
      <c r="F63" s="1107">
        <v>1</v>
      </c>
      <c r="G63" s="1108">
        <v>19</v>
      </c>
      <c r="H63" s="1109">
        <v>7</v>
      </c>
      <c r="I63" s="1106">
        <v>21</v>
      </c>
      <c r="J63" s="771">
        <v>11</v>
      </c>
      <c r="K63" s="1108">
        <v>6</v>
      </c>
      <c r="L63" s="1109">
        <v>6</v>
      </c>
      <c r="M63" s="1106">
        <v>4</v>
      </c>
      <c r="N63" s="771">
        <v>5</v>
      </c>
      <c r="O63" s="1108">
        <v>1</v>
      </c>
      <c r="P63" s="1109">
        <v>4</v>
      </c>
      <c r="Q63" s="1106">
        <v>1</v>
      </c>
      <c r="R63" s="771">
        <v>2</v>
      </c>
      <c r="S63" s="1106">
        <v>0</v>
      </c>
      <c r="T63" s="771">
        <v>1</v>
      </c>
      <c r="U63" s="1106">
        <v>1</v>
      </c>
      <c r="V63" s="771">
        <v>1</v>
      </c>
      <c r="W63" s="1108">
        <v>0</v>
      </c>
      <c r="X63" s="1109">
        <v>0</v>
      </c>
      <c r="Y63" s="1106">
        <v>0</v>
      </c>
      <c r="Z63" s="771">
        <v>3</v>
      </c>
      <c r="AA63" s="1108">
        <v>0</v>
      </c>
      <c r="AB63" s="1109">
        <v>3</v>
      </c>
      <c r="AC63" s="1106">
        <v>0</v>
      </c>
      <c r="AD63" s="771">
        <v>5</v>
      </c>
      <c r="AE63" s="1108">
        <v>6</v>
      </c>
      <c r="AF63" s="1109">
        <v>8</v>
      </c>
      <c r="AG63" s="1106">
        <v>0</v>
      </c>
      <c r="AH63" s="771">
        <v>6</v>
      </c>
      <c r="AI63" s="1108">
        <v>2</v>
      </c>
      <c r="AJ63" s="1109">
        <v>5</v>
      </c>
      <c r="AK63" s="1106">
        <v>3</v>
      </c>
      <c r="AL63" s="771">
        <v>6</v>
      </c>
      <c r="AM63" s="1110">
        <v>5</v>
      </c>
      <c r="AN63" s="759">
        <v>5</v>
      </c>
      <c r="AO63" s="1111">
        <v>148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47</v>
      </c>
      <c r="C65" s="1122">
        <f>SUM(E65+G65+I65+K65+M65+O65+Q65+S65+U65+W65+Y65+AA65+AC65+AE65+AG65+AI65+AK65+AM65)</f>
        <v>16</v>
      </c>
      <c r="D65" s="640">
        <f t="shared" si="41"/>
        <v>31</v>
      </c>
      <c r="E65" s="192">
        <v>0</v>
      </c>
      <c r="F65" s="2">
        <v>0</v>
      </c>
      <c r="G65" s="482">
        <v>0</v>
      </c>
      <c r="H65" s="1123">
        <v>1</v>
      </c>
      <c r="I65" s="192">
        <v>0</v>
      </c>
      <c r="J65" s="383">
        <v>1</v>
      </c>
      <c r="K65" s="482">
        <v>0</v>
      </c>
      <c r="L65" s="1123">
        <v>0</v>
      </c>
      <c r="M65" s="192">
        <v>0</v>
      </c>
      <c r="N65" s="383">
        <v>1</v>
      </c>
      <c r="O65" s="482">
        <v>1</v>
      </c>
      <c r="P65" s="1123">
        <v>1</v>
      </c>
      <c r="Q65" s="192">
        <v>0</v>
      </c>
      <c r="R65" s="383">
        <v>0</v>
      </c>
      <c r="S65" s="192">
        <v>0</v>
      </c>
      <c r="T65" s="383">
        <v>1</v>
      </c>
      <c r="U65" s="192">
        <v>1</v>
      </c>
      <c r="V65" s="383">
        <v>0</v>
      </c>
      <c r="W65" s="482">
        <v>0</v>
      </c>
      <c r="X65" s="1123">
        <v>0</v>
      </c>
      <c r="Y65" s="192">
        <v>0</v>
      </c>
      <c r="Z65" s="383">
        <v>2</v>
      </c>
      <c r="AA65" s="482">
        <v>1</v>
      </c>
      <c r="AB65" s="1123">
        <v>2</v>
      </c>
      <c r="AC65" s="192">
        <v>2</v>
      </c>
      <c r="AD65" s="383">
        <v>5</v>
      </c>
      <c r="AE65" s="482">
        <v>4</v>
      </c>
      <c r="AF65" s="1123">
        <v>5</v>
      </c>
      <c r="AG65" s="192">
        <v>0</v>
      </c>
      <c r="AH65" s="383">
        <v>4</v>
      </c>
      <c r="AI65" s="482">
        <v>1</v>
      </c>
      <c r="AJ65" s="1123">
        <v>2</v>
      </c>
      <c r="AK65" s="192">
        <v>3</v>
      </c>
      <c r="AL65" s="383">
        <v>5</v>
      </c>
      <c r="AM65" s="776">
        <v>3</v>
      </c>
      <c r="AN65" s="384">
        <v>1</v>
      </c>
      <c r="AO65" s="42">
        <v>47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195</v>
      </c>
      <c r="C66" s="1001">
        <f t="shared" si="44"/>
        <v>85</v>
      </c>
      <c r="D66" s="999">
        <f t="shared" si="44"/>
        <v>110</v>
      </c>
      <c r="E66" s="1125">
        <f t="shared" si="44"/>
        <v>0</v>
      </c>
      <c r="F66" s="1126">
        <f t="shared" si="44"/>
        <v>1</v>
      </c>
      <c r="G66" s="1127">
        <f t="shared" si="44"/>
        <v>19</v>
      </c>
      <c r="H66" s="1128">
        <f t="shared" si="44"/>
        <v>8</v>
      </c>
      <c r="I66" s="1125">
        <f t="shared" si="44"/>
        <v>21</v>
      </c>
      <c r="J66" s="1129">
        <f t="shared" si="44"/>
        <v>12</v>
      </c>
      <c r="K66" s="1127">
        <f t="shared" si="44"/>
        <v>6</v>
      </c>
      <c r="L66" s="1128">
        <f t="shared" ref="L66:AO66" si="45">SUM(L63:L65)</f>
        <v>6</v>
      </c>
      <c r="M66" s="1125">
        <f t="shared" si="45"/>
        <v>4</v>
      </c>
      <c r="N66" s="1129">
        <f t="shared" si="45"/>
        <v>6</v>
      </c>
      <c r="O66" s="1127">
        <f t="shared" si="45"/>
        <v>2</v>
      </c>
      <c r="P66" s="1128">
        <f t="shared" si="45"/>
        <v>5</v>
      </c>
      <c r="Q66" s="1125">
        <f t="shared" si="45"/>
        <v>1</v>
      </c>
      <c r="R66" s="1129">
        <f t="shared" si="45"/>
        <v>2</v>
      </c>
      <c r="S66" s="1125">
        <f t="shared" ref="S66:T66" si="46">SUM(S63:S65)</f>
        <v>0</v>
      </c>
      <c r="T66" s="1129">
        <f t="shared" si="46"/>
        <v>2</v>
      </c>
      <c r="U66" s="1125">
        <f t="shared" ref="U66:V66" si="47">SUM(U63:U65)</f>
        <v>2</v>
      </c>
      <c r="V66" s="1129">
        <f t="shared" si="47"/>
        <v>1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5</v>
      </c>
      <c r="AA66" s="1127">
        <f t="shared" si="45"/>
        <v>1</v>
      </c>
      <c r="AB66" s="1128">
        <f t="shared" si="45"/>
        <v>5</v>
      </c>
      <c r="AC66" s="1125">
        <f t="shared" si="45"/>
        <v>2</v>
      </c>
      <c r="AD66" s="1129">
        <f t="shared" si="45"/>
        <v>10</v>
      </c>
      <c r="AE66" s="1127">
        <f t="shared" si="45"/>
        <v>10</v>
      </c>
      <c r="AF66" s="1128">
        <f t="shared" si="45"/>
        <v>13</v>
      </c>
      <c r="AG66" s="1125">
        <f t="shared" si="45"/>
        <v>0</v>
      </c>
      <c r="AH66" s="1129">
        <f t="shared" si="45"/>
        <v>10</v>
      </c>
      <c r="AI66" s="1127">
        <f t="shared" si="45"/>
        <v>3</v>
      </c>
      <c r="AJ66" s="1128">
        <f t="shared" si="45"/>
        <v>7</v>
      </c>
      <c r="AK66" s="1125">
        <f t="shared" si="45"/>
        <v>6</v>
      </c>
      <c r="AL66" s="1129">
        <f t="shared" si="45"/>
        <v>11</v>
      </c>
      <c r="AM66" s="1130">
        <f t="shared" si="45"/>
        <v>8</v>
      </c>
      <c r="AN66" s="1131">
        <f t="shared" si="45"/>
        <v>6</v>
      </c>
      <c r="AO66" s="1126">
        <f t="shared" si="45"/>
        <v>195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63</v>
      </c>
      <c r="C72" s="210">
        <f>SUM(E72+G72+I72+K72+M72+O72+Q72+S72+U72+W72+Y72+AA72+AC72+AE72+AG72+AI72+AK72+AM72)</f>
        <v>24</v>
      </c>
      <c r="D72" s="43">
        <f>SUM(F72+H72+J72+L72+N72+P72+R72+T72+V72+X72+Z72+AB72+AD72+AF72+AH72+AJ72+AL72+AN72)</f>
        <v>39</v>
      </c>
      <c r="E72" s="192">
        <v>10</v>
      </c>
      <c r="F72" s="2">
        <v>0</v>
      </c>
      <c r="G72" s="482">
        <v>4</v>
      </c>
      <c r="H72" s="1123">
        <v>1</v>
      </c>
      <c r="I72" s="192">
        <v>0</v>
      </c>
      <c r="J72" s="383">
        <v>3</v>
      </c>
      <c r="K72" s="192">
        <v>0</v>
      </c>
      <c r="L72" s="383">
        <v>1</v>
      </c>
      <c r="M72" s="482">
        <v>1</v>
      </c>
      <c r="N72" s="1123">
        <v>1</v>
      </c>
      <c r="O72" s="192">
        <v>1</v>
      </c>
      <c r="P72" s="383">
        <v>2</v>
      </c>
      <c r="Q72" s="192">
        <v>0</v>
      </c>
      <c r="R72" s="383">
        <v>1</v>
      </c>
      <c r="S72" s="192">
        <v>0</v>
      </c>
      <c r="T72" s="383">
        <v>0</v>
      </c>
      <c r="U72" s="482">
        <v>0</v>
      </c>
      <c r="V72" s="1123">
        <v>3</v>
      </c>
      <c r="W72" s="192">
        <v>0</v>
      </c>
      <c r="X72" s="383">
        <v>0</v>
      </c>
      <c r="Y72" s="482">
        <v>0</v>
      </c>
      <c r="Z72" s="1123">
        <v>1</v>
      </c>
      <c r="AA72" s="192">
        <v>0</v>
      </c>
      <c r="AB72" s="383">
        <v>0</v>
      </c>
      <c r="AC72" s="482">
        <v>0</v>
      </c>
      <c r="AD72" s="1123">
        <v>4</v>
      </c>
      <c r="AE72" s="192">
        <v>3</v>
      </c>
      <c r="AF72" s="383">
        <v>3</v>
      </c>
      <c r="AG72" s="482">
        <v>0</v>
      </c>
      <c r="AH72" s="1123">
        <v>3</v>
      </c>
      <c r="AI72" s="1139">
        <v>1</v>
      </c>
      <c r="AJ72" s="1140">
        <v>4</v>
      </c>
      <c r="AK72" s="482">
        <v>1</v>
      </c>
      <c r="AL72" s="1123">
        <v>4</v>
      </c>
      <c r="AM72" s="776">
        <v>3</v>
      </c>
      <c r="AN72" s="384">
        <v>8</v>
      </c>
      <c r="AO72" s="42">
        <v>63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63</v>
      </c>
      <c r="C73" s="1001">
        <f>SUM(C71:C72)</f>
        <v>24</v>
      </c>
      <c r="D73" s="999">
        <f t="shared" si="48"/>
        <v>39</v>
      </c>
      <c r="E73" s="1125">
        <f>SUM(E71:E72)</f>
        <v>10</v>
      </c>
      <c r="F73" s="1126">
        <f t="shared" si="48"/>
        <v>0</v>
      </c>
      <c r="G73" s="1127">
        <f t="shared" si="48"/>
        <v>4</v>
      </c>
      <c r="H73" s="1128">
        <f t="shared" si="48"/>
        <v>1</v>
      </c>
      <c r="I73" s="1125">
        <f t="shared" si="48"/>
        <v>0</v>
      </c>
      <c r="J73" s="1129">
        <f t="shared" si="48"/>
        <v>3</v>
      </c>
      <c r="K73" s="1125">
        <f t="shared" si="48"/>
        <v>0</v>
      </c>
      <c r="L73" s="1129">
        <f t="shared" si="48"/>
        <v>1</v>
      </c>
      <c r="M73" s="1127">
        <f t="shared" si="48"/>
        <v>1</v>
      </c>
      <c r="N73" s="1128">
        <f t="shared" si="48"/>
        <v>1</v>
      </c>
      <c r="O73" s="1125">
        <f t="shared" si="48"/>
        <v>1</v>
      </c>
      <c r="P73" s="1129">
        <f t="shared" si="48"/>
        <v>2</v>
      </c>
      <c r="Q73" s="1125">
        <f t="shared" si="48"/>
        <v>0</v>
      </c>
      <c r="R73" s="1129">
        <f t="shared" si="48"/>
        <v>1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3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1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4</v>
      </c>
      <c r="AE73" s="1125">
        <f t="shared" si="48"/>
        <v>3</v>
      </c>
      <c r="AF73" s="1129">
        <f t="shared" si="48"/>
        <v>3</v>
      </c>
      <c r="AG73" s="1127">
        <f t="shared" si="48"/>
        <v>0</v>
      </c>
      <c r="AH73" s="1141">
        <f t="shared" si="48"/>
        <v>3</v>
      </c>
      <c r="AI73" s="1141">
        <f t="shared" si="48"/>
        <v>1</v>
      </c>
      <c r="AJ73" s="1141">
        <f t="shared" si="48"/>
        <v>4</v>
      </c>
      <c r="AK73" s="1141">
        <f t="shared" si="48"/>
        <v>1</v>
      </c>
      <c r="AL73" s="1128">
        <f t="shared" si="48"/>
        <v>4</v>
      </c>
      <c r="AM73" s="1130">
        <f t="shared" si="48"/>
        <v>3</v>
      </c>
      <c r="AN73" s="1131">
        <f t="shared" si="48"/>
        <v>8</v>
      </c>
      <c r="AO73" s="1126">
        <f t="shared" si="48"/>
        <v>63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1</v>
      </c>
      <c r="C78" s="41">
        <f>SUM(E78+G78)</f>
        <v>1</v>
      </c>
      <c r="D78" s="1113">
        <f>SUM(F78+H78)</f>
        <v>0</v>
      </c>
      <c r="E78" s="1106">
        <v>1</v>
      </c>
      <c r="F78" s="1107">
        <v>0</v>
      </c>
      <c r="G78" s="1108">
        <v>0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1</v>
      </c>
      <c r="C81" s="1076">
        <f>SUM(G81+I81+K81+M81+O81+Q81+S81+U81+W81+Y81+AA81+AC81+AE81+AG81+AI81+AK81+AM81)</f>
        <v>1</v>
      </c>
      <c r="D81" s="1113">
        <f>SUM(H81+J81+L81+N81+P81+R81+T81+V81+X81+Z81+AB81+AD81+AF81+AH81+AJ81+AL81+AN81)</f>
        <v>0</v>
      </c>
      <c r="E81" s="1024"/>
      <c r="F81" s="1025"/>
      <c r="G81" s="1116">
        <v>0</v>
      </c>
      <c r="H81" s="1117">
        <v>0</v>
      </c>
      <c r="I81" s="1114">
        <v>1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>
        <v>0</v>
      </c>
      <c r="X82" s="1118">
        <v>0</v>
      </c>
      <c r="Y82" s="1116">
        <v>0</v>
      </c>
      <c r="Z82" s="1117">
        <v>0</v>
      </c>
      <c r="AA82" s="1114">
        <v>0</v>
      </c>
      <c r="AB82" s="1118">
        <v>0</v>
      </c>
      <c r="AC82" s="1116">
        <v>0</v>
      </c>
      <c r="AD82" s="1117">
        <v>0</v>
      </c>
      <c r="AE82" s="1114">
        <v>0</v>
      </c>
      <c r="AF82" s="1118">
        <v>0</v>
      </c>
      <c r="AG82" s="1116">
        <v>0</v>
      </c>
      <c r="AH82" s="1117">
        <v>0</v>
      </c>
      <c r="AI82" s="1114">
        <v>0</v>
      </c>
      <c r="AJ82" s="1118">
        <v>0</v>
      </c>
      <c r="AK82" s="1116">
        <v>0</v>
      </c>
      <c r="AL82" s="1117">
        <v>0</v>
      </c>
      <c r="AM82" s="1119">
        <v>0</v>
      </c>
      <c r="AN82" s="1118">
        <v>0</v>
      </c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>
        <v>0</v>
      </c>
      <c r="F83" s="388">
        <v>0</v>
      </c>
      <c r="G83" s="1152">
        <v>0</v>
      </c>
      <c r="H83" s="1153">
        <v>0</v>
      </c>
      <c r="I83" s="1139">
        <v>0</v>
      </c>
      <c r="J83" s="1140">
        <v>0</v>
      </c>
      <c r="K83" s="1152">
        <v>0</v>
      </c>
      <c r="L83" s="1153">
        <v>0</v>
      </c>
      <c r="M83" s="1139">
        <v>0</v>
      </c>
      <c r="N83" s="1140">
        <v>0</v>
      </c>
      <c r="O83" s="1152">
        <v>0</v>
      </c>
      <c r="P83" s="1153">
        <v>0</v>
      </c>
      <c r="Q83" s="1139">
        <v>0</v>
      </c>
      <c r="R83" s="1140">
        <v>0</v>
      </c>
      <c r="S83" s="1139">
        <v>0</v>
      </c>
      <c r="T83" s="1140">
        <v>0</v>
      </c>
      <c r="U83" s="1139">
        <v>0</v>
      </c>
      <c r="V83" s="1140">
        <v>0</v>
      </c>
      <c r="W83" s="1139">
        <v>0</v>
      </c>
      <c r="X83" s="1140">
        <v>0</v>
      </c>
      <c r="Y83" s="1152">
        <v>0</v>
      </c>
      <c r="Z83" s="1153">
        <v>0</v>
      </c>
      <c r="AA83" s="1139">
        <v>0</v>
      </c>
      <c r="AB83" s="1140">
        <v>0</v>
      </c>
      <c r="AC83" s="1152">
        <v>0</v>
      </c>
      <c r="AD83" s="1153">
        <v>0</v>
      </c>
      <c r="AE83" s="1139">
        <v>0</v>
      </c>
      <c r="AF83" s="1140">
        <v>0</v>
      </c>
      <c r="AG83" s="1152">
        <v>0</v>
      </c>
      <c r="AH83" s="1153">
        <v>0</v>
      </c>
      <c r="AI83" s="1139">
        <v>0</v>
      </c>
      <c r="AJ83" s="1140">
        <v>0</v>
      </c>
      <c r="AK83" s="1152">
        <v>0</v>
      </c>
      <c r="AL83" s="1153">
        <v>0</v>
      </c>
      <c r="AM83" s="1154">
        <v>0</v>
      </c>
      <c r="AN83" s="1140">
        <v>0</v>
      </c>
    </row>
    <row r="84" spans="1:40" s="19" customFormat="1" ht="15" customHeight="1" x14ac:dyDescent="0.15">
      <c r="A84" s="1050" t="s">
        <v>77</v>
      </c>
      <c r="B84" s="998">
        <f t="shared" ref="B84:AN84" si="51">SUM(B78:B83)</f>
        <v>2</v>
      </c>
      <c r="C84" s="1001">
        <f t="shared" si="51"/>
        <v>2</v>
      </c>
      <c r="D84" s="999">
        <f t="shared" si="51"/>
        <v>0</v>
      </c>
      <c r="E84" s="1125">
        <f>SUM(E78:E83)</f>
        <v>1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1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8</v>
      </c>
      <c r="D87" s="44">
        <v>0</v>
      </c>
      <c r="E87" s="905">
        <v>8</v>
      </c>
    </row>
    <row r="88" spans="1:40" s="19" customFormat="1" ht="15" customHeight="1" x14ac:dyDescent="0.15">
      <c r="A88" s="7073" t="s">
        <v>1406</v>
      </c>
      <c r="B88" s="7074"/>
      <c r="C88" s="962">
        <f>SUM(D88+E88)</f>
        <v>20</v>
      </c>
      <c r="D88" s="968">
        <v>5</v>
      </c>
      <c r="E88" s="967">
        <v>15</v>
      </c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24" t="s">
        <v>77</v>
      </c>
      <c r="B90" s="7026"/>
      <c r="C90" s="1155">
        <f>SUM(C87:C89)</f>
        <v>28</v>
      </c>
      <c r="D90" s="1001">
        <f>SUM(D87:D89)</f>
        <v>5</v>
      </c>
      <c r="E90" s="1000">
        <f>SUM(E87:E89)</f>
        <v>23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30</v>
      </c>
      <c r="C95" s="1104">
        <f>SUM(I95+K95+M95+O95+Q95+S95+U95+W95+Y95+AA95+AC95+AE95+AG95+AI95+AK95+AM95)</f>
        <v>10</v>
      </c>
      <c r="D95" s="1105">
        <f>SUM(J95+L95+N95+P95+R95+T95+V95+X95+Z95+AB95+AD95+AF95+AH95+AJ95+AL95+AN95)</f>
        <v>20</v>
      </c>
      <c r="E95" s="1032"/>
      <c r="F95" s="1157"/>
      <c r="G95" s="1032"/>
      <c r="H95" s="1157"/>
      <c r="I95" s="954">
        <v>0</v>
      </c>
      <c r="J95" s="890">
        <v>0</v>
      </c>
      <c r="K95" s="956">
        <v>0</v>
      </c>
      <c r="L95" s="957">
        <v>0</v>
      </c>
      <c r="M95" s="954">
        <v>0</v>
      </c>
      <c r="N95" s="890">
        <v>0</v>
      </c>
      <c r="O95" s="956">
        <v>1</v>
      </c>
      <c r="P95" s="957">
        <v>1</v>
      </c>
      <c r="Q95" s="954">
        <v>0</v>
      </c>
      <c r="R95" s="890">
        <v>0</v>
      </c>
      <c r="S95" s="954">
        <v>0</v>
      </c>
      <c r="T95" s="890">
        <v>3</v>
      </c>
      <c r="U95" s="954">
        <v>0</v>
      </c>
      <c r="V95" s="890">
        <v>1</v>
      </c>
      <c r="W95" s="956">
        <v>0</v>
      </c>
      <c r="X95" s="957">
        <v>1</v>
      </c>
      <c r="Y95" s="954">
        <v>1</v>
      </c>
      <c r="Z95" s="890">
        <v>0</v>
      </c>
      <c r="AA95" s="956">
        <v>0</v>
      </c>
      <c r="AB95" s="957">
        <v>2</v>
      </c>
      <c r="AC95" s="954">
        <v>0</v>
      </c>
      <c r="AD95" s="890">
        <v>2</v>
      </c>
      <c r="AE95" s="956">
        <v>3</v>
      </c>
      <c r="AF95" s="957">
        <v>2</v>
      </c>
      <c r="AG95" s="954">
        <v>0</v>
      </c>
      <c r="AH95" s="890">
        <v>3</v>
      </c>
      <c r="AI95" s="956">
        <v>2</v>
      </c>
      <c r="AJ95" s="957">
        <v>3</v>
      </c>
      <c r="AK95" s="954">
        <v>1</v>
      </c>
      <c r="AL95" s="890">
        <v>0</v>
      </c>
      <c r="AM95" s="958">
        <v>2</v>
      </c>
      <c r="AN95" s="890">
        <v>2</v>
      </c>
    </row>
    <row r="96" spans="1:40" s="19" customFormat="1" ht="15" customHeight="1" x14ac:dyDescent="0.15">
      <c r="A96" s="961" t="s">
        <v>2487</v>
      </c>
      <c r="B96" s="303">
        <f t="shared" si="54"/>
        <v>30</v>
      </c>
      <c r="C96" s="41">
        <f t="shared" ref="C96:C101" si="55">SUM(I96+K96+M96+O96+Q96+S96+U96+W96+Y96+AA96+AC96+AE96+AG96+AI96+AK96+AM96)</f>
        <v>10</v>
      </c>
      <c r="D96" s="141">
        <f t="shared" ref="D96:D100" si="56">SUM(J96+L96+N96+P96+R96+T96+V96+X96+Z96+AB96+AD96+AF96+AH96+AJ96+AL96+AN96)</f>
        <v>20</v>
      </c>
      <c r="E96" s="334"/>
      <c r="F96" s="211"/>
      <c r="G96" s="334"/>
      <c r="H96" s="211"/>
      <c r="I96" s="327">
        <v>0</v>
      </c>
      <c r="J96" s="905">
        <v>0</v>
      </c>
      <c r="K96" s="44">
        <v>0</v>
      </c>
      <c r="L96" s="1158">
        <v>0</v>
      </c>
      <c r="M96" s="327">
        <v>0</v>
      </c>
      <c r="N96" s="905">
        <v>0</v>
      </c>
      <c r="O96" s="44">
        <v>1</v>
      </c>
      <c r="P96" s="1158">
        <v>1</v>
      </c>
      <c r="Q96" s="327">
        <v>0</v>
      </c>
      <c r="R96" s="905">
        <v>0</v>
      </c>
      <c r="S96" s="327">
        <v>0</v>
      </c>
      <c r="T96" s="905">
        <v>3</v>
      </c>
      <c r="U96" s="327">
        <v>0</v>
      </c>
      <c r="V96" s="905">
        <v>1</v>
      </c>
      <c r="W96" s="44">
        <v>0</v>
      </c>
      <c r="X96" s="1158">
        <v>1</v>
      </c>
      <c r="Y96" s="327">
        <v>1</v>
      </c>
      <c r="Z96" s="905">
        <v>0</v>
      </c>
      <c r="AA96" s="44">
        <v>0</v>
      </c>
      <c r="AB96" s="1158">
        <v>2</v>
      </c>
      <c r="AC96" s="327">
        <v>0</v>
      </c>
      <c r="AD96" s="905">
        <v>2</v>
      </c>
      <c r="AE96" s="44">
        <v>3</v>
      </c>
      <c r="AF96" s="1158">
        <v>2</v>
      </c>
      <c r="AG96" s="327">
        <v>0</v>
      </c>
      <c r="AH96" s="905">
        <v>3</v>
      </c>
      <c r="AI96" s="44">
        <v>2</v>
      </c>
      <c r="AJ96" s="1158">
        <v>3</v>
      </c>
      <c r="AK96" s="327">
        <v>1</v>
      </c>
      <c r="AL96" s="905">
        <v>0</v>
      </c>
      <c r="AM96" s="45">
        <v>2</v>
      </c>
      <c r="AN96" s="905">
        <v>2</v>
      </c>
    </row>
    <row r="97" spans="1:40" s="19" customFormat="1" ht="15" customHeight="1" x14ac:dyDescent="0.15">
      <c r="A97" s="961" t="s">
        <v>2488</v>
      </c>
      <c r="B97" s="1075">
        <f t="shared" si="54"/>
        <v>49</v>
      </c>
      <c r="C97" s="1076">
        <f t="shared" si="55"/>
        <v>15</v>
      </c>
      <c r="D97" s="1113">
        <f t="shared" si="56"/>
        <v>34</v>
      </c>
      <c r="E97" s="334"/>
      <c r="F97" s="211"/>
      <c r="G97" s="334"/>
      <c r="H97" s="211"/>
      <c r="I97" s="327">
        <v>0</v>
      </c>
      <c r="J97" s="905">
        <v>1</v>
      </c>
      <c r="K97" s="44">
        <v>0</v>
      </c>
      <c r="L97" s="1158">
        <v>0</v>
      </c>
      <c r="M97" s="327">
        <v>1</v>
      </c>
      <c r="N97" s="905">
        <v>2</v>
      </c>
      <c r="O97" s="44">
        <v>2</v>
      </c>
      <c r="P97" s="1158">
        <v>2</v>
      </c>
      <c r="Q97" s="327">
        <v>0</v>
      </c>
      <c r="R97" s="905">
        <v>0</v>
      </c>
      <c r="S97" s="327">
        <v>0</v>
      </c>
      <c r="T97" s="905">
        <v>1</v>
      </c>
      <c r="U97" s="327">
        <v>1</v>
      </c>
      <c r="V97" s="905">
        <v>2</v>
      </c>
      <c r="W97" s="44">
        <v>0</v>
      </c>
      <c r="X97" s="1158">
        <v>0</v>
      </c>
      <c r="Y97" s="327">
        <v>0</v>
      </c>
      <c r="Z97" s="905">
        <v>3</v>
      </c>
      <c r="AA97" s="44">
        <v>1</v>
      </c>
      <c r="AB97" s="1158">
        <v>2</v>
      </c>
      <c r="AC97" s="327">
        <v>2</v>
      </c>
      <c r="AD97" s="905">
        <v>7</v>
      </c>
      <c r="AE97" s="44">
        <v>2</v>
      </c>
      <c r="AF97" s="1158">
        <v>5</v>
      </c>
      <c r="AG97" s="327">
        <v>0</v>
      </c>
      <c r="AH97" s="905">
        <v>5</v>
      </c>
      <c r="AI97" s="44">
        <v>2</v>
      </c>
      <c r="AJ97" s="1158">
        <v>1</v>
      </c>
      <c r="AK97" s="327">
        <v>3</v>
      </c>
      <c r="AL97" s="905">
        <v>3</v>
      </c>
      <c r="AM97" s="45">
        <v>1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45</v>
      </c>
      <c r="C98" s="1076">
        <f t="shared" si="55"/>
        <v>14</v>
      </c>
      <c r="D98" s="1113">
        <f t="shared" si="56"/>
        <v>31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2</v>
      </c>
      <c r="O98" s="44">
        <v>2</v>
      </c>
      <c r="P98" s="1158">
        <v>1</v>
      </c>
      <c r="Q98" s="327">
        <v>0</v>
      </c>
      <c r="R98" s="905">
        <v>0</v>
      </c>
      <c r="S98" s="327">
        <v>0</v>
      </c>
      <c r="T98" s="905">
        <v>1</v>
      </c>
      <c r="U98" s="327">
        <v>1</v>
      </c>
      <c r="V98" s="905">
        <v>2</v>
      </c>
      <c r="W98" s="44">
        <v>0</v>
      </c>
      <c r="X98" s="1158">
        <v>0</v>
      </c>
      <c r="Y98" s="327">
        <v>0</v>
      </c>
      <c r="Z98" s="905">
        <v>3</v>
      </c>
      <c r="AA98" s="44">
        <v>1</v>
      </c>
      <c r="AB98" s="1158">
        <v>2</v>
      </c>
      <c r="AC98" s="327">
        <v>2</v>
      </c>
      <c r="AD98" s="905">
        <v>7</v>
      </c>
      <c r="AE98" s="44">
        <v>2</v>
      </c>
      <c r="AF98" s="1158">
        <v>5</v>
      </c>
      <c r="AG98" s="327">
        <v>0</v>
      </c>
      <c r="AH98" s="905">
        <v>4</v>
      </c>
      <c r="AI98" s="44">
        <v>2</v>
      </c>
      <c r="AJ98" s="1158">
        <v>1</v>
      </c>
      <c r="AK98" s="327">
        <v>3</v>
      </c>
      <c r="AL98" s="905">
        <v>3</v>
      </c>
      <c r="AM98" s="45">
        <v>1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44</v>
      </c>
      <c r="C102" s="1160">
        <f>SUM(E102+G102+I102+K102+M102+O102+Q102+S102+U102+W102+Y102+AA102+AC102+AE102+AG102+AI102+AK102+AM102)</f>
        <v>26</v>
      </c>
      <c r="D102" s="1113">
        <f>SUM(F102+H102+J102+L102+N102+P102+R102+T102+V102+X102+Z102+AB102+AD102+AF102+AH102+AJ102+AL102+AN102)</f>
        <v>18</v>
      </c>
      <c r="E102" s="212">
        <v>14</v>
      </c>
      <c r="F102" s="1161">
        <v>2</v>
      </c>
      <c r="G102" s="212">
        <v>7</v>
      </c>
      <c r="H102" s="1161">
        <v>3</v>
      </c>
      <c r="I102" s="212">
        <v>0</v>
      </c>
      <c r="J102" s="1161">
        <v>4</v>
      </c>
      <c r="K102" s="1162">
        <v>0</v>
      </c>
      <c r="L102" s="1163">
        <v>2</v>
      </c>
      <c r="M102" s="212">
        <v>2</v>
      </c>
      <c r="N102" s="1161">
        <v>2</v>
      </c>
      <c r="O102" s="1162">
        <v>0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2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0</v>
      </c>
      <c r="AI102" s="1162">
        <v>1</v>
      </c>
      <c r="AJ102" s="1163">
        <v>0</v>
      </c>
      <c r="AK102" s="212">
        <v>0</v>
      </c>
      <c r="AL102" s="1161">
        <v>0</v>
      </c>
      <c r="AM102" s="46">
        <v>2</v>
      </c>
      <c r="AN102" s="1161">
        <v>3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>
        <v>0</v>
      </c>
      <c r="F108" s="905">
        <v>0</v>
      </c>
      <c r="G108" s="327">
        <v>0</v>
      </c>
      <c r="H108" s="905">
        <v>0</v>
      </c>
      <c r="I108" s="327">
        <v>0</v>
      </c>
      <c r="J108" s="905">
        <v>0</v>
      </c>
      <c r="K108" s="327">
        <v>0</v>
      </c>
      <c r="L108" s="905">
        <v>0</v>
      </c>
      <c r="M108" s="327">
        <v>0</v>
      </c>
      <c r="N108" s="905">
        <v>0</v>
      </c>
      <c r="O108" s="327">
        <v>0</v>
      </c>
      <c r="P108" s="905">
        <v>0</v>
      </c>
      <c r="Q108" s="327">
        <v>0</v>
      </c>
      <c r="R108" s="905">
        <v>0</v>
      </c>
      <c r="S108" s="327">
        <v>0</v>
      </c>
      <c r="T108" s="905">
        <v>0</v>
      </c>
      <c r="U108" s="327">
        <v>0</v>
      </c>
      <c r="V108" s="905">
        <v>0</v>
      </c>
      <c r="W108" s="327">
        <v>0</v>
      </c>
      <c r="X108" s="905">
        <v>0</v>
      </c>
      <c r="Y108" s="327">
        <v>0</v>
      </c>
      <c r="Z108" s="905">
        <v>0</v>
      </c>
      <c r="AA108" s="327">
        <v>0</v>
      </c>
      <c r="AB108" s="905">
        <v>0</v>
      </c>
      <c r="AC108" s="327">
        <v>0</v>
      </c>
      <c r="AD108" s="905">
        <v>0</v>
      </c>
      <c r="AE108" s="327">
        <v>0</v>
      </c>
      <c r="AF108" s="905">
        <v>0</v>
      </c>
      <c r="AG108" s="327">
        <v>0</v>
      </c>
      <c r="AH108" s="905">
        <v>0</v>
      </c>
      <c r="AI108" s="327">
        <v>0</v>
      </c>
      <c r="AJ108" s="905">
        <v>0</v>
      </c>
      <c r="AK108" s="327">
        <v>0</v>
      </c>
      <c r="AL108" s="905">
        <v>0</v>
      </c>
      <c r="AM108" s="327">
        <v>0</v>
      </c>
      <c r="AN108" s="905">
        <v>0</v>
      </c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>
        <v>0</v>
      </c>
      <c r="F109" s="905">
        <v>0</v>
      </c>
      <c r="G109" s="327">
        <v>0</v>
      </c>
      <c r="H109" s="905">
        <v>0</v>
      </c>
      <c r="I109" s="327">
        <v>0</v>
      </c>
      <c r="J109" s="905">
        <v>0</v>
      </c>
      <c r="K109" s="327">
        <v>0</v>
      </c>
      <c r="L109" s="905">
        <v>0</v>
      </c>
      <c r="M109" s="327">
        <v>0</v>
      </c>
      <c r="N109" s="905">
        <v>0</v>
      </c>
      <c r="O109" s="327">
        <v>0</v>
      </c>
      <c r="P109" s="905">
        <v>0</v>
      </c>
      <c r="Q109" s="327">
        <v>0</v>
      </c>
      <c r="R109" s="905">
        <v>0</v>
      </c>
      <c r="S109" s="327">
        <v>0</v>
      </c>
      <c r="T109" s="905">
        <v>0</v>
      </c>
      <c r="U109" s="327">
        <v>0</v>
      </c>
      <c r="V109" s="905">
        <v>0</v>
      </c>
      <c r="W109" s="327">
        <v>0</v>
      </c>
      <c r="X109" s="905">
        <v>0</v>
      </c>
      <c r="Y109" s="327">
        <v>0</v>
      </c>
      <c r="Z109" s="905">
        <v>0</v>
      </c>
      <c r="AA109" s="327">
        <v>0</v>
      </c>
      <c r="AB109" s="905">
        <v>0</v>
      </c>
      <c r="AC109" s="327">
        <v>0</v>
      </c>
      <c r="AD109" s="905">
        <v>0</v>
      </c>
      <c r="AE109" s="327">
        <v>0</v>
      </c>
      <c r="AF109" s="905">
        <v>0</v>
      </c>
      <c r="AG109" s="327">
        <v>0</v>
      </c>
      <c r="AH109" s="905">
        <v>0</v>
      </c>
      <c r="AI109" s="327">
        <v>0</v>
      </c>
      <c r="AJ109" s="905">
        <v>0</v>
      </c>
      <c r="AK109" s="327">
        <v>0</v>
      </c>
      <c r="AL109" s="905">
        <v>0</v>
      </c>
      <c r="AM109" s="327">
        <v>0</v>
      </c>
      <c r="AN109" s="905">
        <v>0</v>
      </c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>
        <v>0</v>
      </c>
      <c r="F110" s="990">
        <v>0</v>
      </c>
      <c r="G110" s="989">
        <v>0</v>
      </c>
      <c r="H110" s="990">
        <v>0</v>
      </c>
      <c r="I110" s="989">
        <v>0</v>
      </c>
      <c r="J110" s="990">
        <v>0</v>
      </c>
      <c r="K110" s="989">
        <v>0</v>
      </c>
      <c r="L110" s="990">
        <v>0</v>
      </c>
      <c r="M110" s="989">
        <v>0</v>
      </c>
      <c r="N110" s="990">
        <v>0</v>
      </c>
      <c r="O110" s="989">
        <v>0</v>
      </c>
      <c r="P110" s="990">
        <v>0</v>
      </c>
      <c r="Q110" s="989">
        <v>0</v>
      </c>
      <c r="R110" s="990">
        <v>0</v>
      </c>
      <c r="S110" s="989">
        <v>0</v>
      </c>
      <c r="T110" s="990">
        <v>0</v>
      </c>
      <c r="U110" s="989">
        <v>0</v>
      </c>
      <c r="V110" s="990">
        <v>0</v>
      </c>
      <c r="W110" s="989">
        <v>0</v>
      </c>
      <c r="X110" s="990">
        <v>0</v>
      </c>
      <c r="Y110" s="989">
        <v>0</v>
      </c>
      <c r="Z110" s="990">
        <v>0</v>
      </c>
      <c r="AA110" s="989">
        <v>0</v>
      </c>
      <c r="AB110" s="990">
        <v>0</v>
      </c>
      <c r="AC110" s="989">
        <v>0</v>
      </c>
      <c r="AD110" s="990">
        <v>0</v>
      </c>
      <c r="AE110" s="989">
        <v>0</v>
      </c>
      <c r="AF110" s="990">
        <v>0</v>
      </c>
      <c r="AG110" s="989">
        <v>0</v>
      </c>
      <c r="AH110" s="990">
        <v>0</v>
      </c>
      <c r="AI110" s="989">
        <v>0</v>
      </c>
      <c r="AJ110" s="990">
        <v>0</v>
      </c>
      <c r="AK110" s="989">
        <v>0</v>
      </c>
      <c r="AL110" s="990">
        <v>0</v>
      </c>
      <c r="AM110" s="989">
        <v>0</v>
      </c>
      <c r="AN110" s="990">
        <v>0</v>
      </c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1</v>
      </c>
      <c r="C115" s="963">
        <f>+E115+G115+I115+K115+M115+O115+Q115+S115+U115+W115+Y115+AA115+AC115+AE115+AG115+AI115+AK115+AM115</f>
        <v>1</v>
      </c>
      <c r="D115" s="964">
        <f>+F115+H115+J115+L115+N115+P115+R115+T115+V115+X115+Z115+AB115+AD115+AF115+AH115+AJ115+AL115+AN115</f>
        <v>0</v>
      </c>
      <c r="E115" s="954">
        <v>1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7</v>
      </c>
      <c r="C116" s="963">
        <f t="shared" ref="C116:C119" si="59">+E116+G116+I116+K116+M116+O116+Q116+S116+U116+W116+Y116+AA116+AC116+AE116+AG116+AI116+AK116+AM116</f>
        <v>3</v>
      </c>
      <c r="D116" s="964">
        <f t="shared" ref="D116:D119" si="60">+F116+H116+J116+L116+N116+P116+R116+T116+V116+X116+Z116+AB116+AD116+AF116+AH116+AJ116+AL116+AN116</f>
        <v>4</v>
      </c>
      <c r="E116" s="965">
        <v>0</v>
      </c>
      <c r="F116" s="966">
        <v>1</v>
      </c>
      <c r="G116" s="965">
        <v>2</v>
      </c>
      <c r="H116" s="966">
        <v>1</v>
      </c>
      <c r="I116" s="965">
        <v>0</v>
      </c>
      <c r="J116" s="966">
        <v>1</v>
      </c>
      <c r="K116" s="965">
        <v>0</v>
      </c>
      <c r="L116" s="966">
        <v>0</v>
      </c>
      <c r="M116" s="965">
        <v>1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1</v>
      </c>
    </row>
    <row r="117" spans="1:84" s="19" customFormat="1" ht="15" customHeight="1" x14ac:dyDescent="0.15">
      <c r="A117" s="974" t="s">
        <v>2502</v>
      </c>
      <c r="B117" s="962">
        <f>SUM(C117+D117)</f>
        <v>14</v>
      </c>
      <c r="C117" s="963">
        <f t="shared" si="59"/>
        <v>8</v>
      </c>
      <c r="D117" s="964">
        <f t="shared" si="60"/>
        <v>6</v>
      </c>
      <c r="E117" s="212">
        <v>3</v>
      </c>
      <c r="F117" s="34">
        <v>1</v>
      </c>
      <c r="G117" s="212">
        <v>1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1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1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1</v>
      </c>
      <c r="AF117" s="34">
        <v>1</v>
      </c>
      <c r="AG117" s="212">
        <v>0</v>
      </c>
      <c r="AH117" s="34">
        <v>0</v>
      </c>
      <c r="AI117" s="212">
        <v>0</v>
      </c>
      <c r="AJ117" s="34">
        <v>1</v>
      </c>
      <c r="AK117" s="212">
        <v>1</v>
      </c>
      <c r="AL117" s="34">
        <v>0</v>
      </c>
      <c r="AM117" s="212">
        <v>2</v>
      </c>
      <c r="AN117" s="34">
        <v>1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>
        <v>0</v>
      </c>
      <c r="F124" s="955">
        <v>0</v>
      </c>
      <c r="G124" s="954">
        <v>0</v>
      </c>
      <c r="H124" s="890">
        <v>0</v>
      </c>
      <c r="I124" s="956">
        <v>0</v>
      </c>
      <c r="J124" s="957">
        <v>0</v>
      </c>
      <c r="K124" s="954">
        <v>0</v>
      </c>
      <c r="L124" s="890">
        <v>0</v>
      </c>
      <c r="M124" s="956">
        <v>0</v>
      </c>
      <c r="N124" s="957">
        <v>0</v>
      </c>
      <c r="O124" s="954">
        <v>0</v>
      </c>
      <c r="P124" s="890">
        <v>0</v>
      </c>
      <c r="Q124" s="954">
        <v>0</v>
      </c>
      <c r="R124" s="890">
        <v>0</v>
      </c>
      <c r="S124" s="954">
        <v>0</v>
      </c>
      <c r="T124" s="890">
        <v>0</v>
      </c>
      <c r="U124" s="956">
        <v>0</v>
      </c>
      <c r="V124" s="957">
        <v>0</v>
      </c>
      <c r="W124" s="954">
        <v>0</v>
      </c>
      <c r="X124" s="890">
        <v>0</v>
      </c>
      <c r="Y124" s="956">
        <v>0</v>
      </c>
      <c r="Z124" s="957">
        <v>0</v>
      </c>
      <c r="AA124" s="954">
        <v>0</v>
      </c>
      <c r="AB124" s="890">
        <v>0</v>
      </c>
      <c r="AC124" s="956">
        <v>0</v>
      </c>
      <c r="AD124" s="957">
        <v>0</v>
      </c>
      <c r="AE124" s="954">
        <v>0</v>
      </c>
      <c r="AF124" s="890">
        <v>0</v>
      </c>
      <c r="AG124" s="956">
        <v>0</v>
      </c>
      <c r="AH124" s="957">
        <v>0</v>
      </c>
      <c r="AI124" s="1023">
        <v>0</v>
      </c>
      <c r="AJ124" s="890">
        <v>0</v>
      </c>
      <c r="AK124" s="956">
        <v>0</v>
      </c>
      <c r="AL124" s="957">
        <v>0</v>
      </c>
      <c r="AM124" s="1023">
        <v>0</v>
      </c>
      <c r="AN124" s="957">
        <v>0</v>
      </c>
      <c r="AO124" s="1175">
        <v>0</v>
      </c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>
        <v>0</v>
      </c>
      <c r="F125" s="966">
        <v>0</v>
      </c>
      <c r="G125" s="965">
        <v>0</v>
      </c>
      <c r="H125" s="967">
        <v>0</v>
      </c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>
        <v>0</v>
      </c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4</v>
      </c>
      <c r="C126" s="1178">
        <f>SUM(G126+I126+K126+M126+O126+Q126+S126+U126+W126+Y126+AA126+AC126+AE126+AG126+AI126+AK126+AM126)</f>
        <v>3</v>
      </c>
      <c r="D126" s="1174">
        <f>SUM(H126+J126+L126+N126+P126+R126+T126+V126+X126+Z126+AB126+AD126+AF126+AH126+AJ126+AL126+AN126)</f>
        <v>1</v>
      </c>
      <c r="E126" s="1024"/>
      <c r="F126" s="1025"/>
      <c r="G126" s="965">
        <v>0</v>
      </c>
      <c r="H126" s="967">
        <v>0</v>
      </c>
      <c r="I126" s="968">
        <v>0</v>
      </c>
      <c r="J126" s="969">
        <v>0</v>
      </c>
      <c r="K126" s="965">
        <v>0</v>
      </c>
      <c r="L126" s="967">
        <v>0</v>
      </c>
      <c r="M126" s="968">
        <v>0</v>
      </c>
      <c r="N126" s="969">
        <v>0</v>
      </c>
      <c r="O126" s="965">
        <v>0</v>
      </c>
      <c r="P126" s="967">
        <v>0</v>
      </c>
      <c r="Q126" s="965">
        <v>0</v>
      </c>
      <c r="R126" s="967">
        <v>0</v>
      </c>
      <c r="S126" s="965">
        <v>0</v>
      </c>
      <c r="T126" s="967">
        <v>0</v>
      </c>
      <c r="U126" s="968">
        <v>0</v>
      </c>
      <c r="V126" s="969">
        <v>0</v>
      </c>
      <c r="W126" s="965">
        <v>0</v>
      </c>
      <c r="X126" s="967">
        <v>0</v>
      </c>
      <c r="Y126" s="968">
        <v>0</v>
      </c>
      <c r="Z126" s="969">
        <v>0</v>
      </c>
      <c r="AA126" s="965">
        <v>0</v>
      </c>
      <c r="AB126" s="967">
        <v>0</v>
      </c>
      <c r="AC126" s="968">
        <v>0</v>
      </c>
      <c r="AD126" s="969">
        <v>0</v>
      </c>
      <c r="AE126" s="965">
        <v>0</v>
      </c>
      <c r="AF126" s="967">
        <v>1</v>
      </c>
      <c r="AG126" s="968">
        <v>0</v>
      </c>
      <c r="AH126" s="969">
        <v>0</v>
      </c>
      <c r="AI126" s="1042">
        <v>0</v>
      </c>
      <c r="AJ126" s="967">
        <v>0</v>
      </c>
      <c r="AK126" s="968">
        <v>1</v>
      </c>
      <c r="AL126" s="969">
        <v>0</v>
      </c>
      <c r="AM126" s="1042">
        <v>2</v>
      </c>
      <c r="AN126" s="969">
        <v>0</v>
      </c>
      <c r="AO126" s="1180">
        <v>0</v>
      </c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>
        <v>0</v>
      </c>
      <c r="F127" s="966">
        <v>0</v>
      </c>
      <c r="G127" s="965">
        <v>0</v>
      </c>
      <c r="H127" s="967">
        <v>0</v>
      </c>
      <c r="I127" s="968">
        <v>0</v>
      </c>
      <c r="J127" s="969">
        <v>0</v>
      </c>
      <c r="K127" s="965">
        <v>0</v>
      </c>
      <c r="L127" s="967">
        <v>0</v>
      </c>
      <c r="M127" s="968">
        <v>0</v>
      </c>
      <c r="N127" s="969">
        <v>0</v>
      </c>
      <c r="O127" s="965">
        <v>0</v>
      </c>
      <c r="P127" s="967">
        <v>0</v>
      </c>
      <c r="Q127" s="965">
        <v>0</v>
      </c>
      <c r="R127" s="967">
        <v>0</v>
      </c>
      <c r="S127" s="965">
        <v>0</v>
      </c>
      <c r="T127" s="967">
        <v>0</v>
      </c>
      <c r="U127" s="968">
        <v>0</v>
      </c>
      <c r="V127" s="969">
        <v>0</v>
      </c>
      <c r="W127" s="965">
        <v>0</v>
      </c>
      <c r="X127" s="967">
        <v>0</v>
      </c>
      <c r="Y127" s="968">
        <v>0</v>
      </c>
      <c r="Z127" s="969">
        <v>0</v>
      </c>
      <c r="AA127" s="965">
        <v>0</v>
      </c>
      <c r="AB127" s="967">
        <v>0</v>
      </c>
      <c r="AC127" s="968">
        <v>0</v>
      </c>
      <c r="AD127" s="969">
        <v>0</v>
      </c>
      <c r="AE127" s="965">
        <v>0</v>
      </c>
      <c r="AF127" s="967">
        <v>0</v>
      </c>
      <c r="AG127" s="968">
        <v>0</v>
      </c>
      <c r="AH127" s="969">
        <v>0</v>
      </c>
      <c r="AI127" s="1042">
        <v>0</v>
      </c>
      <c r="AJ127" s="967">
        <v>0</v>
      </c>
      <c r="AK127" s="968">
        <v>0</v>
      </c>
      <c r="AL127" s="969">
        <v>0</v>
      </c>
      <c r="AM127" s="1042">
        <v>0</v>
      </c>
      <c r="AN127" s="969">
        <v>0</v>
      </c>
      <c r="AO127" s="1180">
        <v>0</v>
      </c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2</v>
      </c>
      <c r="C128" s="1178">
        <f>SUM(W128+Y128+AA128+AC128+AE128+AG128+AI128+AK128+AM128)</f>
        <v>2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>
        <v>0</v>
      </c>
      <c r="X128" s="967">
        <v>0</v>
      </c>
      <c r="Y128" s="968">
        <v>0</v>
      </c>
      <c r="Z128" s="969">
        <v>0</v>
      </c>
      <c r="AA128" s="965">
        <v>0</v>
      </c>
      <c r="AB128" s="967">
        <v>0</v>
      </c>
      <c r="AC128" s="968">
        <v>0</v>
      </c>
      <c r="AD128" s="969">
        <v>0</v>
      </c>
      <c r="AE128" s="965">
        <v>0</v>
      </c>
      <c r="AF128" s="967">
        <v>0</v>
      </c>
      <c r="AG128" s="968">
        <v>0</v>
      </c>
      <c r="AH128" s="969">
        <v>0</v>
      </c>
      <c r="AI128" s="1042">
        <v>0</v>
      </c>
      <c r="AJ128" s="967">
        <v>0</v>
      </c>
      <c r="AK128" s="968">
        <v>0</v>
      </c>
      <c r="AL128" s="969">
        <v>0</v>
      </c>
      <c r="AM128" s="1042">
        <v>2</v>
      </c>
      <c r="AN128" s="969">
        <v>0</v>
      </c>
      <c r="AO128" s="1180">
        <v>0</v>
      </c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>
        <v>0</v>
      </c>
      <c r="F129" s="877">
        <v>0</v>
      </c>
      <c r="G129" s="989">
        <v>0</v>
      </c>
      <c r="H129" s="990">
        <v>0</v>
      </c>
      <c r="I129" s="991">
        <v>0</v>
      </c>
      <c r="J129" s="992">
        <v>0</v>
      </c>
      <c r="K129" s="989">
        <v>0</v>
      </c>
      <c r="L129" s="990">
        <v>0</v>
      </c>
      <c r="M129" s="991">
        <v>0</v>
      </c>
      <c r="N129" s="992">
        <v>0</v>
      </c>
      <c r="O129" s="989">
        <v>0</v>
      </c>
      <c r="P129" s="990">
        <v>0</v>
      </c>
      <c r="Q129" s="989">
        <v>0</v>
      </c>
      <c r="R129" s="990">
        <v>0</v>
      </c>
      <c r="S129" s="989">
        <v>0</v>
      </c>
      <c r="T129" s="990">
        <v>0</v>
      </c>
      <c r="U129" s="991">
        <v>0</v>
      </c>
      <c r="V129" s="992">
        <v>0</v>
      </c>
      <c r="W129" s="989">
        <v>0</v>
      </c>
      <c r="X129" s="990">
        <v>0</v>
      </c>
      <c r="Y129" s="991">
        <v>0</v>
      </c>
      <c r="Z129" s="992">
        <v>0</v>
      </c>
      <c r="AA129" s="989">
        <v>0</v>
      </c>
      <c r="AB129" s="990">
        <v>0</v>
      </c>
      <c r="AC129" s="991">
        <v>0</v>
      </c>
      <c r="AD129" s="992">
        <v>0</v>
      </c>
      <c r="AE129" s="989">
        <v>0</v>
      </c>
      <c r="AF129" s="990">
        <v>0</v>
      </c>
      <c r="AG129" s="991">
        <v>0</v>
      </c>
      <c r="AH129" s="992">
        <v>0</v>
      </c>
      <c r="AI129" s="1029">
        <v>0</v>
      </c>
      <c r="AJ129" s="990">
        <v>0</v>
      </c>
      <c r="AK129" s="991">
        <v>0</v>
      </c>
      <c r="AL129" s="992">
        <v>0</v>
      </c>
      <c r="AM129" s="1029">
        <v>0</v>
      </c>
      <c r="AN129" s="992">
        <v>0</v>
      </c>
      <c r="AO129" s="1182">
        <v>0</v>
      </c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6</v>
      </c>
      <c r="C130" s="1001">
        <f t="shared" si="65"/>
        <v>5</v>
      </c>
      <c r="D130" s="999">
        <f t="shared" si="65"/>
        <v>1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1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1</v>
      </c>
      <c r="AL130" s="1002">
        <f t="shared" si="65"/>
        <v>0</v>
      </c>
      <c r="AM130" s="1047">
        <f t="shared" si="65"/>
        <v>4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4</v>
      </c>
      <c r="C136" s="1178">
        <f>SUM(E136+G136+I136+K136+M136+O136+Q136+S136+U136+W136+Y136+AA136+AC136+AE136+AG136+AI136+AK136+AM136)</f>
        <v>1</v>
      </c>
      <c r="D136" s="1174">
        <f>SUM(F136+H136+J136+L136+N136+P136+R136+T136+V136+X136+Z136+AB136+AD136+AF136+AH136+AJ136+AL136+AN136)</f>
        <v>3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1</v>
      </c>
      <c r="AE136" s="47">
        <v>1</v>
      </c>
      <c r="AF136" s="42">
        <v>1</v>
      </c>
      <c r="AG136" s="47">
        <v>0</v>
      </c>
      <c r="AH136" s="42">
        <v>1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2</v>
      </c>
      <c r="C137" s="1178">
        <f t="shared" ref="C137:C141" si="69">SUM(E137+G137+I137+K137+M137+O137+Q137+S137+U137+W137+Y137+AA137+AC137+AE137+AG137+AI137+AK137+AM137)</f>
        <v>1</v>
      </c>
      <c r="D137" s="1174">
        <f t="shared" ref="D137:D141" si="70">SUM(F137+H137+J137+L137+N137+P137+R137+T137+V137+X137+Z137+AB137+AD137+AF137+AH137+AJ137+AL137+AN137)</f>
        <v>1</v>
      </c>
      <c r="E137" s="192">
        <v>1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1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49</v>
      </c>
      <c r="C138" s="1178">
        <f t="shared" si="69"/>
        <v>16</v>
      </c>
      <c r="D138" s="1174">
        <f t="shared" si="70"/>
        <v>33</v>
      </c>
      <c r="E138" s="192">
        <v>2</v>
      </c>
      <c r="F138" s="2">
        <v>0</v>
      </c>
      <c r="G138" s="192">
        <v>0</v>
      </c>
      <c r="H138" s="2">
        <v>1</v>
      </c>
      <c r="I138" s="192">
        <v>0</v>
      </c>
      <c r="J138" s="2">
        <v>0</v>
      </c>
      <c r="K138" s="192">
        <v>0</v>
      </c>
      <c r="L138" s="2">
        <v>0</v>
      </c>
      <c r="M138" s="192">
        <v>0</v>
      </c>
      <c r="N138" s="2">
        <v>2</v>
      </c>
      <c r="O138" s="192">
        <v>2</v>
      </c>
      <c r="P138" s="2">
        <v>1</v>
      </c>
      <c r="Q138" s="192">
        <v>0</v>
      </c>
      <c r="R138" s="2">
        <v>0</v>
      </c>
      <c r="S138" s="192">
        <v>0</v>
      </c>
      <c r="T138" s="2">
        <v>1</v>
      </c>
      <c r="U138" s="192">
        <v>1</v>
      </c>
      <c r="V138" s="2">
        <v>0</v>
      </c>
      <c r="W138" s="192">
        <v>0</v>
      </c>
      <c r="X138" s="2">
        <v>0</v>
      </c>
      <c r="Y138" s="192">
        <v>0</v>
      </c>
      <c r="Z138" s="2">
        <v>0</v>
      </c>
      <c r="AA138" s="192">
        <v>1</v>
      </c>
      <c r="AB138" s="2">
        <v>2</v>
      </c>
      <c r="AC138" s="192">
        <v>2</v>
      </c>
      <c r="AD138" s="2">
        <v>7</v>
      </c>
      <c r="AE138" s="192">
        <v>3</v>
      </c>
      <c r="AF138" s="2">
        <v>5</v>
      </c>
      <c r="AG138" s="192">
        <v>0</v>
      </c>
      <c r="AH138" s="2">
        <v>4</v>
      </c>
      <c r="AI138" s="192">
        <v>1</v>
      </c>
      <c r="AJ138" s="2">
        <v>3</v>
      </c>
      <c r="AK138" s="192">
        <v>3</v>
      </c>
      <c r="AL138" s="1118">
        <v>6</v>
      </c>
      <c r="AM138" s="192">
        <v>1</v>
      </c>
      <c r="AN138" s="2">
        <v>1</v>
      </c>
    </row>
    <row r="139" spans="1:84" s="19" customFormat="1" ht="15" customHeight="1" x14ac:dyDescent="0.15">
      <c r="A139" s="1186" t="s">
        <v>2516</v>
      </c>
      <c r="B139" s="977">
        <f t="shared" si="68"/>
        <v>1</v>
      </c>
      <c r="C139" s="1178">
        <f t="shared" si="69"/>
        <v>0</v>
      </c>
      <c r="D139" s="1174">
        <f t="shared" si="70"/>
        <v>1</v>
      </c>
      <c r="E139" s="192">
        <v>0</v>
      </c>
      <c r="F139" s="2">
        <v>1</v>
      </c>
      <c r="G139" s="192">
        <v>0</v>
      </c>
      <c r="H139" s="2">
        <v>0</v>
      </c>
      <c r="I139" s="192">
        <v>0</v>
      </c>
      <c r="J139" s="2">
        <v>0</v>
      </c>
      <c r="K139" s="192">
        <v>0</v>
      </c>
      <c r="L139" s="2">
        <v>0</v>
      </c>
      <c r="M139" s="192">
        <v>0</v>
      </c>
      <c r="N139" s="2">
        <v>0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56</v>
      </c>
      <c r="C142" s="1127">
        <f>SUM(C136:C141)</f>
        <v>18</v>
      </c>
      <c r="D142" s="1126">
        <f>SUM(D136:D141)</f>
        <v>38</v>
      </c>
      <c r="E142" s="1125">
        <f>SUM(E136:E141)</f>
        <v>3</v>
      </c>
      <c r="F142" s="1129">
        <f t="shared" ref="F142:AN142" si="71">SUM(F136:F141)</f>
        <v>1</v>
      </c>
      <c r="G142" s="1125">
        <f t="shared" si="71"/>
        <v>0</v>
      </c>
      <c r="H142" s="1129">
        <f t="shared" si="71"/>
        <v>1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3</v>
      </c>
      <c r="O142" s="1125">
        <f t="shared" si="71"/>
        <v>2</v>
      </c>
      <c r="P142" s="1129">
        <f t="shared" si="71"/>
        <v>1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1</v>
      </c>
      <c r="U142" s="1125">
        <f t="shared" ref="U142:V142" si="73">SUM(U136:U141)</f>
        <v>1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1</v>
      </c>
      <c r="AB142" s="1129">
        <f t="shared" si="71"/>
        <v>2</v>
      </c>
      <c r="AC142" s="1125">
        <f t="shared" si="71"/>
        <v>2</v>
      </c>
      <c r="AD142" s="1129">
        <f t="shared" si="71"/>
        <v>8</v>
      </c>
      <c r="AE142" s="1125">
        <f t="shared" si="71"/>
        <v>4</v>
      </c>
      <c r="AF142" s="1129">
        <f t="shared" si="71"/>
        <v>6</v>
      </c>
      <c r="AG142" s="1125">
        <f t="shared" si="71"/>
        <v>0</v>
      </c>
      <c r="AH142" s="1129">
        <f t="shared" si="71"/>
        <v>5</v>
      </c>
      <c r="AI142" s="1125">
        <f t="shared" si="71"/>
        <v>1</v>
      </c>
      <c r="AJ142" s="1129">
        <f t="shared" si="71"/>
        <v>3</v>
      </c>
      <c r="AK142" s="1125">
        <f t="shared" si="71"/>
        <v>3</v>
      </c>
      <c r="AL142" s="1129">
        <f t="shared" si="71"/>
        <v>6</v>
      </c>
      <c r="AM142" s="1125">
        <f t="shared" si="71"/>
        <v>1</v>
      </c>
      <c r="AN142" s="1129">
        <f t="shared" si="71"/>
        <v>1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>
        <v>0</v>
      </c>
      <c r="D145" s="890">
        <v>0</v>
      </c>
    </row>
    <row r="146" spans="1:40" s="19" customFormat="1" ht="15" customHeight="1" x14ac:dyDescent="0.15">
      <c r="A146" s="7069"/>
      <c r="B146" s="1195" t="s">
        <v>2524</v>
      </c>
      <c r="C146" s="965">
        <v>0</v>
      </c>
      <c r="D146" s="967">
        <v>0</v>
      </c>
    </row>
    <row r="147" spans="1:40" s="19" customFormat="1" ht="15" customHeight="1" x14ac:dyDescent="0.15">
      <c r="A147" s="7069"/>
      <c r="B147" s="1195" t="s">
        <v>2141</v>
      </c>
      <c r="C147" s="965">
        <v>0</v>
      </c>
      <c r="D147" s="967">
        <v>0</v>
      </c>
    </row>
    <row r="148" spans="1:40" s="19" customFormat="1" ht="15" customHeight="1" x14ac:dyDescent="0.15">
      <c r="A148" s="7070"/>
      <c r="B148" s="1197" t="s">
        <v>2525</v>
      </c>
      <c r="C148" s="989">
        <v>0</v>
      </c>
      <c r="D148" s="990">
        <v>0</v>
      </c>
    </row>
    <row r="149" spans="1:40" s="19" customFormat="1" ht="15" customHeight="1" x14ac:dyDescent="0.15">
      <c r="A149" s="7068" t="s">
        <v>2526</v>
      </c>
      <c r="B149" s="1193" t="s">
        <v>2523</v>
      </c>
      <c r="C149" s="327">
        <v>0</v>
      </c>
      <c r="D149" s="905">
        <v>0</v>
      </c>
    </row>
    <row r="150" spans="1:40" s="19" customFormat="1" ht="15" customHeight="1" x14ac:dyDescent="0.15">
      <c r="A150" s="7069"/>
      <c r="B150" s="1195" t="s">
        <v>2524</v>
      </c>
      <c r="C150" s="965">
        <v>0</v>
      </c>
      <c r="D150" s="967">
        <v>0</v>
      </c>
    </row>
    <row r="151" spans="1:40" s="19" customFormat="1" ht="15" customHeight="1" x14ac:dyDescent="0.15">
      <c r="A151" s="7069"/>
      <c r="B151" s="1195" t="s">
        <v>2141</v>
      </c>
      <c r="C151" s="965">
        <v>0</v>
      </c>
      <c r="D151" s="967">
        <v>0</v>
      </c>
    </row>
    <row r="152" spans="1:40" s="19" customFormat="1" ht="15" customHeight="1" x14ac:dyDescent="0.15">
      <c r="A152" s="7070"/>
      <c r="B152" s="1197" t="s">
        <v>2525</v>
      </c>
      <c r="C152" s="989">
        <v>0</v>
      </c>
      <c r="D152" s="990">
        <v>0</v>
      </c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9</v>
      </c>
      <c r="C160" s="1209">
        <f>+E160+G160+I160+K160+M160+O160+Q160+S160+U160+W160+Y160+AA160+AC160+AE160+AG160+AI160+AK160+AM160</f>
        <v>6</v>
      </c>
      <c r="D160" s="1210">
        <f>+F160+H160+J160+L160+N160+P160+R160+T160+V160+X160+Z160+AB160+AD160+AF160+AH160+AJ160+AL160+AN160</f>
        <v>3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2</v>
      </c>
      <c r="AJ160" s="1161">
        <v>2</v>
      </c>
      <c r="AK160" s="1162">
        <v>0</v>
      </c>
      <c r="AL160" s="1161">
        <v>0</v>
      </c>
      <c r="AM160" s="1162">
        <v>4</v>
      </c>
      <c r="AN160" s="1161">
        <v>1</v>
      </c>
    </row>
    <row r="161" spans="1:40" s="19" customFormat="1" ht="15" customHeight="1" x14ac:dyDescent="0.15">
      <c r="A161" s="1159" t="s">
        <v>2531</v>
      </c>
      <c r="B161" s="359">
        <f>SUM(C161:D161)</f>
        <v>7</v>
      </c>
      <c r="C161" s="1209">
        <f t="shared" si="74"/>
        <v>2</v>
      </c>
      <c r="D161" s="1210">
        <f t="shared" si="75"/>
        <v>5</v>
      </c>
      <c r="E161" s="1162">
        <v>0</v>
      </c>
      <c r="F161" s="1161">
        <v>0</v>
      </c>
      <c r="G161" s="1162">
        <v>0</v>
      </c>
      <c r="H161" s="1161">
        <v>0</v>
      </c>
      <c r="I161" s="1162">
        <v>0</v>
      </c>
      <c r="J161" s="1161">
        <v>0</v>
      </c>
      <c r="K161" s="1162">
        <v>0</v>
      </c>
      <c r="L161" s="1161">
        <v>0</v>
      </c>
      <c r="M161" s="1162">
        <v>0</v>
      </c>
      <c r="N161" s="1161">
        <v>0</v>
      </c>
      <c r="O161" s="1162">
        <v>0</v>
      </c>
      <c r="P161" s="1161">
        <v>1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1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1</v>
      </c>
      <c r="AK161" s="1162">
        <v>0</v>
      </c>
      <c r="AL161" s="1161">
        <v>1</v>
      </c>
      <c r="AM161" s="1162">
        <v>2</v>
      </c>
      <c r="AN161" s="1161">
        <v>1</v>
      </c>
    </row>
    <row r="162" spans="1:40" s="19" customFormat="1" ht="15" customHeight="1" x14ac:dyDescent="0.15">
      <c r="A162" s="1170" t="s">
        <v>2532</v>
      </c>
      <c r="B162" s="1165">
        <f>SUM(C162:D162)</f>
        <v>5</v>
      </c>
      <c r="C162" s="1211">
        <f t="shared" si="74"/>
        <v>1</v>
      </c>
      <c r="D162" s="1212">
        <f t="shared" si="75"/>
        <v>4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1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2</v>
      </c>
      <c r="AM162" s="991">
        <v>0</v>
      </c>
      <c r="AN162" s="990">
        <v>2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>
        <v>0</v>
      </c>
      <c r="E165" s="1217">
        <v>0</v>
      </c>
      <c r="F165" s="1217">
        <v>0</v>
      </c>
      <c r="G165" s="1218">
        <v>0</v>
      </c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>
        <v>0</v>
      </c>
      <c r="E166" s="1018">
        <v>0</v>
      </c>
      <c r="F166" s="1018">
        <v>0</v>
      </c>
      <c r="G166" s="34">
        <v>0</v>
      </c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>
        <v>0</v>
      </c>
      <c r="E167" s="1031">
        <v>0</v>
      </c>
      <c r="F167" s="1031">
        <v>0</v>
      </c>
      <c r="G167" s="877">
        <v>0</v>
      </c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>
        <v>0</v>
      </c>
      <c r="E168" s="232">
        <v>0</v>
      </c>
      <c r="F168" s="232">
        <v>0</v>
      </c>
      <c r="G168" s="29">
        <v>0</v>
      </c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>
        <v>0</v>
      </c>
      <c r="E169" s="1018">
        <v>0</v>
      </c>
      <c r="F169" s="1018">
        <v>0</v>
      </c>
      <c r="G169" s="34">
        <v>0</v>
      </c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>
        <v>0</v>
      </c>
      <c r="E170" s="1031">
        <v>0</v>
      </c>
      <c r="F170" s="1031">
        <v>0</v>
      </c>
      <c r="G170" s="877">
        <v>0</v>
      </c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>
        <v>0</v>
      </c>
      <c r="G175" s="29">
        <v>0</v>
      </c>
      <c r="H175" s="20">
        <v>0</v>
      </c>
      <c r="I175" s="29">
        <v>0</v>
      </c>
      <c r="J175" s="214">
        <v>0</v>
      </c>
      <c r="K175" s="29">
        <v>0</v>
      </c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>
        <v>0</v>
      </c>
      <c r="G176" s="34">
        <v>0</v>
      </c>
      <c r="H176" s="212">
        <v>0</v>
      </c>
      <c r="I176" s="34">
        <v>0</v>
      </c>
      <c r="J176" s="1162">
        <v>0</v>
      </c>
      <c r="K176" s="34">
        <v>0</v>
      </c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>
        <v>0</v>
      </c>
      <c r="G177" s="34">
        <v>0</v>
      </c>
      <c r="H177" s="212">
        <v>0</v>
      </c>
      <c r="I177" s="34">
        <v>0</v>
      </c>
      <c r="J177" s="1162">
        <v>0</v>
      </c>
      <c r="K177" s="34">
        <v>0</v>
      </c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>
        <v>0</v>
      </c>
      <c r="G178" s="877">
        <v>0</v>
      </c>
      <c r="H178" s="989">
        <v>0</v>
      </c>
      <c r="I178" s="877">
        <v>0</v>
      </c>
      <c r="J178" s="991">
        <v>0</v>
      </c>
      <c r="K178" s="877">
        <v>0</v>
      </c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1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1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1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1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1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1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11</v>
      </c>
      <c r="E185" s="1193">
        <f t="shared" si="79"/>
        <v>5</v>
      </c>
      <c r="F185" s="1229">
        <f t="shared" si="80"/>
        <v>6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0</v>
      </c>
      <c r="Q185" s="954">
        <v>1</v>
      </c>
      <c r="R185" s="890">
        <v>1</v>
      </c>
      <c r="S185" s="954">
        <v>0</v>
      </c>
      <c r="T185" s="890">
        <v>0</v>
      </c>
      <c r="U185" s="954">
        <v>0</v>
      </c>
      <c r="V185" s="890">
        <v>1</v>
      </c>
      <c r="W185" s="954">
        <v>1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1</v>
      </c>
      <c r="AF185" s="890">
        <v>2</v>
      </c>
      <c r="AG185" s="954">
        <v>0</v>
      </c>
      <c r="AH185" s="890">
        <v>0</v>
      </c>
      <c r="AI185" s="954">
        <v>0</v>
      </c>
      <c r="AJ185" s="890">
        <v>1</v>
      </c>
      <c r="AK185" s="954">
        <v>1</v>
      </c>
      <c r="AL185" s="890">
        <v>0</v>
      </c>
      <c r="AM185" s="954">
        <v>1</v>
      </c>
      <c r="AN185" s="890">
        <v>1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14</v>
      </c>
      <c r="E186" s="1197">
        <f t="shared" si="79"/>
        <v>3</v>
      </c>
      <c r="F186" s="1231">
        <f t="shared" si="80"/>
        <v>11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2</v>
      </c>
      <c r="AE186" s="989">
        <v>1</v>
      </c>
      <c r="AF186" s="990">
        <v>1</v>
      </c>
      <c r="AG186" s="989">
        <v>1</v>
      </c>
      <c r="AH186" s="990">
        <v>3</v>
      </c>
      <c r="AI186" s="989">
        <v>0</v>
      </c>
      <c r="AJ186" s="990">
        <v>3</v>
      </c>
      <c r="AK186" s="989">
        <v>0</v>
      </c>
      <c r="AL186" s="990">
        <v>1</v>
      </c>
      <c r="AM186" s="989">
        <v>1</v>
      </c>
      <c r="AN186" s="990">
        <v>1</v>
      </c>
      <c r="AO186" s="989">
        <v>0</v>
      </c>
      <c r="AP186" s="990">
        <v>0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755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22" zoomScaleNormal="100" workbookViewId="0">
      <selection activeCell="I39" sqref="I3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30</v>
      </c>
      <c r="D11" s="1244">
        <v>30</v>
      </c>
      <c r="E11" s="1244"/>
      <c r="F11" s="1244">
        <v>0</v>
      </c>
      <c r="G11" s="1244">
        <v>0</v>
      </c>
      <c r="H11" s="365">
        <v>0</v>
      </c>
      <c r="I11" s="365">
        <v>0</v>
      </c>
      <c r="J11" s="1244">
        <v>12</v>
      </c>
      <c r="K11" s="1244">
        <v>5</v>
      </c>
      <c r="L11" s="1244">
        <v>13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1</v>
      </c>
      <c r="D12" s="1244">
        <v>1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1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6</v>
      </c>
      <c r="D18" s="1244">
        <v>6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6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10</v>
      </c>
      <c r="D20" s="1244">
        <v>10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8</v>
      </c>
      <c r="K20" s="1244">
        <v>2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17</v>
      </c>
      <c r="D24" s="1244">
        <v>17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17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12</v>
      </c>
      <c r="D29" s="1244">
        <v>12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10</v>
      </c>
      <c r="K29" s="1244">
        <v>0</v>
      </c>
      <c r="L29" s="1244">
        <v>2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61</v>
      </c>
      <c r="D30" s="1244">
        <v>61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26</v>
      </c>
      <c r="K30" s="1244">
        <v>8</v>
      </c>
      <c r="L30" s="1244">
        <v>27</v>
      </c>
      <c r="M30" s="972">
        <v>20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13</v>
      </c>
      <c r="D33" s="1244">
        <v>2</v>
      </c>
      <c r="E33" s="1244">
        <v>11</v>
      </c>
      <c r="F33" s="1244">
        <v>0</v>
      </c>
      <c r="G33" s="1244">
        <v>0</v>
      </c>
      <c r="H33" s="365">
        <v>0</v>
      </c>
      <c r="I33" s="365">
        <v>0</v>
      </c>
      <c r="J33" s="1244">
        <v>4</v>
      </c>
      <c r="K33" s="1244">
        <v>6</v>
      </c>
      <c r="L33" s="1244">
        <v>3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1</v>
      </c>
      <c r="D34" s="1244">
        <v>1</v>
      </c>
      <c r="E34" s="1244"/>
      <c r="F34" s="1244">
        <v>0</v>
      </c>
      <c r="G34" s="1244">
        <v>0</v>
      </c>
      <c r="H34" s="365">
        <v>0</v>
      </c>
      <c r="I34" s="365">
        <v>0</v>
      </c>
      <c r="J34" s="1244">
        <v>1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5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3</v>
      </c>
      <c r="D40" s="1848">
        <v>7</v>
      </c>
      <c r="E40" s="257">
        <v>0</v>
      </c>
      <c r="F40" s="258">
        <v>0</v>
      </c>
      <c r="G40" s="1848">
        <v>3</v>
      </c>
      <c r="H40" s="1257">
        <v>7</v>
      </c>
      <c r="I40" s="1257">
        <v>3</v>
      </c>
      <c r="J40" s="1257">
        <v>7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3</v>
      </c>
      <c r="D41" s="1850">
        <f t="shared" ref="D41:N41" si="30">SUM(D38:D40)</f>
        <v>7</v>
      </c>
      <c r="E41" s="1851">
        <f t="shared" si="30"/>
        <v>0</v>
      </c>
      <c r="F41" s="1852">
        <f t="shared" si="30"/>
        <v>0</v>
      </c>
      <c r="G41" s="1850">
        <f t="shared" si="30"/>
        <v>3</v>
      </c>
      <c r="H41" s="1851">
        <f t="shared" si="30"/>
        <v>7</v>
      </c>
      <c r="I41" s="1851">
        <f t="shared" si="30"/>
        <v>8</v>
      </c>
      <c r="J41" s="1853">
        <f t="shared" si="30"/>
        <v>7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1</v>
      </c>
      <c r="D45" s="1260">
        <v>0</v>
      </c>
      <c r="E45" s="1244">
        <v>0</v>
      </c>
      <c r="F45" s="1253">
        <v>0</v>
      </c>
      <c r="G45" s="1846">
        <v>1</v>
      </c>
      <c r="H45" s="1244">
        <v>0</v>
      </c>
      <c r="I45" s="1244">
        <v>1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2</v>
      </c>
      <c r="D46" s="1267">
        <v>7</v>
      </c>
      <c r="E46" s="257">
        <v>0</v>
      </c>
      <c r="F46" s="258"/>
      <c r="G46" s="1859">
        <v>2</v>
      </c>
      <c r="H46" s="257">
        <v>7</v>
      </c>
      <c r="I46" s="257">
        <v>2</v>
      </c>
      <c r="J46" s="259">
        <v>7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3</v>
      </c>
      <c r="D47" s="1861">
        <f>SUM(D42:D46)</f>
        <v>7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3</v>
      </c>
      <c r="H47" s="1862">
        <f t="shared" si="39"/>
        <v>7</v>
      </c>
      <c r="I47" s="1862">
        <f t="shared" si="39"/>
        <v>3</v>
      </c>
      <c r="J47" s="1864">
        <f t="shared" si="39"/>
        <v>7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3</v>
      </c>
      <c r="D50" s="1106">
        <v>3</v>
      </c>
      <c r="E50" s="773">
        <v>0</v>
      </c>
      <c r="F50" s="773">
        <v>0</v>
      </c>
      <c r="G50" s="1274"/>
      <c r="H50" s="1275">
        <v>0</v>
      </c>
      <c r="I50" s="1276">
        <v>0</v>
      </c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>
        <v>0</v>
      </c>
      <c r="E51" s="1278">
        <v>0</v>
      </c>
      <c r="F51" s="1278">
        <v>0</v>
      </c>
      <c r="G51" s="1279"/>
      <c r="H51" s="1275">
        <v>0</v>
      </c>
      <c r="I51" s="1276">
        <v>0</v>
      </c>
      <c r="J51" s="1115">
        <v>0</v>
      </c>
      <c r="K51" s="1115">
        <v>0</v>
      </c>
      <c r="L51" s="1115">
        <v>0</v>
      </c>
      <c r="M51" s="1115">
        <v>0</v>
      </c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>
        <v>0</v>
      </c>
      <c r="E52" s="1278">
        <v>0</v>
      </c>
      <c r="F52" s="1278">
        <v>0</v>
      </c>
      <c r="G52" s="1279"/>
      <c r="H52" s="1275">
        <v>0</v>
      </c>
      <c r="I52" s="1276">
        <v>0</v>
      </c>
      <c r="J52" s="1115">
        <v>0</v>
      </c>
      <c r="K52" s="1115">
        <v>0</v>
      </c>
      <c r="L52" s="1115">
        <v>0</v>
      </c>
      <c r="M52" s="1115">
        <v>0</v>
      </c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>
        <v>0</v>
      </c>
      <c r="E53" s="594">
        <v>0</v>
      </c>
      <c r="F53" s="1278">
        <v>0</v>
      </c>
      <c r="G53" s="284"/>
      <c r="H53" s="1280">
        <v>0</v>
      </c>
      <c r="I53" s="1281">
        <v>0</v>
      </c>
      <c r="J53" s="388">
        <v>0</v>
      </c>
      <c r="K53" s="388">
        <v>0</v>
      </c>
      <c r="L53" s="388">
        <v>0</v>
      </c>
      <c r="M53" s="388">
        <v>0</v>
      </c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>
        <v>0</v>
      </c>
      <c r="E54" s="773">
        <v>0</v>
      </c>
      <c r="F54" s="773">
        <v>0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>
        <v>0</v>
      </c>
      <c r="E55" s="1278">
        <v>0</v>
      </c>
      <c r="F55" s="1278">
        <v>0</v>
      </c>
      <c r="G55" s="1279"/>
      <c r="H55" s="370">
        <v>0</v>
      </c>
      <c r="I55" s="371">
        <v>0</v>
      </c>
      <c r="J55" s="107">
        <v>0</v>
      </c>
      <c r="K55" s="107">
        <v>0</v>
      </c>
      <c r="L55" s="107">
        <v>0</v>
      </c>
      <c r="M55" s="107">
        <v>0</v>
      </c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>
        <v>0</v>
      </c>
      <c r="E56" s="1283">
        <v>0</v>
      </c>
      <c r="F56" s="1283">
        <v>0</v>
      </c>
      <c r="G56" s="745"/>
      <c r="H56" s="1275">
        <v>0</v>
      </c>
      <c r="I56" s="1276">
        <v>0</v>
      </c>
      <c r="J56" s="1115">
        <v>0</v>
      </c>
      <c r="K56" s="1115">
        <v>0</v>
      </c>
      <c r="L56" s="1115">
        <v>0</v>
      </c>
      <c r="M56" s="1115">
        <v>0</v>
      </c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>
        <v>0</v>
      </c>
      <c r="E57" s="773">
        <v>0</v>
      </c>
      <c r="F57" s="773">
        <v>0</v>
      </c>
      <c r="G57" s="1284">
        <v>0</v>
      </c>
      <c r="H57" s="1285">
        <v>0</v>
      </c>
      <c r="I57" s="1286">
        <v>0</v>
      </c>
      <c r="J57" s="1107">
        <v>0</v>
      </c>
      <c r="K57" s="1107">
        <v>0</v>
      </c>
      <c r="L57" s="1107">
        <v>0</v>
      </c>
      <c r="M57" s="1107">
        <v>0</v>
      </c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1</v>
      </c>
      <c r="D58" s="1139">
        <v>1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0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4</v>
      </c>
      <c r="D59" s="5688">
        <f t="shared" ref="D59:M59" si="50">SUM(D54:D58)+D50</f>
        <v>4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467</v>
      </c>
      <c r="D64" s="1759">
        <f t="shared" ref="D64:D69" si="51">SUM(E64:P64)</f>
        <v>467</v>
      </c>
      <c r="E64" s="1760">
        <v>80</v>
      </c>
      <c r="F64" s="1761">
        <v>0</v>
      </c>
      <c r="G64" s="1761">
        <v>0</v>
      </c>
      <c r="H64" s="1761">
        <v>99</v>
      </c>
      <c r="I64" s="1761">
        <v>60</v>
      </c>
      <c r="J64" s="1761">
        <v>25</v>
      </c>
      <c r="K64" s="1761">
        <v>0</v>
      </c>
      <c r="L64" s="1761">
        <v>17</v>
      </c>
      <c r="M64" s="1761">
        <v>9</v>
      </c>
      <c r="N64" s="1761">
        <v>28</v>
      </c>
      <c r="O64" s="1761">
        <v>120</v>
      </c>
      <c r="P64" s="1762">
        <v>29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153</v>
      </c>
      <c r="D65" s="1766">
        <f t="shared" si="51"/>
        <v>153</v>
      </c>
      <c r="E65" s="1767">
        <v>17</v>
      </c>
      <c r="F65" s="1283">
        <v>0</v>
      </c>
      <c r="G65" s="1283">
        <v>0</v>
      </c>
      <c r="H65" s="1283">
        <v>35</v>
      </c>
      <c r="I65" s="1283">
        <v>20</v>
      </c>
      <c r="J65" s="1283">
        <v>9</v>
      </c>
      <c r="K65" s="1283">
        <v>0</v>
      </c>
      <c r="L65" s="1283">
        <v>8</v>
      </c>
      <c r="M65" s="1283">
        <v>5</v>
      </c>
      <c r="N65" s="1283">
        <v>9</v>
      </c>
      <c r="O65" s="1283">
        <v>39</v>
      </c>
      <c r="P65" s="392">
        <v>11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10</v>
      </c>
      <c r="D66" s="1759">
        <f t="shared" si="51"/>
        <v>10</v>
      </c>
      <c r="E66" s="290">
        <v>2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8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298</v>
      </c>
      <c r="D67" s="1770">
        <f t="shared" si="51"/>
        <v>298</v>
      </c>
      <c r="E67" s="1139">
        <v>70</v>
      </c>
      <c r="F67" s="1283">
        <v>0</v>
      </c>
      <c r="G67" s="1283">
        <v>0</v>
      </c>
      <c r="H67" s="1283">
        <v>42</v>
      </c>
      <c r="I67" s="1283">
        <v>52</v>
      </c>
      <c r="J67" s="1283">
        <v>9</v>
      </c>
      <c r="K67" s="1283">
        <v>0</v>
      </c>
      <c r="L67" s="1283">
        <v>0</v>
      </c>
      <c r="M67" s="1283">
        <v>22</v>
      </c>
      <c r="N67" s="1283">
        <v>16</v>
      </c>
      <c r="O67" s="1283">
        <v>80</v>
      </c>
      <c r="P67" s="392">
        <v>7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16</v>
      </c>
      <c r="D68" s="1916">
        <f t="shared" si="51"/>
        <v>16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16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22</v>
      </c>
      <c r="D69" s="1766">
        <f t="shared" si="51"/>
        <v>22</v>
      </c>
      <c r="E69" s="1771">
        <v>10</v>
      </c>
      <c r="F69" s="262">
        <v>0</v>
      </c>
      <c r="G69" s="262">
        <v>0</v>
      </c>
      <c r="H69" s="262">
        <v>0</v>
      </c>
      <c r="I69" s="262">
        <v>2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10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7</v>
      </c>
      <c r="D74" s="954">
        <v>0</v>
      </c>
      <c r="E74" s="960">
        <v>0</v>
      </c>
      <c r="F74" s="890">
        <v>0</v>
      </c>
      <c r="G74" s="1023">
        <v>0</v>
      </c>
      <c r="H74" s="1175">
        <v>7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10</v>
      </c>
      <c r="D75" s="965">
        <v>0</v>
      </c>
      <c r="E75" s="973">
        <v>0</v>
      </c>
      <c r="F75" s="967">
        <v>0</v>
      </c>
      <c r="G75" s="1042">
        <v>0</v>
      </c>
      <c r="H75" s="1180">
        <v>10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8</v>
      </c>
      <c r="D76" s="965">
        <v>0</v>
      </c>
      <c r="E76" s="973">
        <v>0</v>
      </c>
      <c r="F76" s="967">
        <v>0</v>
      </c>
      <c r="G76" s="1042">
        <v>0</v>
      </c>
      <c r="H76" s="1180">
        <v>8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1</v>
      </c>
      <c r="D77" s="965">
        <v>0</v>
      </c>
      <c r="E77" s="973">
        <v>0</v>
      </c>
      <c r="F77" s="967">
        <v>0</v>
      </c>
      <c r="G77" s="1042">
        <v>0</v>
      </c>
      <c r="H77" s="1180">
        <v>1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5</v>
      </c>
      <c r="D79" s="965">
        <v>0</v>
      </c>
      <c r="E79" s="973">
        <v>0</v>
      </c>
      <c r="F79" s="967">
        <v>0</v>
      </c>
      <c r="G79" s="1042">
        <v>0</v>
      </c>
      <c r="H79" s="1180">
        <v>5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29</v>
      </c>
      <c r="D80" s="965">
        <v>5</v>
      </c>
      <c r="E80" s="973">
        <v>0</v>
      </c>
      <c r="F80" s="967">
        <v>0</v>
      </c>
      <c r="G80" s="1042">
        <v>0</v>
      </c>
      <c r="H80" s="1180">
        <v>24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20</v>
      </c>
      <c r="D81" s="989">
        <v>8</v>
      </c>
      <c r="E81" s="1031">
        <v>0</v>
      </c>
      <c r="F81" s="990">
        <v>0</v>
      </c>
      <c r="G81" s="1029">
        <v>0</v>
      </c>
      <c r="H81" s="1182">
        <v>12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>
        <v>0</v>
      </c>
      <c r="D86" s="956">
        <v>0</v>
      </c>
      <c r="E86" s="956">
        <v>0</v>
      </c>
      <c r="F86" s="956">
        <v>0</v>
      </c>
      <c r="G86" s="955">
        <v>0</v>
      </c>
    </row>
    <row r="87" spans="1:78" s="19" customFormat="1" ht="15" customHeight="1" x14ac:dyDescent="0.15">
      <c r="A87" s="1299" t="s">
        <v>3097</v>
      </c>
      <c r="B87" s="1300">
        <f>SUM(C87:G87)</f>
        <v>1</v>
      </c>
      <c r="C87" s="989">
        <v>0</v>
      </c>
      <c r="D87" s="991">
        <v>0</v>
      </c>
      <c r="E87" s="991">
        <v>1</v>
      </c>
      <c r="F87" s="991">
        <v>0</v>
      </c>
      <c r="G87" s="877">
        <v>0</v>
      </c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2233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2" zoomScaleNormal="100" workbookViewId="0">
      <selection activeCell="Q154" sqref="Q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>
        <v>0</v>
      </c>
      <c r="F11" s="4640">
        <v>0</v>
      </c>
      <c r="G11" s="4640">
        <v>0</v>
      </c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>
        <v>0</v>
      </c>
      <c r="Z11" s="4858"/>
      <c r="AA11" s="4861"/>
      <c r="AB11" s="4862"/>
      <c r="AC11" s="773">
        <v>0</v>
      </c>
      <c r="AD11" s="773">
        <v>0</v>
      </c>
      <c r="AE11" s="771">
        <v>0</v>
      </c>
      <c r="AF11" s="1106">
        <v>0</v>
      </c>
      <c r="AG11" s="1107">
        <v>0</v>
      </c>
      <c r="AH11" s="1107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>
        <v>0</v>
      </c>
      <c r="F12" s="773">
        <v>0</v>
      </c>
      <c r="G12" s="773">
        <v>0</v>
      </c>
      <c r="H12" s="773">
        <v>0</v>
      </c>
      <c r="I12" s="771">
        <v>0</v>
      </c>
      <c r="J12" s="773">
        <v>0</v>
      </c>
      <c r="K12" s="773">
        <v>0</v>
      </c>
      <c r="L12" s="773">
        <v>0</v>
      </c>
      <c r="M12" s="773">
        <v>0</v>
      </c>
      <c r="N12" s="773">
        <v>0</v>
      </c>
      <c r="O12" s="773">
        <v>0</v>
      </c>
      <c r="P12" s="773">
        <v>0</v>
      </c>
      <c r="Q12" s="773">
        <v>0</v>
      </c>
      <c r="R12" s="773">
        <v>0</v>
      </c>
      <c r="S12" s="773">
        <v>0</v>
      </c>
      <c r="T12" s="773">
        <v>0</v>
      </c>
      <c r="U12" s="773">
        <v>0</v>
      </c>
      <c r="V12" s="773">
        <v>0</v>
      </c>
      <c r="W12" s="773">
        <v>0</v>
      </c>
      <c r="X12" s="759">
        <v>0</v>
      </c>
      <c r="Y12" s="4863">
        <v>0</v>
      </c>
      <c r="Z12" s="3766"/>
      <c r="AA12" s="4729"/>
      <c r="AB12" s="1321">
        <v>0</v>
      </c>
      <c r="AC12" s="773">
        <v>0</v>
      </c>
      <c r="AD12" s="773">
        <v>0</v>
      </c>
      <c r="AE12" s="771">
        <v>0</v>
      </c>
      <c r="AF12" s="1106">
        <v>0</v>
      </c>
      <c r="AG12" s="1107">
        <v>0</v>
      </c>
      <c r="AH12" s="1107">
        <v>0</v>
      </c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>
        <v>0</v>
      </c>
      <c r="F13" s="535">
        <v>0</v>
      </c>
      <c r="G13" s="535">
        <v>0</v>
      </c>
      <c r="H13" s="535">
        <v>0</v>
      </c>
      <c r="I13" s="637">
        <v>0</v>
      </c>
      <c r="J13" s="535">
        <v>0</v>
      </c>
      <c r="K13" s="535">
        <v>0</v>
      </c>
      <c r="L13" s="535">
        <v>0</v>
      </c>
      <c r="M13" s="535">
        <v>0</v>
      </c>
      <c r="N13" s="535">
        <v>0</v>
      </c>
      <c r="O13" s="535">
        <v>0</v>
      </c>
      <c r="P13" s="535">
        <v>0</v>
      </c>
      <c r="Q13" s="535">
        <v>0</v>
      </c>
      <c r="R13" s="535">
        <v>0</v>
      </c>
      <c r="S13" s="535">
        <v>0</v>
      </c>
      <c r="T13" s="535">
        <v>0</v>
      </c>
      <c r="U13" s="535">
        <v>0</v>
      </c>
      <c r="V13" s="535">
        <v>0</v>
      </c>
      <c r="W13" s="535">
        <v>0</v>
      </c>
      <c r="X13" s="1120">
        <v>0</v>
      </c>
      <c r="Y13" s="4864">
        <v>0</v>
      </c>
      <c r="Z13" s="4688"/>
      <c r="AA13" s="4865"/>
      <c r="AB13" s="296">
        <v>0</v>
      </c>
      <c r="AC13" s="535">
        <v>0</v>
      </c>
      <c r="AD13" s="535">
        <v>0</v>
      </c>
      <c r="AE13" s="637">
        <v>0</v>
      </c>
      <c r="AF13" s="290">
        <v>0</v>
      </c>
      <c r="AG13" s="107">
        <v>0</v>
      </c>
      <c r="AH13" s="107">
        <v>0</v>
      </c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>
        <v>0</v>
      </c>
      <c r="F14" s="1278">
        <v>0</v>
      </c>
      <c r="G14" s="1278">
        <v>0</v>
      </c>
      <c r="H14" s="1278">
        <v>0</v>
      </c>
      <c r="I14" s="1118">
        <v>0</v>
      </c>
      <c r="J14" s="1278">
        <v>0</v>
      </c>
      <c r="K14" s="1278">
        <v>0</v>
      </c>
      <c r="L14" s="1278">
        <v>0</v>
      </c>
      <c r="M14" s="1278">
        <v>0</v>
      </c>
      <c r="N14" s="1278">
        <v>0</v>
      </c>
      <c r="O14" s="1278">
        <v>0</v>
      </c>
      <c r="P14" s="1278">
        <v>0</v>
      </c>
      <c r="Q14" s="1278">
        <v>0</v>
      </c>
      <c r="R14" s="1278">
        <v>0</v>
      </c>
      <c r="S14" s="1278">
        <v>0</v>
      </c>
      <c r="T14" s="1278">
        <v>0</v>
      </c>
      <c r="U14" s="1278">
        <v>0</v>
      </c>
      <c r="V14" s="1278">
        <v>0</v>
      </c>
      <c r="W14" s="1278">
        <v>0</v>
      </c>
      <c r="X14" s="1120">
        <v>0</v>
      </c>
      <c r="Y14" s="4866">
        <v>0</v>
      </c>
      <c r="Z14" s="4688"/>
      <c r="AA14" s="4865"/>
      <c r="AB14" s="1326">
        <v>0</v>
      </c>
      <c r="AC14" s="1278">
        <v>0</v>
      </c>
      <c r="AD14" s="1278">
        <v>0</v>
      </c>
      <c r="AE14" s="1118">
        <v>0</v>
      </c>
      <c r="AF14" s="1114">
        <v>0</v>
      </c>
      <c r="AG14" s="1115">
        <v>0</v>
      </c>
      <c r="AH14" s="1115">
        <v>0</v>
      </c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>
        <v>0</v>
      </c>
      <c r="F15" s="262">
        <v>0</v>
      </c>
      <c r="G15" s="262">
        <v>0</v>
      </c>
      <c r="H15" s="262">
        <v>0</v>
      </c>
      <c r="I15" s="311">
        <v>0</v>
      </c>
      <c r="J15" s="262">
        <v>0</v>
      </c>
      <c r="K15" s="262">
        <v>0</v>
      </c>
      <c r="L15" s="262">
        <v>0</v>
      </c>
      <c r="M15" s="262">
        <v>0</v>
      </c>
      <c r="N15" s="262">
        <v>0</v>
      </c>
      <c r="O15" s="262">
        <v>0</v>
      </c>
      <c r="P15" s="262">
        <v>0</v>
      </c>
      <c r="Q15" s="262">
        <v>0</v>
      </c>
      <c r="R15" s="262">
        <v>0</v>
      </c>
      <c r="S15" s="262">
        <v>0</v>
      </c>
      <c r="T15" s="262">
        <v>0</v>
      </c>
      <c r="U15" s="262">
        <v>0</v>
      </c>
      <c r="V15" s="262">
        <v>0</v>
      </c>
      <c r="W15" s="262">
        <v>0</v>
      </c>
      <c r="X15" s="297">
        <v>0</v>
      </c>
      <c r="Y15" s="4868">
        <v>0</v>
      </c>
      <c r="Z15" s="293"/>
      <c r="AA15" s="294"/>
      <c r="AB15" s="266">
        <v>0</v>
      </c>
      <c r="AC15" s="262">
        <v>0</v>
      </c>
      <c r="AD15" s="262">
        <v>0</v>
      </c>
      <c r="AE15" s="311">
        <v>0</v>
      </c>
      <c r="AF15" s="1289">
        <v>0</v>
      </c>
      <c r="AG15" s="1474">
        <v>0</v>
      </c>
      <c r="AH15" s="1474">
        <v>0</v>
      </c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>
        <v>0</v>
      </c>
      <c r="F16" s="535">
        <v>0</v>
      </c>
      <c r="G16" s="535">
        <v>0</v>
      </c>
      <c r="H16" s="535">
        <v>0</v>
      </c>
      <c r="I16" s="107">
        <v>0</v>
      </c>
      <c r="J16" s="22">
        <v>0</v>
      </c>
      <c r="K16" s="535">
        <v>0</v>
      </c>
      <c r="L16" s="535">
        <v>0</v>
      </c>
      <c r="M16" s="735">
        <v>0</v>
      </c>
      <c r="N16" s="735">
        <v>0</v>
      </c>
      <c r="O16" s="735">
        <v>0</v>
      </c>
      <c r="P16" s="735">
        <v>0</v>
      </c>
      <c r="Q16" s="735">
        <v>0</v>
      </c>
      <c r="R16" s="735">
        <v>0</v>
      </c>
      <c r="S16" s="735">
        <v>0</v>
      </c>
      <c r="T16" s="735">
        <v>0</v>
      </c>
      <c r="U16" s="735">
        <v>0</v>
      </c>
      <c r="V16" s="735">
        <v>0</v>
      </c>
      <c r="W16" s="735">
        <v>0</v>
      </c>
      <c r="X16" s="735">
        <v>0</v>
      </c>
      <c r="Y16" s="4710">
        <v>0</v>
      </c>
      <c r="Z16" s="536"/>
      <c r="AA16" s="537"/>
      <c r="AB16" s="296">
        <v>0</v>
      </c>
      <c r="AC16" s="535">
        <v>0</v>
      </c>
      <c r="AD16" s="535">
        <v>0</v>
      </c>
      <c r="AE16" s="637">
        <v>0</v>
      </c>
      <c r="AF16" s="290">
        <v>0</v>
      </c>
      <c r="AG16" s="107">
        <v>0</v>
      </c>
      <c r="AH16" s="107">
        <v>0</v>
      </c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>
        <v>0</v>
      </c>
      <c r="F17" s="1278">
        <v>0</v>
      </c>
      <c r="G17" s="1278">
        <v>0</v>
      </c>
      <c r="H17" s="1278">
        <v>0</v>
      </c>
      <c r="I17" s="1115">
        <v>0</v>
      </c>
      <c r="J17" s="1116">
        <v>0</v>
      </c>
      <c r="K17" s="1278">
        <v>0</v>
      </c>
      <c r="L17" s="1278">
        <v>0</v>
      </c>
      <c r="M17" s="1117">
        <v>0</v>
      </c>
      <c r="N17" s="1117">
        <v>0</v>
      </c>
      <c r="O17" s="1117">
        <v>0</v>
      </c>
      <c r="P17" s="1117">
        <v>0</v>
      </c>
      <c r="Q17" s="1117">
        <v>0</v>
      </c>
      <c r="R17" s="1117">
        <v>0</v>
      </c>
      <c r="S17" s="1117">
        <v>0</v>
      </c>
      <c r="T17" s="1117">
        <v>0</v>
      </c>
      <c r="U17" s="1117">
        <v>0</v>
      </c>
      <c r="V17" s="1117">
        <v>0</v>
      </c>
      <c r="W17" s="1117">
        <v>0</v>
      </c>
      <c r="X17" s="1117">
        <v>0</v>
      </c>
      <c r="Y17" s="3869">
        <v>0</v>
      </c>
      <c r="Z17" s="4688"/>
      <c r="AA17" s="4865"/>
      <c r="AB17" s="1326">
        <v>0</v>
      </c>
      <c r="AC17" s="1278">
        <v>0</v>
      </c>
      <c r="AD17" s="1278">
        <v>0</v>
      </c>
      <c r="AE17" s="1118">
        <v>0</v>
      </c>
      <c r="AF17" s="1114">
        <v>0</v>
      </c>
      <c r="AG17" s="1115">
        <v>0</v>
      </c>
      <c r="AH17" s="1115">
        <v>0</v>
      </c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>
        <v>0</v>
      </c>
      <c r="F18" s="1278">
        <v>0</v>
      </c>
      <c r="G18" s="1278">
        <v>0</v>
      </c>
      <c r="H18" s="1278">
        <v>0</v>
      </c>
      <c r="I18" s="1115">
        <v>0</v>
      </c>
      <c r="J18" s="1116">
        <v>0</v>
      </c>
      <c r="K18" s="1278">
        <v>0</v>
      </c>
      <c r="L18" s="1278">
        <v>0</v>
      </c>
      <c r="M18" s="1117">
        <v>0</v>
      </c>
      <c r="N18" s="1117">
        <v>0</v>
      </c>
      <c r="O18" s="1117">
        <v>0</v>
      </c>
      <c r="P18" s="1117">
        <v>0</v>
      </c>
      <c r="Q18" s="1117">
        <v>0</v>
      </c>
      <c r="R18" s="1117">
        <v>0</v>
      </c>
      <c r="S18" s="1117">
        <v>0</v>
      </c>
      <c r="T18" s="1117">
        <v>0</v>
      </c>
      <c r="U18" s="1117">
        <v>0</v>
      </c>
      <c r="V18" s="1117">
        <v>0</v>
      </c>
      <c r="W18" s="1117">
        <v>0</v>
      </c>
      <c r="X18" s="1117">
        <v>0</v>
      </c>
      <c r="Y18" s="3869">
        <v>0</v>
      </c>
      <c r="Z18" s="4688"/>
      <c r="AA18" s="4865"/>
      <c r="AB18" s="1326">
        <v>0</v>
      </c>
      <c r="AC18" s="1278">
        <v>0</v>
      </c>
      <c r="AD18" s="1278">
        <v>0</v>
      </c>
      <c r="AE18" s="1118">
        <v>0</v>
      </c>
      <c r="AF18" s="1114">
        <v>0</v>
      </c>
      <c r="AG18" s="1115">
        <v>0</v>
      </c>
      <c r="AH18" s="1115">
        <v>0</v>
      </c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>
        <v>0</v>
      </c>
      <c r="F19" s="1283">
        <v>0</v>
      </c>
      <c r="G19" s="1283">
        <v>0</v>
      </c>
      <c r="H19" s="1283">
        <v>0</v>
      </c>
      <c r="I19" s="388">
        <v>0</v>
      </c>
      <c r="J19" s="1152">
        <v>0</v>
      </c>
      <c r="K19" s="1283">
        <v>0</v>
      </c>
      <c r="L19" s="1283">
        <v>0</v>
      </c>
      <c r="M19" s="1153">
        <v>0</v>
      </c>
      <c r="N19" s="1153">
        <v>0</v>
      </c>
      <c r="O19" s="1153">
        <v>0</v>
      </c>
      <c r="P19" s="1153">
        <v>0</v>
      </c>
      <c r="Q19" s="1153">
        <v>0</v>
      </c>
      <c r="R19" s="1153">
        <v>0</v>
      </c>
      <c r="S19" s="1153">
        <v>0</v>
      </c>
      <c r="T19" s="1153">
        <v>0</v>
      </c>
      <c r="U19" s="1153">
        <v>0</v>
      </c>
      <c r="V19" s="1153">
        <v>0</v>
      </c>
      <c r="W19" s="1153">
        <v>0</v>
      </c>
      <c r="X19" s="1153">
        <v>0</v>
      </c>
      <c r="Y19" s="1330">
        <v>0</v>
      </c>
      <c r="Z19" s="1283">
        <v>0</v>
      </c>
      <c r="AA19" s="1351">
        <v>0</v>
      </c>
      <c r="AB19" s="1330">
        <v>0</v>
      </c>
      <c r="AC19" s="1283">
        <v>0</v>
      </c>
      <c r="AD19" s="1283">
        <v>0</v>
      </c>
      <c r="AE19" s="1140">
        <v>0</v>
      </c>
      <c r="AF19" s="1139">
        <v>0</v>
      </c>
      <c r="AG19" s="388">
        <v>0</v>
      </c>
      <c r="AH19" s="388">
        <v>0</v>
      </c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>
        <v>0</v>
      </c>
      <c r="K20" s="773">
        <v>0</v>
      </c>
      <c r="L20" s="773">
        <v>0</v>
      </c>
      <c r="M20" s="1109">
        <v>0</v>
      </c>
      <c r="N20" s="1109">
        <v>0</v>
      </c>
      <c r="O20" s="1109">
        <v>0</v>
      </c>
      <c r="P20" s="1109">
        <v>0</v>
      </c>
      <c r="Q20" s="1109">
        <v>0</v>
      </c>
      <c r="R20" s="1109">
        <v>0</v>
      </c>
      <c r="S20" s="1109">
        <v>0</v>
      </c>
      <c r="T20" s="1109">
        <v>0</v>
      </c>
      <c r="U20" s="1109">
        <v>0</v>
      </c>
      <c r="V20" s="1109">
        <v>0</v>
      </c>
      <c r="W20" s="1109">
        <v>0</v>
      </c>
      <c r="X20" s="1109">
        <v>0</v>
      </c>
      <c r="Y20" s="1321">
        <v>0</v>
      </c>
      <c r="Z20" s="773">
        <v>0</v>
      </c>
      <c r="AA20" s="759">
        <v>0</v>
      </c>
      <c r="AB20" s="1321">
        <v>0</v>
      </c>
      <c r="AC20" s="773">
        <v>0</v>
      </c>
      <c r="AD20" s="773">
        <v>0</v>
      </c>
      <c r="AE20" s="771">
        <v>0</v>
      </c>
      <c r="AF20" s="1106">
        <v>0</v>
      </c>
      <c r="AG20" s="1107">
        <v>0</v>
      </c>
      <c r="AH20" s="1107">
        <v>0</v>
      </c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>
        <v>0</v>
      </c>
      <c r="K21" s="1283">
        <v>0</v>
      </c>
      <c r="L21" s="1283">
        <v>0</v>
      </c>
      <c r="M21" s="1153">
        <v>0</v>
      </c>
      <c r="N21" s="1153">
        <v>0</v>
      </c>
      <c r="O21" s="1153">
        <v>0</v>
      </c>
      <c r="P21" s="1153">
        <v>0</v>
      </c>
      <c r="Q21" s="1153">
        <v>0</v>
      </c>
      <c r="R21" s="1153">
        <v>0</v>
      </c>
      <c r="S21" s="1153">
        <v>0</v>
      </c>
      <c r="T21" s="1153">
        <v>0</v>
      </c>
      <c r="U21" s="1153">
        <v>0</v>
      </c>
      <c r="V21" s="1153">
        <v>0</v>
      </c>
      <c r="W21" s="1153">
        <v>0</v>
      </c>
      <c r="X21" s="1153">
        <v>0</v>
      </c>
      <c r="Y21" s="1330">
        <v>0</v>
      </c>
      <c r="Z21" s="1283">
        <v>0</v>
      </c>
      <c r="AA21" s="1351">
        <v>0</v>
      </c>
      <c r="AB21" s="1330">
        <v>0</v>
      </c>
      <c r="AC21" s="1283">
        <v>0</v>
      </c>
      <c r="AD21" s="1283">
        <v>0</v>
      </c>
      <c r="AE21" s="1140">
        <v>0</v>
      </c>
      <c r="AF21" s="1139">
        <v>0</v>
      </c>
      <c r="AG21" s="388">
        <v>0</v>
      </c>
      <c r="AH21" s="388">
        <v>0</v>
      </c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>
        <v>0</v>
      </c>
      <c r="Q22" s="735">
        <v>0</v>
      </c>
      <c r="R22" s="735">
        <v>0</v>
      </c>
      <c r="S22" s="735">
        <v>0</v>
      </c>
      <c r="T22" s="735">
        <v>0</v>
      </c>
      <c r="U22" s="3815"/>
      <c r="V22" s="3815"/>
      <c r="W22" s="3815"/>
      <c r="X22" s="4870"/>
      <c r="Y22" s="4710">
        <v>0</v>
      </c>
      <c r="Z22" s="536"/>
      <c r="AA22" s="537"/>
      <c r="AB22" s="296">
        <v>0</v>
      </c>
      <c r="AC22" s="535">
        <v>0</v>
      </c>
      <c r="AD22" s="535">
        <v>0</v>
      </c>
      <c r="AE22" s="637">
        <v>0</v>
      </c>
      <c r="AF22" s="290">
        <v>0</v>
      </c>
      <c r="AG22" s="107">
        <v>0</v>
      </c>
      <c r="AH22" s="107">
        <v>0</v>
      </c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>
        <v>0</v>
      </c>
      <c r="K23" s="594">
        <v>0</v>
      </c>
      <c r="L23" s="594">
        <v>0</v>
      </c>
      <c r="M23" s="594">
        <v>0</v>
      </c>
      <c r="N23" s="594">
        <v>0</v>
      </c>
      <c r="O23" s="594">
        <v>0</v>
      </c>
      <c r="P23" s="594">
        <v>0</v>
      </c>
      <c r="Q23" s="594">
        <v>0</v>
      </c>
      <c r="R23" s="594">
        <v>0</v>
      </c>
      <c r="S23" s="594">
        <v>0</v>
      </c>
      <c r="T23" s="3854"/>
      <c r="U23" s="3854"/>
      <c r="V23" s="3854"/>
      <c r="W23" s="3854"/>
      <c r="X23" s="3854"/>
      <c r="Y23" s="377">
        <v>0</v>
      </c>
      <c r="Z23" s="594">
        <v>0</v>
      </c>
      <c r="AA23" s="384">
        <v>0</v>
      </c>
      <c r="AB23" s="377">
        <v>0</v>
      </c>
      <c r="AC23" s="594">
        <v>0</v>
      </c>
      <c r="AD23" s="594">
        <v>0</v>
      </c>
      <c r="AE23" s="3847"/>
      <c r="AF23" s="192">
        <v>0</v>
      </c>
      <c r="AG23" s="2">
        <v>0</v>
      </c>
      <c r="AH23" s="2">
        <v>0</v>
      </c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>
        <v>0</v>
      </c>
      <c r="K24" s="4640">
        <v>0</v>
      </c>
      <c r="L24" s="4640">
        <v>0</v>
      </c>
      <c r="M24" s="4640">
        <v>0</v>
      </c>
      <c r="N24" s="4640">
        <v>0</v>
      </c>
      <c r="O24" s="4640">
        <v>0</v>
      </c>
      <c r="P24" s="4640">
        <v>0</v>
      </c>
      <c r="Q24" s="4640">
        <v>0</v>
      </c>
      <c r="R24" s="4640">
        <v>0</v>
      </c>
      <c r="S24" s="4640">
        <v>0</v>
      </c>
      <c r="T24" s="4871"/>
      <c r="U24" s="4871"/>
      <c r="V24" s="4871"/>
      <c r="W24" s="4871"/>
      <c r="X24" s="4871"/>
      <c r="Y24" s="1321">
        <v>0</v>
      </c>
      <c r="Z24" s="773">
        <v>0</v>
      </c>
      <c r="AA24" s="4642">
        <v>0</v>
      </c>
      <c r="AB24" s="1321">
        <v>0</v>
      </c>
      <c r="AC24" s="773">
        <v>0</v>
      </c>
      <c r="AD24" s="773">
        <v>0</v>
      </c>
      <c r="AE24" s="3791"/>
      <c r="AF24" s="1106">
        <v>0</v>
      </c>
      <c r="AG24" s="1107">
        <v>0</v>
      </c>
      <c r="AH24" s="1107">
        <v>0</v>
      </c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>
        <v>0</v>
      </c>
      <c r="K25" s="1283">
        <v>0</v>
      </c>
      <c r="L25" s="1283">
        <v>0</v>
      </c>
      <c r="M25" s="1283">
        <v>0</v>
      </c>
      <c r="N25" s="1283">
        <v>0</v>
      </c>
      <c r="O25" s="1283">
        <v>0</v>
      </c>
      <c r="P25" s="1283">
        <v>0</v>
      </c>
      <c r="Q25" s="1283">
        <v>0</v>
      </c>
      <c r="R25" s="1283">
        <v>0</v>
      </c>
      <c r="S25" s="1283">
        <v>0</v>
      </c>
      <c r="T25" s="4874"/>
      <c r="U25" s="4874"/>
      <c r="V25" s="4874"/>
      <c r="W25" s="4874"/>
      <c r="X25" s="4874"/>
      <c r="Y25" s="3870">
        <v>0</v>
      </c>
      <c r="Z25" s="4687"/>
      <c r="AA25" s="1351">
        <v>0</v>
      </c>
      <c r="AB25" s="1330">
        <v>0</v>
      </c>
      <c r="AC25" s="1283">
        <v>0</v>
      </c>
      <c r="AD25" s="1283">
        <v>0</v>
      </c>
      <c r="AE25" s="4875"/>
      <c r="AF25" s="1139">
        <v>0</v>
      </c>
      <c r="AG25" s="388">
        <v>0</v>
      </c>
      <c r="AH25" s="388">
        <v>0</v>
      </c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>
        <v>0</v>
      </c>
      <c r="I26" s="1474">
        <v>0</v>
      </c>
      <c r="J26" s="3370">
        <v>0</v>
      </c>
      <c r="K26" s="262">
        <v>0</v>
      </c>
      <c r="L26" s="262">
        <v>0</v>
      </c>
      <c r="M26" s="262">
        <v>0</v>
      </c>
      <c r="N26" s="262">
        <v>0</v>
      </c>
      <c r="O26" s="262">
        <v>0</v>
      </c>
      <c r="P26" s="262">
        <v>0</v>
      </c>
      <c r="Q26" s="262">
        <v>0</v>
      </c>
      <c r="R26" s="262">
        <v>0</v>
      </c>
      <c r="S26" s="262">
        <v>0</v>
      </c>
      <c r="T26" s="262"/>
      <c r="U26" s="262"/>
      <c r="V26" s="262"/>
      <c r="W26" s="262"/>
      <c r="X26" s="262"/>
      <c r="Y26" s="266">
        <v>0</v>
      </c>
      <c r="Z26" s="262">
        <v>0</v>
      </c>
      <c r="AA26" s="297">
        <v>0</v>
      </c>
      <c r="AB26" s="266">
        <v>0</v>
      </c>
      <c r="AC26" s="262">
        <v>0</v>
      </c>
      <c r="AD26" s="262">
        <v>0</v>
      </c>
      <c r="AE26" s="311">
        <v>0</v>
      </c>
      <c r="AF26" s="1289">
        <v>0</v>
      </c>
      <c r="AG26" s="1474">
        <v>0</v>
      </c>
      <c r="AH26" s="1474">
        <v>0</v>
      </c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6</v>
      </c>
      <c r="E27" s="290">
        <v>6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6</v>
      </c>
      <c r="E28" s="1114">
        <v>6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>
        <v>0</v>
      </c>
      <c r="F30" s="773">
        <v>0</v>
      </c>
      <c r="G30" s="773">
        <v>0</v>
      </c>
      <c r="H30" s="773">
        <v>0</v>
      </c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>
        <v>0</v>
      </c>
      <c r="Z30" s="4858"/>
      <c r="AA30" s="4861"/>
      <c r="AB30" s="1321">
        <v>0</v>
      </c>
      <c r="AC30" s="773">
        <v>0</v>
      </c>
      <c r="AD30" s="773">
        <v>0</v>
      </c>
      <c r="AE30" s="771">
        <v>0</v>
      </c>
      <c r="AF30" s="1106">
        <v>0</v>
      </c>
      <c r="AG30" s="1107">
        <v>0</v>
      </c>
      <c r="AH30" s="1107">
        <v>0</v>
      </c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>
        <v>0</v>
      </c>
      <c r="Z31" s="2673"/>
      <c r="AA31" s="4882"/>
      <c r="AB31" s="1326">
        <v>0</v>
      </c>
      <c r="AC31" s="1278">
        <v>0</v>
      </c>
      <c r="AD31" s="1278">
        <v>0</v>
      </c>
      <c r="AE31" s="1118">
        <v>0</v>
      </c>
      <c r="AF31" s="1114">
        <v>0</v>
      </c>
      <c r="AG31" s="1115">
        <v>0</v>
      </c>
      <c r="AH31" s="1115">
        <v>0</v>
      </c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>
        <v>0</v>
      </c>
      <c r="F32" s="262">
        <v>0</v>
      </c>
      <c r="G32" s="262">
        <v>0</v>
      </c>
      <c r="H32" s="262">
        <v>0</v>
      </c>
      <c r="I32" s="388">
        <v>0</v>
      </c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>
        <v>0</v>
      </c>
      <c r="Z32" s="4873"/>
      <c r="AA32" s="4885"/>
      <c r="AB32" s="1330">
        <v>0</v>
      </c>
      <c r="AC32" s="1283">
        <v>0</v>
      </c>
      <c r="AD32" s="1283">
        <v>0</v>
      </c>
      <c r="AE32" s="1140">
        <v>0</v>
      </c>
      <c r="AF32" s="1139">
        <v>0</v>
      </c>
      <c r="AG32" s="388">
        <v>0</v>
      </c>
      <c r="AH32" s="388">
        <v>0</v>
      </c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>
        <v>0</v>
      </c>
      <c r="F33" s="4693">
        <v>0</v>
      </c>
      <c r="G33" s="4693">
        <v>0</v>
      </c>
      <c r="H33" s="4693">
        <v>0</v>
      </c>
      <c r="I33" s="1096">
        <v>0</v>
      </c>
      <c r="J33" s="1097">
        <v>0</v>
      </c>
      <c r="K33" s="4693">
        <v>0</v>
      </c>
      <c r="L33" s="4693">
        <v>0</v>
      </c>
      <c r="M33" s="1098">
        <v>0</v>
      </c>
      <c r="N33" s="1098">
        <v>0</v>
      </c>
      <c r="O33" s="1098">
        <v>0</v>
      </c>
      <c r="P33" s="1098">
        <v>0</v>
      </c>
      <c r="Q33" s="1098">
        <v>0</v>
      </c>
      <c r="R33" s="1098">
        <v>0</v>
      </c>
      <c r="S33" s="1098">
        <v>0</v>
      </c>
      <c r="T33" s="1098">
        <v>0</v>
      </c>
      <c r="U33" s="1098">
        <v>0</v>
      </c>
      <c r="V33" s="1098">
        <v>0</v>
      </c>
      <c r="W33" s="1098">
        <v>0</v>
      </c>
      <c r="X33" s="1098">
        <v>0</v>
      </c>
      <c r="Y33" s="4888">
        <v>0</v>
      </c>
      <c r="Z33" s="4693">
        <v>0</v>
      </c>
      <c r="AA33" s="1100">
        <v>0</v>
      </c>
      <c r="AB33" s="4888">
        <v>0</v>
      </c>
      <c r="AC33" s="4693">
        <v>0</v>
      </c>
      <c r="AD33" s="4693">
        <v>0</v>
      </c>
      <c r="AE33" s="1099">
        <v>0</v>
      </c>
      <c r="AF33" s="1095">
        <v>0</v>
      </c>
      <c r="AG33" s="1096">
        <v>0</v>
      </c>
      <c r="AH33" s="1096">
        <v>0</v>
      </c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>
        <v>0</v>
      </c>
      <c r="F34" s="535">
        <v>0</v>
      </c>
      <c r="G34" s="535">
        <v>0</v>
      </c>
      <c r="H34" s="535">
        <v>0</v>
      </c>
      <c r="I34" s="107">
        <v>0</v>
      </c>
      <c r="J34" s="22">
        <v>0</v>
      </c>
      <c r="K34" s="535">
        <v>0</v>
      </c>
      <c r="L34" s="535">
        <v>0</v>
      </c>
      <c r="M34" s="735">
        <v>0</v>
      </c>
      <c r="N34" s="735">
        <v>0</v>
      </c>
      <c r="O34" s="735">
        <v>0</v>
      </c>
      <c r="P34" s="735">
        <v>0</v>
      </c>
      <c r="Q34" s="735">
        <v>0</v>
      </c>
      <c r="R34" s="735">
        <v>0</v>
      </c>
      <c r="S34" s="735">
        <v>0</v>
      </c>
      <c r="T34" s="735">
        <v>0</v>
      </c>
      <c r="U34" s="735">
        <v>0</v>
      </c>
      <c r="V34" s="735">
        <v>0</v>
      </c>
      <c r="W34" s="735">
        <v>0</v>
      </c>
      <c r="X34" s="735">
        <v>0</v>
      </c>
      <c r="Y34" s="296">
        <v>0</v>
      </c>
      <c r="Z34" s="535">
        <v>0</v>
      </c>
      <c r="AA34" s="431">
        <v>0</v>
      </c>
      <c r="AB34" s="296">
        <v>0</v>
      </c>
      <c r="AC34" s="535">
        <v>0</v>
      </c>
      <c r="AD34" s="535">
        <v>0</v>
      </c>
      <c r="AE34" s="637">
        <v>0</v>
      </c>
      <c r="AF34" s="290">
        <v>0</v>
      </c>
      <c r="AG34" s="107">
        <v>0</v>
      </c>
      <c r="AH34" s="107">
        <v>0</v>
      </c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>
        <v>0</v>
      </c>
      <c r="F35" s="1278">
        <v>0</v>
      </c>
      <c r="G35" s="1278">
        <v>0</v>
      </c>
      <c r="H35" s="1278">
        <v>0</v>
      </c>
      <c r="I35" s="1115">
        <v>0</v>
      </c>
      <c r="J35" s="1116">
        <v>0</v>
      </c>
      <c r="K35" s="1278">
        <v>0</v>
      </c>
      <c r="L35" s="1278">
        <v>0</v>
      </c>
      <c r="M35" s="1117">
        <v>0</v>
      </c>
      <c r="N35" s="1117">
        <v>0</v>
      </c>
      <c r="O35" s="1117">
        <v>0</v>
      </c>
      <c r="P35" s="1117">
        <v>0</v>
      </c>
      <c r="Q35" s="1117">
        <v>0</v>
      </c>
      <c r="R35" s="1117">
        <v>0</v>
      </c>
      <c r="S35" s="1117">
        <v>0</v>
      </c>
      <c r="T35" s="1117">
        <v>0</v>
      </c>
      <c r="U35" s="1117">
        <v>0</v>
      </c>
      <c r="V35" s="1117">
        <v>0</v>
      </c>
      <c r="W35" s="1117">
        <v>0</v>
      </c>
      <c r="X35" s="1117">
        <v>0</v>
      </c>
      <c r="Y35" s="1326">
        <v>0</v>
      </c>
      <c r="Z35" s="1278">
        <v>0</v>
      </c>
      <c r="AA35" s="1120">
        <v>0</v>
      </c>
      <c r="AB35" s="1326">
        <v>0</v>
      </c>
      <c r="AC35" s="1278">
        <v>0</v>
      </c>
      <c r="AD35" s="1278">
        <v>0</v>
      </c>
      <c r="AE35" s="1118">
        <v>0</v>
      </c>
      <c r="AF35" s="1114">
        <v>0</v>
      </c>
      <c r="AG35" s="1115">
        <v>0</v>
      </c>
      <c r="AH35" s="1115">
        <v>0</v>
      </c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>
        <v>0</v>
      </c>
      <c r="F36" s="1278">
        <v>0</v>
      </c>
      <c r="G36" s="1278">
        <v>0</v>
      </c>
      <c r="H36" s="1278">
        <v>0</v>
      </c>
      <c r="I36" s="1115">
        <v>0</v>
      </c>
      <c r="J36" s="1116">
        <v>0</v>
      </c>
      <c r="K36" s="1278">
        <v>0</v>
      </c>
      <c r="L36" s="1278">
        <v>0</v>
      </c>
      <c r="M36" s="1117">
        <v>0</v>
      </c>
      <c r="N36" s="1117">
        <v>0</v>
      </c>
      <c r="O36" s="1117">
        <v>0</v>
      </c>
      <c r="P36" s="1117">
        <v>0</v>
      </c>
      <c r="Q36" s="1117">
        <v>0</v>
      </c>
      <c r="R36" s="1117">
        <v>0</v>
      </c>
      <c r="S36" s="1117">
        <v>0</v>
      </c>
      <c r="T36" s="1117">
        <v>0</v>
      </c>
      <c r="U36" s="1117">
        <v>0</v>
      </c>
      <c r="V36" s="1117">
        <v>0</v>
      </c>
      <c r="W36" s="1117">
        <v>0</v>
      </c>
      <c r="X36" s="1117">
        <v>0</v>
      </c>
      <c r="Y36" s="1326">
        <v>0</v>
      </c>
      <c r="Z36" s="1278">
        <v>0</v>
      </c>
      <c r="AA36" s="1120">
        <v>0</v>
      </c>
      <c r="AB36" s="1326">
        <v>0</v>
      </c>
      <c r="AC36" s="1278">
        <v>0</v>
      </c>
      <c r="AD36" s="1278">
        <v>0</v>
      </c>
      <c r="AE36" s="1118">
        <v>0</v>
      </c>
      <c r="AF36" s="1114">
        <v>0</v>
      </c>
      <c r="AG36" s="1115">
        <v>0</v>
      </c>
      <c r="AH36" s="1115">
        <v>0</v>
      </c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>
        <v>0</v>
      </c>
      <c r="F37" s="1278">
        <v>0</v>
      </c>
      <c r="G37" s="1278">
        <v>0</v>
      </c>
      <c r="H37" s="1278">
        <v>0</v>
      </c>
      <c r="I37" s="1115">
        <v>0</v>
      </c>
      <c r="J37" s="1116">
        <v>0</v>
      </c>
      <c r="K37" s="1278">
        <v>0</v>
      </c>
      <c r="L37" s="1278">
        <v>0</v>
      </c>
      <c r="M37" s="1117">
        <v>0</v>
      </c>
      <c r="N37" s="1117">
        <v>0</v>
      </c>
      <c r="O37" s="1117">
        <v>0</v>
      </c>
      <c r="P37" s="1117">
        <v>0</v>
      </c>
      <c r="Q37" s="1117">
        <v>0</v>
      </c>
      <c r="R37" s="1117">
        <v>0</v>
      </c>
      <c r="S37" s="1117">
        <v>0</v>
      </c>
      <c r="T37" s="1117">
        <v>0</v>
      </c>
      <c r="U37" s="1117">
        <v>0</v>
      </c>
      <c r="V37" s="1117">
        <v>0</v>
      </c>
      <c r="W37" s="1117">
        <v>0</v>
      </c>
      <c r="X37" s="1117">
        <v>0</v>
      </c>
      <c r="Y37" s="1326">
        <v>0</v>
      </c>
      <c r="Z37" s="1278">
        <v>0</v>
      </c>
      <c r="AA37" s="1120">
        <v>0</v>
      </c>
      <c r="AB37" s="1326">
        <v>0</v>
      </c>
      <c r="AC37" s="1278">
        <v>0</v>
      </c>
      <c r="AD37" s="1278">
        <v>0</v>
      </c>
      <c r="AE37" s="1118">
        <v>0</v>
      </c>
      <c r="AF37" s="1114">
        <v>0</v>
      </c>
      <c r="AG37" s="1115">
        <v>0</v>
      </c>
      <c r="AH37" s="1115">
        <v>0</v>
      </c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>
        <v>0</v>
      </c>
      <c r="K38" s="1278">
        <v>0</v>
      </c>
      <c r="L38" s="1278">
        <v>0</v>
      </c>
      <c r="M38" s="1117">
        <v>0</v>
      </c>
      <c r="N38" s="1117">
        <v>0</v>
      </c>
      <c r="O38" s="1117">
        <v>0</v>
      </c>
      <c r="P38" s="1117">
        <v>0</v>
      </c>
      <c r="Q38" s="1117">
        <v>0</v>
      </c>
      <c r="R38" s="1117">
        <v>0</v>
      </c>
      <c r="S38" s="1117">
        <v>0</v>
      </c>
      <c r="T38" s="4887"/>
      <c r="U38" s="4887"/>
      <c r="V38" s="4887"/>
      <c r="W38" s="4887"/>
      <c r="X38" s="4887"/>
      <c r="Y38" s="1326">
        <v>0</v>
      </c>
      <c r="Z38" s="1278">
        <v>0</v>
      </c>
      <c r="AA38" s="1120">
        <v>0</v>
      </c>
      <c r="AB38" s="1326">
        <v>0</v>
      </c>
      <c r="AC38" s="1278">
        <v>0</v>
      </c>
      <c r="AD38" s="1278">
        <v>0</v>
      </c>
      <c r="AE38" s="1118">
        <v>0</v>
      </c>
      <c r="AF38" s="1114">
        <v>0</v>
      </c>
      <c r="AG38" s="1115">
        <v>0</v>
      </c>
      <c r="AH38" s="1115">
        <v>0</v>
      </c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>
        <v>0</v>
      </c>
      <c r="F39" s="594">
        <v>0</v>
      </c>
      <c r="G39" s="594">
        <v>0</v>
      </c>
      <c r="H39" s="594">
        <v>0</v>
      </c>
      <c r="I39" s="2">
        <v>0</v>
      </c>
      <c r="J39" s="482">
        <v>0</v>
      </c>
      <c r="K39" s="594">
        <v>0</v>
      </c>
      <c r="L39" s="594">
        <v>0</v>
      </c>
      <c r="M39" s="1123">
        <v>0</v>
      </c>
      <c r="N39" s="1123">
        <v>0</v>
      </c>
      <c r="O39" s="1123">
        <v>0</v>
      </c>
      <c r="P39" s="1123">
        <v>0</v>
      </c>
      <c r="Q39" s="1123">
        <v>0</v>
      </c>
      <c r="R39" s="1123">
        <v>0</v>
      </c>
      <c r="S39" s="1123">
        <v>0</v>
      </c>
      <c r="T39" s="1123">
        <v>0</v>
      </c>
      <c r="U39" s="1123">
        <v>0</v>
      </c>
      <c r="V39" s="1123">
        <v>0</v>
      </c>
      <c r="W39" s="1123">
        <v>0</v>
      </c>
      <c r="X39" s="1123">
        <v>0</v>
      </c>
      <c r="Y39" s="377">
        <v>0</v>
      </c>
      <c r="Z39" s="594">
        <v>0</v>
      </c>
      <c r="AA39" s="384">
        <v>0</v>
      </c>
      <c r="AB39" s="377">
        <v>0</v>
      </c>
      <c r="AC39" s="594">
        <v>0</v>
      </c>
      <c r="AD39" s="594">
        <v>0</v>
      </c>
      <c r="AE39" s="383">
        <v>0</v>
      </c>
      <c r="AF39" s="192">
        <v>0</v>
      </c>
      <c r="AG39" s="2">
        <v>0</v>
      </c>
      <c r="AH39" s="2">
        <v>0</v>
      </c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>
        <v>0</v>
      </c>
      <c r="V40" s="1109">
        <v>0</v>
      </c>
      <c r="W40" s="1109">
        <v>0</v>
      </c>
      <c r="X40" s="1109">
        <v>0</v>
      </c>
      <c r="Y40" s="4706">
        <v>0</v>
      </c>
      <c r="Z40" s="3489"/>
      <c r="AA40" s="843"/>
      <c r="AB40" s="1326">
        <v>0</v>
      </c>
      <c r="AC40" s="1278">
        <v>0</v>
      </c>
      <c r="AD40" s="1278">
        <v>0</v>
      </c>
      <c r="AE40" s="1118">
        <v>0</v>
      </c>
      <c r="AF40" s="1114">
        <v>0</v>
      </c>
      <c r="AG40" s="1115">
        <v>0</v>
      </c>
      <c r="AH40" s="1115">
        <v>0</v>
      </c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22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>
        <v>7</v>
      </c>
      <c r="V41" s="1117">
        <v>8</v>
      </c>
      <c r="W41" s="1117">
        <v>5</v>
      </c>
      <c r="X41" s="1117">
        <v>2</v>
      </c>
      <c r="Y41" s="3869">
        <v>0</v>
      </c>
      <c r="Z41" s="3146"/>
      <c r="AA41" s="3147"/>
      <c r="AB41" s="1326">
        <v>0</v>
      </c>
      <c r="AC41" s="1278">
        <v>2</v>
      </c>
      <c r="AD41" s="1278">
        <v>0</v>
      </c>
      <c r="AE41" s="1118">
        <v>0</v>
      </c>
      <c r="AF41" s="1114">
        <v>0</v>
      </c>
      <c r="AG41" s="1115">
        <v>0</v>
      </c>
      <c r="AH41" s="1115">
        <v>0</v>
      </c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>
        <v>0</v>
      </c>
      <c r="V42" s="1117">
        <v>0</v>
      </c>
      <c r="W42" s="1117">
        <v>0</v>
      </c>
      <c r="X42" s="1117">
        <v>0</v>
      </c>
      <c r="Y42" s="3869">
        <v>0</v>
      </c>
      <c r="Z42" s="3146"/>
      <c r="AA42" s="3147"/>
      <c r="AB42" s="1326">
        <v>0</v>
      </c>
      <c r="AC42" s="1278">
        <v>0</v>
      </c>
      <c r="AD42" s="1278">
        <v>0</v>
      </c>
      <c r="AE42" s="1118">
        <v>0</v>
      </c>
      <c r="AF42" s="1114">
        <v>0</v>
      </c>
      <c r="AG42" s="1115">
        <v>0</v>
      </c>
      <c r="AH42" s="1115">
        <v>0</v>
      </c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>
        <v>0</v>
      </c>
      <c r="V43" s="1117">
        <v>0</v>
      </c>
      <c r="W43" s="1117">
        <v>0</v>
      </c>
      <c r="X43" s="1117">
        <v>0</v>
      </c>
      <c r="Y43" s="3869">
        <v>0</v>
      </c>
      <c r="Z43" s="3146"/>
      <c r="AA43" s="3147"/>
      <c r="AB43" s="1326">
        <v>0</v>
      </c>
      <c r="AC43" s="1278">
        <v>0</v>
      </c>
      <c r="AD43" s="1278">
        <v>0</v>
      </c>
      <c r="AE43" s="1118">
        <v>0</v>
      </c>
      <c r="AF43" s="1114">
        <v>0</v>
      </c>
      <c r="AG43" s="1115">
        <v>0</v>
      </c>
      <c r="AH43" s="1115">
        <v>0</v>
      </c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>
        <v>0</v>
      </c>
      <c r="V44" s="3181">
        <v>0</v>
      </c>
      <c r="W44" s="3181">
        <v>0</v>
      </c>
      <c r="X44" s="3181">
        <v>0</v>
      </c>
      <c r="Y44" s="4716">
        <v>0</v>
      </c>
      <c r="Z44" s="287"/>
      <c r="AA44" s="4878"/>
      <c r="AB44" s="74">
        <v>0</v>
      </c>
      <c r="AC44" s="242">
        <v>0</v>
      </c>
      <c r="AD44" s="242">
        <v>0</v>
      </c>
      <c r="AE44" s="95">
        <v>0</v>
      </c>
      <c r="AF44" s="47">
        <v>0</v>
      </c>
      <c r="AG44" s="42">
        <v>0</v>
      </c>
      <c r="AH44" s="42">
        <v>0</v>
      </c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>
        <v>0</v>
      </c>
      <c r="F45" s="773">
        <v>0</v>
      </c>
      <c r="G45" s="773">
        <v>0</v>
      </c>
      <c r="H45" s="773">
        <v>0</v>
      </c>
      <c r="I45" s="1107">
        <v>0</v>
      </c>
      <c r="J45" s="1108">
        <v>0</v>
      </c>
      <c r="K45" s="773">
        <v>0</v>
      </c>
      <c r="L45" s="773">
        <v>0</v>
      </c>
      <c r="M45" s="1109">
        <v>0</v>
      </c>
      <c r="N45" s="1109">
        <v>0</v>
      </c>
      <c r="O45" s="1109">
        <v>0</v>
      </c>
      <c r="P45" s="1109">
        <v>0</v>
      </c>
      <c r="Q45" s="1109">
        <v>0</v>
      </c>
      <c r="R45" s="1109">
        <v>0</v>
      </c>
      <c r="S45" s="1109">
        <v>0</v>
      </c>
      <c r="T45" s="1109">
        <v>0</v>
      </c>
      <c r="U45" s="1109">
        <v>0</v>
      </c>
      <c r="V45" s="1109">
        <v>0</v>
      </c>
      <c r="W45" s="1109">
        <v>0</v>
      </c>
      <c r="X45" s="1109">
        <v>0</v>
      </c>
      <c r="Y45" s="4706">
        <v>0</v>
      </c>
      <c r="Z45" s="3489"/>
      <c r="AA45" s="843"/>
      <c r="AB45" s="1321">
        <v>0</v>
      </c>
      <c r="AC45" s="773">
        <v>0</v>
      </c>
      <c r="AD45" s="773">
        <v>0</v>
      </c>
      <c r="AE45" s="771">
        <v>0</v>
      </c>
      <c r="AF45" s="1106">
        <v>0</v>
      </c>
      <c r="AG45" s="1107">
        <v>0</v>
      </c>
      <c r="AH45" s="1107">
        <v>0</v>
      </c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>
        <v>0</v>
      </c>
      <c r="F46" s="262">
        <v>0</v>
      </c>
      <c r="G46" s="262">
        <v>0</v>
      </c>
      <c r="H46" s="262">
        <v>0</v>
      </c>
      <c r="I46" s="1474">
        <v>0</v>
      </c>
      <c r="J46" s="3370">
        <v>0</v>
      </c>
      <c r="K46" s="262">
        <v>0</v>
      </c>
      <c r="L46" s="262">
        <v>0</v>
      </c>
      <c r="M46" s="316">
        <v>0</v>
      </c>
      <c r="N46" s="316">
        <v>0</v>
      </c>
      <c r="O46" s="316">
        <v>0</v>
      </c>
      <c r="P46" s="316">
        <v>0</v>
      </c>
      <c r="Q46" s="316">
        <v>0</v>
      </c>
      <c r="R46" s="316">
        <v>0</v>
      </c>
      <c r="S46" s="316">
        <v>0</v>
      </c>
      <c r="T46" s="316">
        <v>0</v>
      </c>
      <c r="U46" s="316">
        <v>0</v>
      </c>
      <c r="V46" s="316">
        <v>0</v>
      </c>
      <c r="W46" s="316">
        <v>0</v>
      </c>
      <c r="X46" s="316">
        <v>0</v>
      </c>
      <c r="Y46" s="4720">
        <v>0</v>
      </c>
      <c r="Z46" s="3490"/>
      <c r="AA46" s="4885"/>
      <c r="AB46" s="1330">
        <v>0</v>
      </c>
      <c r="AC46" s="1283">
        <v>0</v>
      </c>
      <c r="AD46" s="1283">
        <v>0</v>
      </c>
      <c r="AE46" s="1140">
        <v>0</v>
      </c>
      <c r="AF46" s="1139">
        <v>0</v>
      </c>
      <c r="AG46" s="388">
        <v>0</v>
      </c>
      <c r="AH46" s="388">
        <v>0</v>
      </c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>
        <v>0</v>
      </c>
      <c r="L47" s="1278">
        <v>0</v>
      </c>
      <c r="M47" s="1117">
        <v>0</v>
      </c>
      <c r="N47" s="1117">
        <v>0</v>
      </c>
      <c r="O47" s="1117">
        <v>0</v>
      </c>
      <c r="P47" s="1117">
        <v>0</v>
      </c>
      <c r="Q47" s="1117">
        <v>0</v>
      </c>
      <c r="R47" s="1117">
        <v>0</v>
      </c>
      <c r="S47" s="1117">
        <v>0</v>
      </c>
      <c r="T47" s="1117">
        <v>0</v>
      </c>
      <c r="U47" s="1117">
        <v>0</v>
      </c>
      <c r="V47" s="1117">
        <v>0</v>
      </c>
      <c r="W47" s="1117">
        <v>0</v>
      </c>
      <c r="X47" s="1117">
        <v>0</v>
      </c>
      <c r="Y47" s="4706">
        <v>0</v>
      </c>
      <c r="Z47" s="3489"/>
      <c r="AA47" s="843"/>
      <c r="AB47" s="1321">
        <v>0</v>
      </c>
      <c r="AC47" s="773">
        <v>0</v>
      </c>
      <c r="AD47" s="773">
        <v>0</v>
      </c>
      <c r="AE47" s="771">
        <v>0</v>
      </c>
      <c r="AF47" s="1106">
        <v>0</v>
      </c>
      <c r="AG47" s="1107">
        <v>0</v>
      </c>
      <c r="AH47" s="1107">
        <v>0</v>
      </c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>
        <v>0</v>
      </c>
      <c r="L48" s="1278">
        <v>0</v>
      </c>
      <c r="M48" s="1117">
        <v>0</v>
      </c>
      <c r="N48" s="1117">
        <v>0</v>
      </c>
      <c r="O48" s="1117">
        <v>0</v>
      </c>
      <c r="P48" s="1117">
        <v>0</v>
      </c>
      <c r="Q48" s="1117">
        <v>0</v>
      </c>
      <c r="R48" s="1117">
        <v>0</v>
      </c>
      <c r="S48" s="1123">
        <v>0</v>
      </c>
      <c r="T48" s="1117">
        <v>0</v>
      </c>
      <c r="U48" s="1117">
        <v>0</v>
      </c>
      <c r="V48" s="1117">
        <v>0</v>
      </c>
      <c r="W48" s="1117">
        <v>0</v>
      </c>
      <c r="X48" s="1117">
        <v>0</v>
      </c>
      <c r="Y48" s="3869">
        <v>0</v>
      </c>
      <c r="Z48" s="3146"/>
      <c r="AA48" s="3147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>
        <v>0</v>
      </c>
      <c r="L49" s="1278">
        <v>0</v>
      </c>
      <c r="M49" s="1117">
        <v>0</v>
      </c>
      <c r="N49" s="1117">
        <v>0</v>
      </c>
      <c r="O49" s="1117">
        <v>0</v>
      </c>
      <c r="P49" s="1117">
        <v>0</v>
      </c>
      <c r="Q49" s="1117">
        <v>0</v>
      </c>
      <c r="R49" s="1117">
        <v>0</v>
      </c>
      <c r="S49" s="1117">
        <v>0</v>
      </c>
      <c r="T49" s="1117">
        <v>0</v>
      </c>
      <c r="U49" s="1117">
        <v>0</v>
      </c>
      <c r="V49" s="1117">
        <v>0</v>
      </c>
      <c r="W49" s="1117">
        <v>0</v>
      </c>
      <c r="X49" s="1120">
        <v>0</v>
      </c>
      <c r="Y49" s="4866">
        <v>0</v>
      </c>
      <c r="Z49" s="3146"/>
      <c r="AA49" s="3147"/>
      <c r="AB49" s="1326">
        <v>0</v>
      </c>
      <c r="AC49" s="1278">
        <v>0</v>
      </c>
      <c r="AD49" s="1278">
        <v>0</v>
      </c>
      <c r="AE49" s="1118">
        <v>0</v>
      </c>
      <c r="AF49" s="1114">
        <v>0</v>
      </c>
      <c r="AG49" s="1115">
        <v>0</v>
      </c>
      <c r="AH49" s="1115">
        <v>0</v>
      </c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>
        <v>0</v>
      </c>
      <c r="L50" s="1283">
        <v>0</v>
      </c>
      <c r="M50" s="1153">
        <v>0</v>
      </c>
      <c r="N50" s="1153">
        <v>0</v>
      </c>
      <c r="O50" s="1153">
        <v>0</v>
      </c>
      <c r="P50" s="1153">
        <v>0</v>
      </c>
      <c r="Q50" s="1153">
        <v>0</v>
      </c>
      <c r="R50" s="1153">
        <v>0</v>
      </c>
      <c r="S50" s="1153">
        <v>0</v>
      </c>
      <c r="T50" s="1153">
        <v>0</v>
      </c>
      <c r="U50" s="1153">
        <v>0</v>
      </c>
      <c r="V50" s="1153">
        <v>0</v>
      </c>
      <c r="W50" s="1153">
        <v>0</v>
      </c>
      <c r="X50" s="1351">
        <v>0</v>
      </c>
      <c r="Y50" s="4720">
        <v>0</v>
      </c>
      <c r="Z50" s="4873"/>
      <c r="AA50" s="4885"/>
      <c r="AB50" s="1330">
        <v>0</v>
      </c>
      <c r="AC50" s="1283">
        <v>0</v>
      </c>
      <c r="AD50" s="1283">
        <v>0</v>
      </c>
      <c r="AE50" s="1140">
        <v>0</v>
      </c>
      <c r="AF50" s="1139">
        <v>0</v>
      </c>
      <c r="AG50" s="388">
        <v>0</v>
      </c>
      <c r="AH50" s="388">
        <v>0</v>
      </c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>
        <v>0</v>
      </c>
      <c r="F51" s="773">
        <v>0</v>
      </c>
      <c r="G51" s="773">
        <v>0</v>
      </c>
      <c r="H51" s="773">
        <v>0</v>
      </c>
      <c r="I51" s="1107">
        <v>0</v>
      </c>
      <c r="J51" s="1106">
        <v>0</v>
      </c>
      <c r="K51" s="773">
        <v>0</v>
      </c>
      <c r="L51" s="773">
        <v>0</v>
      </c>
      <c r="M51" s="1109">
        <v>0</v>
      </c>
      <c r="N51" s="1109">
        <v>0</v>
      </c>
      <c r="O51" s="1109">
        <v>0</v>
      </c>
      <c r="P51" s="1109">
        <v>0</v>
      </c>
      <c r="Q51" s="1109">
        <v>0</v>
      </c>
      <c r="R51" s="1109">
        <v>0</v>
      </c>
      <c r="S51" s="1109">
        <v>0</v>
      </c>
      <c r="T51" s="1109">
        <v>0</v>
      </c>
      <c r="U51" s="1109">
        <v>0</v>
      </c>
      <c r="V51" s="1109">
        <v>0</v>
      </c>
      <c r="W51" s="1109">
        <v>0</v>
      </c>
      <c r="X51" s="759">
        <v>0</v>
      </c>
      <c r="Y51" s="1326">
        <v>0</v>
      </c>
      <c r="Z51" s="1278">
        <v>0</v>
      </c>
      <c r="AA51" s="1120">
        <v>0</v>
      </c>
      <c r="AB51" s="4898"/>
      <c r="AC51" s="773">
        <v>0</v>
      </c>
      <c r="AD51" s="773">
        <v>0</v>
      </c>
      <c r="AE51" s="771">
        <v>0</v>
      </c>
      <c r="AF51" s="1106">
        <v>0</v>
      </c>
      <c r="AG51" s="1107">
        <v>0</v>
      </c>
      <c r="AH51" s="1107">
        <v>0</v>
      </c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>
        <v>0</v>
      </c>
      <c r="F52" s="242">
        <v>0</v>
      </c>
      <c r="G52" s="242">
        <v>0</v>
      </c>
      <c r="H52" s="242">
        <v>0</v>
      </c>
      <c r="I52" s="1474">
        <v>0</v>
      </c>
      <c r="J52" s="4648">
        <v>0</v>
      </c>
      <c r="K52" s="242">
        <v>0</v>
      </c>
      <c r="L52" s="242">
        <v>0</v>
      </c>
      <c r="M52" s="3181">
        <v>0</v>
      </c>
      <c r="N52" s="3181">
        <v>0</v>
      </c>
      <c r="O52" s="3181">
        <v>0</v>
      </c>
      <c r="P52" s="3181">
        <v>0</v>
      </c>
      <c r="Q52" s="3181">
        <v>0</v>
      </c>
      <c r="R52" s="3181">
        <v>0</v>
      </c>
      <c r="S52" s="3181">
        <v>0</v>
      </c>
      <c r="T52" s="3181">
        <v>0</v>
      </c>
      <c r="U52" s="3181">
        <v>0</v>
      </c>
      <c r="V52" s="3181">
        <v>0</v>
      </c>
      <c r="W52" s="3181">
        <v>0</v>
      </c>
      <c r="X52" s="3181">
        <v>0</v>
      </c>
      <c r="Y52" s="377">
        <v>0</v>
      </c>
      <c r="Z52" s="594">
        <v>0</v>
      </c>
      <c r="AA52" s="384">
        <v>0</v>
      </c>
      <c r="AB52" s="313"/>
      <c r="AC52" s="1283">
        <v>0</v>
      </c>
      <c r="AD52" s="242">
        <v>0</v>
      </c>
      <c r="AE52" s="95">
        <v>0</v>
      </c>
      <c r="AF52" s="47">
        <v>0</v>
      </c>
      <c r="AG52" s="42">
        <v>0</v>
      </c>
      <c r="AH52" s="42">
        <v>0</v>
      </c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34</v>
      </c>
      <c r="E53" s="1125">
        <f>SUM(E11:E52)</f>
        <v>12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7</v>
      </c>
      <c r="V53" s="1128">
        <f t="shared" si="24"/>
        <v>8</v>
      </c>
      <c r="W53" s="1128">
        <f t="shared" si="24"/>
        <v>5</v>
      </c>
      <c r="X53" s="1128">
        <f t="shared" si="24"/>
        <v>2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2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>
        <v>0</v>
      </c>
      <c r="F56" s="4640">
        <v>0</v>
      </c>
      <c r="G56" s="4640">
        <v>0</v>
      </c>
      <c r="H56" s="4901">
        <v>0</v>
      </c>
      <c r="I56" s="4902">
        <v>0</v>
      </c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>
        <v>0</v>
      </c>
      <c r="F57" s="773">
        <v>0</v>
      </c>
      <c r="G57" s="773">
        <v>0</v>
      </c>
      <c r="H57" s="1109">
        <v>0</v>
      </c>
      <c r="I57" s="1285">
        <v>0</v>
      </c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>
        <v>0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>
        <v>0</v>
      </c>
      <c r="F59" s="1278">
        <v>0</v>
      </c>
      <c r="G59" s="1278">
        <v>0</v>
      </c>
      <c r="H59" s="1117">
        <v>0</v>
      </c>
      <c r="I59" s="1275">
        <v>0</v>
      </c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>
        <v>0</v>
      </c>
      <c r="F60" s="262">
        <v>0</v>
      </c>
      <c r="G60" s="262">
        <v>0</v>
      </c>
      <c r="H60" s="316">
        <v>0</v>
      </c>
      <c r="I60" s="4903">
        <v>0</v>
      </c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>
        <v>0</v>
      </c>
      <c r="F61" s="535">
        <v>0</v>
      </c>
      <c r="G61" s="535">
        <v>0</v>
      </c>
      <c r="H61" s="735">
        <v>0</v>
      </c>
      <c r="I61" s="370">
        <v>0</v>
      </c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>
        <v>0</v>
      </c>
      <c r="F62" s="1278">
        <v>0</v>
      </c>
      <c r="G62" s="1278">
        <v>0</v>
      </c>
      <c r="H62" s="1117">
        <v>0</v>
      </c>
      <c r="I62" s="1275">
        <v>0</v>
      </c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>
        <v>0</v>
      </c>
      <c r="F63" s="1278">
        <v>0</v>
      </c>
      <c r="G63" s="1278">
        <v>0</v>
      </c>
      <c r="H63" s="1117">
        <v>0</v>
      </c>
      <c r="I63" s="1275">
        <v>0</v>
      </c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>
        <v>0</v>
      </c>
      <c r="F64" s="594">
        <v>0</v>
      </c>
      <c r="G64" s="594">
        <v>0</v>
      </c>
      <c r="H64" s="1123">
        <v>0</v>
      </c>
      <c r="I64" s="4904">
        <v>0</v>
      </c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>
        <v>0</v>
      </c>
      <c r="F65" s="773">
        <v>0</v>
      </c>
      <c r="G65" s="773">
        <v>0</v>
      </c>
      <c r="H65" s="4907">
        <v>0</v>
      </c>
      <c r="I65" s="4908">
        <v>0</v>
      </c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>
        <v>0</v>
      </c>
      <c r="F66" s="1283">
        <v>0</v>
      </c>
      <c r="G66" s="1283">
        <v>0</v>
      </c>
      <c r="H66" s="1153">
        <v>0</v>
      </c>
      <c r="I66" s="1280">
        <v>0</v>
      </c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>
        <v>0</v>
      </c>
      <c r="F67" s="242">
        <v>0</v>
      </c>
      <c r="G67" s="242">
        <v>0</v>
      </c>
      <c r="H67" s="3181">
        <v>0</v>
      </c>
      <c r="I67" s="4911">
        <v>0</v>
      </c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>
        <v>0</v>
      </c>
      <c r="F68" s="594">
        <v>0</v>
      </c>
      <c r="G68" s="594">
        <v>0</v>
      </c>
      <c r="H68" s="1123">
        <v>0</v>
      </c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>
        <v>0</v>
      </c>
      <c r="F69" s="773">
        <v>0</v>
      </c>
      <c r="G69" s="773">
        <v>0</v>
      </c>
      <c r="H69" s="4907">
        <v>0</v>
      </c>
      <c r="I69" s="4908">
        <v>0</v>
      </c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>
        <v>0</v>
      </c>
      <c r="F70" s="1283">
        <v>0</v>
      </c>
      <c r="G70" s="1283">
        <v>0</v>
      </c>
      <c r="H70" s="1153">
        <v>0</v>
      </c>
      <c r="I70" s="1280">
        <v>0</v>
      </c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>
        <v>0</v>
      </c>
      <c r="F71" s="242">
        <v>0</v>
      </c>
      <c r="G71" s="242">
        <v>0</v>
      </c>
      <c r="H71" s="3181">
        <v>0</v>
      </c>
      <c r="I71" s="4911">
        <v>0</v>
      </c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2</v>
      </c>
      <c r="E72" s="1108">
        <v>2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2</v>
      </c>
      <c r="E73" s="1116">
        <v>2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>
        <v>0</v>
      </c>
      <c r="F75" s="773">
        <v>0</v>
      </c>
      <c r="G75" s="773">
        <v>0</v>
      </c>
      <c r="H75" s="1109">
        <v>0</v>
      </c>
      <c r="I75" s="1285">
        <v>0</v>
      </c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>
        <v>0</v>
      </c>
      <c r="F76" s="1278">
        <v>0</v>
      </c>
      <c r="G76" s="1278">
        <v>0</v>
      </c>
      <c r="H76" s="1117">
        <v>0</v>
      </c>
      <c r="I76" s="1275">
        <v>0</v>
      </c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>
        <v>0</v>
      </c>
      <c r="F77" s="1283">
        <v>0</v>
      </c>
      <c r="G77" s="1283">
        <v>0</v>
      </c>
      <c r="H77" s="1153">
        <v>0</v>
      </c>
      <c r="I77" s="1280">
        <v>0</v>
      </c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>
        <v>0</v>
      </c>
      <c r="F78" s="4693">
        <v>0</v>
      </c>
      <c r="G78" s="4693">
        <v>0</v>
      </c>
      <c r="H78" s="1098">
        <v>0</v>
      </c>
      <c r="I78" s="4914">
        <v>0</v>
      </c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>
        <v>0</v>
      </c>
      <c r="F79" s="535">
        <v>0</v>
      </c>
      <c r="G79" s="535">
        <v>0</v>
      </c>
      <c r="H79" s="735">
        <v>0</v>
      </c>
      <c r="I79" s="370">
        <v>0</v>
      </c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>
        <v>0</v>
      </c>
      <c r="F80" s="1278">
        <v>0</v>
      </c>
      <c r="G80" s="1278">
        <v>0</v>
      </c>
      <c r="H80" s="1117">
        <v>0</v>
      </c>
      <c r="I80" s="1275">
        <v>0</v>
      </c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>
        <v>0</v>
      </c>
      <c r="F81" s="1278">
        <v>0</v>
      </c>
      <c r="G81" s="1278">
        <v>0</v>
      </c>
      <c r="H81" s="1117">
        <v>0</v>
      </c>
      <c r="I81" s="1275">
        <v>0</v>
      </c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>
        <v>0</v>
      </c>
      <c r="F82" s="1278">
        <v>0</v>
      </c>
      <c r="G82" s="1278">
        <v>0</v>
      </c>
      <c r="H82" s="1117">
        <v>0</v>
      </c>
      <c r="I82" s="1275">
        <v>0</v>
      </c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>
        <v>0</v>
      </c>
      <c r="F83" s="594">
        <v>0</v>
      </c>
      <c r="G83" s="594">
        <v>0</v>
      </c>
      <c r="H83" s="1123">
        <v>0</v>
      </c>
      <c r="I83" s="4904">
        <v>0</v>
      </c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>
        <v>0</v>
      </c>
      <c r="F84" s="594">
        <v>0</v>
      </c>
      <c r="G84" s="594">
        <v>0</v>
      </c>
      <c r="H84" s="1123">
        <v>0</v>
      </c>
      <c r="I84" s="4904">
        <v>0</v>
      </c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>
        <v>0</v>
      </c>
      <c r="F85" s="773">
        <v>0</v>
      </c>
      <c r="G85" s="773">
        <v>0</v>
      </c>
      <c r="H85" s="1109">
        <v>0</v>
      </c>
      <c r="I85" s="1285">
        <v>0</v>
      </c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1</v>
      </c>
      <c r="E86" s="1114">
        <v>1</v>
      </c>
      <c r="F86" s="1278">
        <v>0</v>
      </c>
      <c r="G86" s="1278">
        <v>0</v>
      </c>
      <c r="H86" s="1117">
        <v>0</v>
      </c>
      <c r="I86" s="1275">
        <v>0</v>
      </c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>
        <v>0</v>
      </c>
      <c r="F87" s="594">
        <v>0</v>
      </c>
      <c r="G87" s="594">
        <v>0</v>
      </c>
      <c r="H87" s="1123">
        <v>0</v>
      </c>
      <c r="I87" s="4904">
        <v>0</v>
      </c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>
        <v>0</v>
      </c>
      <c r="F88" s="594">
        <v>0</v>
      </c>
      <c r="G88" s="594">
        <v>0</v>
      </c>
      <c r="H88" s="1123">
        <v>0</v>
      </c>
      <c r="I88" s="4904">
        <v>0</v>
      </c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>
        <v>0</v>
      </c>
      <c r="F89" s="594">
        <v>0</v>
      </c>
      <c r="G89" s="594">
        <v>0</v>
      </c>
      <c r="H89" s="1123">
        <v>0</v>
      </c>
      <c r="I89" s="4904">
        <v>0</v>
      </c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>
        <v>0</v>
      </c>
      <c r="F90" s="773">
        <v>0</v>
      </c>
      <c r="G90" s="773">
        <v>0</v>
      </c>
      <c r="H90" s="4469">
        <v>0</v>
      </c>
      <c r="I90" s="1285">
        <v>0</v>
      </c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>
        <v>0</v>
      </c>
      <c r="F91" s="262">
        <v>0</v>
      </c>
      <c r="G91" s="262">
        <v>0</v>
      </c>
      <c r="H91" s="3340">
        <v>0</v>
      </c>
      <c r="I91" s="4903">
        <v>0</v>
      </c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>
        <v>0</v>
      </c>
      <c r="F92" s="773">
        <v>0</v>
      </c>
      <c r="G92" s="773">
        <v>0</v>
      </c>
      <c r="H92" s="4916">
        <v>0</v>
      </c>
      <c r="I92" s="4908">
        <v>0</v>
      </c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>
        <v>0</v>
      </c>
      <c r="F93" s="1278">
        <v>0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>
        <v>0</v>
      </c>
      <c r="F94" s="1278">
        <v>0</v>
      </c>
      <c r="G94" s="1278">
        <v>0</v>
      </c>
      <c r="H94" s="1338">
        <v>0</v>
      </c>
      <c r="I94" s="1275">
        <v>0</v>
      </c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>
        <v>0</v>
      </c>
      <c r="F95" s="262">
        <v>0</v>
      </c>
      <c r="G95" s="262">
        <v>0</v>
      </c>
      <c r="H95" s="3340">
        <v>0</v>
      </c>
      <c r="I95" s="4903">
        <v>0</v>
      </c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>
        <v>0</v>
      </c>
      <c r="F96" s="3082">
        <v>0</v>
      </c>
      <c r="G96" s="3082">
        <v>0</v>
      </c>
      <c r="H96" s="4916">
        <v>0</v>
      </c>
      <c r="I96" s="4908">
        <v>0</v>
      </c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>
        <v>0</v>
      </c>
      <c r="F97" s="1152">
        <v>0</v>
      </c>
      <c r="G97" s="1152">
        <v>0</v>
      </c>
      <c r="H97" s="564">
        <v>0</v>
      </c>
      <c r="I97" s="1280">
        <v>0</v>
      </c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5</v>
      </c>
      <c r="E98" s="1125">
        <f>SUM(E56:E97)</f>
        <v>5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6</v>
      </c>
      <c r="E107" s="1523">
        <v>6</v>
      </c>
      <c r="F107" s="1497">
        <v>0</v>
      </c>
      <c r="G107" s="1500">
        <v>0</v>
      </c>
      <c r="H107" s="4927">
        <v>298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4</v>
      </c>
      <c r="E108" s="1494">
        <v>4</v>
      </c>
      <c r="F108" s="1495">
        <v>0</v>
      </c>
      <c r="G108" s="1505">
        <v>0</v>
      </c>
      <c r="H108" s="4929">
        <v>199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2</v>
      </c>
      <c r="E109" s="1544">
        <v>2</v>
      </c>
      <c r="F109" s="1545">
        <v>0</v>
      </c>
      <c r="G109" s="4931">
        <v>0</v>
      </c>
      <c r="H109" s="4932">
        <v>99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298</v>
      </c>
      <c r="E111" s="1523">
        <v>298</v>
      </c>
      <c r="F111" s="1497">
        <v>0</v>
      </c>
      <c r="G111" s="4937">
        <v>0</v>
      </c>
      <c r="H111" s="4927">
        <v>298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1</v>
      </c>
      <c r="E128" s="1106"/>
      <c r="F128" s="1108">
        <v>1</v>
      </c>
      <c r="G128" s="773"/>
      <c r="H128" s="773"/>
      <c r="I128" s="773"/>
      <c r="J128" s="1284"/>
      <c r="K128" s="1108"/>
      <c r="L128" s="1107">
        <v>1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2</v>
      </c>
      <c r="C137" s="1106">
        <v>0</v>
      </c>
      <c r="D137" s="773">
        <v>0</v>
      </c>
      <c r="E137" s="773">
        <v>0</v>
      </c>
      <c r="F137" s="773">
        <v>0</v>
      </c>
      <c r="G137" s="773">
        <v>0</v>
      </c>
      <c r="H137" s="773">
        <v>2</v>
      </c>
      <c r="I137" s="1107">
        <v>0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>
        <v>0</v>
      </c>
      <c r="D138" s="1278">
        <v>0</v>
      </c>
      <c r="E138" s="1278">
        <v>0</v>
      </c>
      <c r="F138" s="1278">
        <v>0</v>
      </c>
      <c r="G138" s="1278">
        <v>0</v>
      </c>
      <c r="H138" s="1278">
        <v>0</v>
      </c>
      <c r="I138" s="1115">
        <v>0</v>
      </c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>
        <v>0</v>
      </c>
      <c r="D139" s="262">
        <v>0</v>
      </c>
      <c r="E139" s="262">
        <v>0</v>
      </c>
      <c r="F139" s="262">
        <v>0</v>
      </c>
      <c r="G139" s="262">
        <v>0</v>
      </c>
      <c r="H139" s="262">
        <v>0</v>
      </c>
      <c r="I139" s="1474">
        <v>0</v>
      </c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2</v>
      </c>
      <c r="C143" s="1106">
        <v>1</v>
      </c>
      <c r="D143" s="773">
        <v>0</v>
      </c>
      <c r="E143" s="773">
        <v>0</v>
      </c>
      <c r="F143" s="773">
        <v>0</v>
      </c>
      <c r="G143" s="773">
        <v>0</v>
      </c>
      <c r="H143" s="773">
        <v>0</v>
      </c>
      <c r="I143" s="773">
        <v>0</v>
      </c>
      <c r="J143" s="773">
        <v>0</v>
      </c>
      <c r="K143" s="773">
        <v>0</v>
      </c>
      <c r="L143" s="773">
        <v>0</v>
      </c>
      <c r="M143" s="1107">
        <v>1</v>
      </c>
    </row>
    <row r="144" spans="1:89" s="19" customFormat="1" ht="42" x14ac:dyDescent="0.15">
      <c r="A144" s="4717" t="s">
        <v>3272</v>
      </c>
      <c r="B144" s="4950">
        <f>SUM(C144:M144)</f>
        <v>2</v>
      </c>
      <c r="C144" s="1289">
        <v>1</v>
      </c>
      <c r="D144" s="262">
        <v>0</v>
      </c>
      <c r="E144" s="262">
        <v>0</v>
      </c>
      <c r="F144" s="262">
        <v>0</v>
      </c>
      <c r="G144" s="262">
        <v>0</v>
      </c>
      <c r="H144" s="262">
        <v>0</v>
      </c>
      <c r="I144" s="262">
        <v>0</v>
      </c>
      <c r="J144" s="262">
        <v>0</v>
      </c>
      <c r="K144" s="262">
        <v>0</v>
      </c>
      <c r="L144" s="262">
        <v>0</v>
      </c>
      <c r="M144" s="1474">
        <v>1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2</v>
      </c>
      <c r="E153" s="4963">
        <v>2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2</v>
      </c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358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4" zoomScaleNormal="100" workbookViewId="0">
      <selection activeCell="A254" sqref="A25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57</v>
      </c>
      <c r="C13" s="1127">
        <f t="shared" ref="C13:C24" si="1">SUM(E13,G13,I13,K13,M13,O13,Q13,S13,U13,W13,Y13,AA13,AC13,AE13,AG13,AI13,AK13)</f>
        <v>14</v>
      </c>
      <c r="D13" s="1126">
        <f t="shared" ref="D13:D24" si="2">SUM(F13,H13,J13,L13,N13,P13,R13,T13,V13,X13,Z13,AB13,AD13,AF13,AH13,AJ13,AL13)</f>
        <v>43</v>
      </c>
      <c r="E13" s="5026">
        <v>0</v>
      </c>
      <c r="F13" s="1096">
        <v>0</v>
      </c>
      <c r="G13" s="5026">
        <v>1</v>
      </c>
      <c r="H13" s="1099">
        <v>0</v>
      </c>
      <c r="I13" s="5026">
        <v>1</v>
      </c>
      <c r="J13" s="1099">
        <v>0</v>
      </c>
      <c r="K13" s="5026">
        <v>1</v>
      </c>
      <c r="L13" s="1099">
        <v>1</v>
      </c>
      <c r="M13" s="5026">
        <v>2</v>
      </c>
      <c r="N13" s="1099">
        <v>0</v>
      </c>
      <c r="O13" s="5026">
        <v>3</v>
      </c>
      <c r="P13" s="1099">
        <v>1</v>
      </c>
      <c r="Q13" s="5026">
        <v>0</v>
      </c>
      <c r="R13" s="1099">
        <v>1</v>
      </c>
      <c r="S13" s="5026">
        <v>1</v>
      </c>
      <c r="T13" s="1099">
        <v>2</v>
      </c>
      <c r="U13" s="5026">
        <v>2</v>
      </c>
      <c r="V13" s="1099">
        <v>3</v>
      </c>
      <c r="W13" s="5026">
        <v>0</v>
      </c>
      <c r="X13" s="1099">
        <v>0</v>
      </c>
      <c r="Y13" s="5026">
        <v>0</v>
      </c>
      <c r="Z13" s="1099">
        <v>4</v>
      </c>
      <c r="AA13" s="5026">
        <v>1</v>
      </c>
      <c r="AB13" s="1099">
        <v>5</v>
      </c>
      <c r="AC13" s="5026">
        <v>0</v>
      </c>
      <c r="AD13" s="1099">
        <v>10</v>
      </c>
      <c r="AE13" s="5026">
        <v>1</v>
      </c>
      <c r="AF13" s="1099">
        <v>7</v>
      </c>
      <c r="AG13" s="5026">
        <v>0</v>
      </c>
      <c r="AH13" s="1099">
        <v>2</v>
      </c>
      <c r="AI13" s="5026">
        <v>1</v>
      </c>
      <c r="AJ13" s="1099">
        <v>4</v>
      </c>
      <c r="AK13" s="5026">
        <v>0</v>
      </c>
      <c r="AL13" s="1100">
        <v>3</v>
      </c>
      <c r="AM13" s="4888">
        <v>0</v>
      </c>
      <c r="AN13" s="4693">
        <v>0</v>
      </c>
      <c r="AO13" s="4693">
        <v>57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57</v>
      </c>
      <c r="C14" s="2257">
        <f t="shared" si="1"/>
        <v>14</v>
      </c>
      <c r="D14" s="146">
        <f t="shared" si="2"/>
        <v>43</v>
      </c>
      <c r="E14" s="290"/>
      <c r="F14" s="107">
        <v>0</v>
      </c>
      <c r="G14" s="290">
        <v>1</v>
      </c>
      <c r="H14" s="637">
        <v>0</v>
      </c>
      <c r="I14" s="290">
        <v>1</v>
      </c>
      <c r="J14" s="637"/>
      <c r="K14" s="290">
        <v>1</v>
      </c>
      <c r="L14" s="637">
        <v>1</v>
      </c>
      <c r="M14" s="290">
        <v>2</v>
      </c>
      <c r="N14" s="637">
        <v>0</v>
      </c>
      <c r="O14" s="290">
        <v>3</v>
      </c>
      <c r="P14" s="637">
        <v>1</v>
      </c>
      <c r="Q14" s="290">
        <v>0</v>
      </c>
      <c r="R14" s="637">
        <v>1</v>
      </c>
      <c r="S14" s="290">
        <v>1</v>
      </c>
      <c r="T14" s="637">
        <v>2</v>
      </c>
      <c r="U14" s="290">
        <v>2</v>
      </c>
      <c r="V14" s="637">
        <v>3</v>
      </c>
      <c r="W14" s="290">
        <v>0</v>
      </c>
      <c r="X14" s="637">
        <v>0</v>
      </c>
      <c r="Y14" s="290">
        <v>0</v>
      </c>
      <c r="Z14" s="637">
        <v>4</v>
      </c>
      <c r="AA14" s="290">
        <v>1</v>
      </c>
      <c r="AB14" s="637">
        <v>5</v>
      </c>
      <c r="AC14" s="290">
        <v>0</v>
      </c>
      <c r="AD14" s="637">
        <v>10</v>
      </c>
      <c r="AE14" s="290">
        <v>1</v>
      </c>
      <c r="AF14" s="637">
        <v>7</v>
      </c>
      <c r="AG14" s="290">
        <v>0</v>
      </c>
      <c r="AH14" s="637">
        <v>2</v>
      </c>
      <c r="AI14" s="290">
        <v>1</v>
      </c>
      <c r="AJ14" s="637">
        <v>4</v>
      </c>
      <c r="AK14" s="290">
        <v>0</v>
      </c>
      <c r="AL14" s="431">
        <v>3</v>
      </c>
      <c r="AM14" s="296">
        <v>0</v>
      </c>
      <c r="AN14" s="535">
        <v>0</v>
      </c>
      <c r="AO14" s="535">
        <v>57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0</v>
      </c>
      <c r="Z18" s="311">
        <v>0</v>
      </c>
      <c r="AA18" s="1289">
        <v>0</v>
      </c>
      <c r="AB18" s="311">
        <v>0</v>
      </c>
      <c r="AC18" s="1289">
        <v>0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0</v>
      </c>
      <c r="AK18" s="1289">
        <v>0</v>
      </c>
      <c r="AL18" s="297">
        <v>0</v>
      </c>
      <c r="AM18" s="1330">
        <v>0</v>
      </c>
      <c r="AN18" s="262">
        <v>0</v>
      </c>
      <c r="AO18" s="262">
        <v>0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0</v>
      </c>
      <c r="M20" s="192">
        <v>0</v>
      </c>
      <c r="N20" s="383">
        <v>0</v>
      </c>
      <c r="O20" s="192">
        <v>0</v>
      </c>
      <c r="P20" s="383">
        <v>0</v>
      </c>
      <c r="Q20" s="192">
        <v>0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0</v>
      </c>
      <c r="X20" s="383">
        <v>0</v>
      </c>
      <c r="Y20" s="192">
        <v>0</v>
      </c>
      <c r="Z20" s="383">
        <v>0</v>
      </c>
      <c r="AA20" s="192">
        <v>0</v>
      </c>
      <c r="AB20" s="383">
        <v>0</v>
      </c>
      <c r="AC20" s="192">
        <v>0</v>
      </c>
      <c r="AD20" s="383">
        <v>0</v>
      </c>
      <c r="AE20" s="192">
        <v>0</v>
      </c>
      <c r="AF20" s="383">
        <v>0</v>
      </c>
      <c r="AG20" s="192">
        <v>0</v>
      </c>
      <c r="AH20" s="383">
        <v>0</v>
      </c>
      <c r="AI20" s="192">
        <v>0</v>
      </c>
      <c r="AJ20" s="383">
        <v>0</v>
      </c>
      <c r="AK20" s="192">
        <v>0</v>
      </c>
      <c r="AL20" s="384">
        <v>0</v>
      </c>
      <c r="AM20" s="4643">
        <v>0</v>
      </c>
      <c r="AN20" s="594">
        <v>0</v>
      </c>
      <c r="AO20" s="594">
        <v>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57</v>
      </c>
      <c r="C29" s="1559">
        <f>+E29+G29+I29+K29+M29+O29+Q29+S29+U29+W29+Y29+AA29+AC29+AE29+AG29+AI29+AK29</f>
        <v>14</v>
      </c>
      <c r="D29" s="1560">
        <f>+F29+H29+J29+L29+N29+P29+R29+T29+V29+X29+Z29+AB29+AD29+AF29+AH29+AJ29+AL29</f>
        <v>43</v>
      </c>
      <c r="E29" s="5038">
        <v>0</v>
      </c>
      <c r="F29" s="5039">
        <v>0</v>
      </c>
      <c r="G29" s="5038">
        <v>1</v>
      </c>
      <c r="H29" s="4759">
        <v>0</v>
      </c>
      <c r="I29" s="5038">
        <v>1</v>
      </c>
      <c r="J29" s="4759">
        <v>0</v>
      </c>
      <c r="K29" s="5038">
        <v>1</v>
      </c>
      <c r="L29" s="5039">
        <v>1</v>
      </c>
      <c r="M29" s="5040">
        <v>2</v>
      </c>
      <c r="N29" s="4759">
        <v>0</v>
      </c>
      <c r="O29" s="5040">
        <v>3</v>
      </c>
      <c r="P29" s="4759">
        <v>1</v>
      </c>
      <c r="Q29" s="5040">
        <v>0</v>
      </c>
      <c r="R29" s="4759">
        <v>1</v>
      </c>
      <c r="S29" s="5040">
        <v>1</v>
      </c>
      <c r="T29" s="4759">
        <v>2</v>
      </c>
      <c r="U29" s="5040">
        <v>2</v>
      </c>
      <c r="V29" s="4759">
        <v>3</v>
      </c>
      <c r="W29" s="5040">
        <v>0</v>
      </c>
      <c r="X29" s="4759">
        <v>0</v>
      </c>
      <c r="Y29" s="5040">
        <v>0</v>
      </c>
      <c r="Z29" s="4759">
        <v>4</v>
      </c>
      <c r="AA29" s="5040">
        <v>1</v>
      </c>
      <c r="AB29" s="4759">
        <v>5</v>
      </c>
      <c r="AC29" s="5040">
        <v>0</v>
      </c>
      <c r="AD29" s="4759">
        <v>10</v>
      </c>
      <c r="AE29" s="5040">
        <v>1</v>
      </c>
      <c r="AF29" s="4759">
        <v>7</v>
      </c>
      <c r="AG29" s="5040">
        <v>0</v>
      </c>
      <c r="AH29" s="4759">
        <v>2</v>
      </c>
      <c r="AI29" s="5040">
        <v>1</v>
      </c>
      <c r="AJ29" s="4759">
        <v>4</v>
      </c>
      <c r="AK29" s="5040">
        <v>0</v>
      </c>
      <c r="AL29" s="5041">
        <v>3</v>
      </c>
      <c r="AM29" s="5042">
        <v>0</v>
      </c>
      <c r="AN29" s="5040">
        <v>0</v>
      </c>
      <c r="AO29" s="5040">
        <v>57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2</v>
      </c>
      <c r="C30" s="952">
        <f t="shared" ref="C30:D51" si="17">+E30+G30+I30+K30+M30+O30+Q30+S30+U30+W30+Y30+AA30+AC30+AE30+AG30+AI30+AK30</f>
        <v>0</v>
      </c>
      <c r="D30" s="953">
        <f t="shared" si="17"/>
        <v>2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1</v>
      </c>
      <c r="AE30" s="44">
        <v>0</v>
      </c>
      <c r="AF30" s="142">
        <v>0</v>
      </c>
      <c r="AG30" s="44">
        <v>0</v>
      </c>
      <c r="AH30" s="142">
        <v>1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2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6</v>
      </c>
      <c r="C31" s="963">
        <f t="shared" si="17"/>
        <v>2</v>
      </c>
      <c r="D31" s="964">
        <f t="shared" si="17"/>
        <v>4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1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1</v>
      </c>
      <c r="AA31" s="968">
        <v>1</v>
      </c>
      <c r="AB31" s="966">
        <v>2</v>
      </c>
      <c r="AC31" s="968">
        <v>0</v>
      </c>
      <c r="AD31" s="966">
        <v>1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6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12</v>
      </c>
      <c r="C32" s="963">
        <f t="shared" si="17"/>
        <v>2</v>
      </c>
      <c r="D32" s="964">
        <f t="shared" si="17"/>
        <v>10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1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1</v>
      </c>
      <c r="W32" s="968">
        <v>0</v>
      </c>
      <c r="X32" s="966">
        <v>0</v>
      </c>
      <c r="Y32" s="968">
        <v>0</v>
      </c>
      <c r="Z32" s="966">
        <v>2</v>
      </c>
      <c r="AA32" s="968">
        <v>0</v>
      </c>
      <c r="AB32" s="966">
        <v>2</v>
      </c>
      <c r="AC32" s="968">
        <v>0</v>
      </c>
      <c r="AD32" s="966">
        <v>2</v>
      </c>
      <c r="AE32" s="968">
        <v>1</v>
      </c>
      <c r="AF32" s="966">
        <v>2</v>
      </c>
      <c r="AG32" s="968">
        <v>0</v>
      </c>
      <c r="AH32" s="966">
        <v>0</v>
      </c>
      <c r="AI32" s="968">
        <v>0</v>
      </c>
      <c r="AJ32" s="966">
        <v>1</v>
      </c>
      <c r="AK32" s="968">
        <v>0</v>
      </c>
      <c r="AL32" s="970">
        <v>0</v>
      </c>
      <c r="AM32" s="1180">
        <v>0</v>
      </c>
      <c r="AN32" s="968">
        <v>0</v>
      </c>
      <c r="AO32" s="968">
        <v>12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2</v>
      </c>
      <c r="C33" s="963">
        <f t="shared" si="17"/>
        <v>2</v>
      </c>
      <c r="D33" s="964">
        <f t="shared" si="17"/>
        <v>0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1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1</v>
      </c>
      <c r="V33" s="966">
        <v>0</v>
      </c>
      <c r="W33" s="968">
        <v>0</v>
      </c>
      <c r="X33" s="966">
        <v>0</v>
      </c>
      <c r="Y33" s="968">
        <v>0</v>
      </c>
      <c r="Z33" s="966">
        <v>0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2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16</v>
      </c>
      <c r="C34" s="963">
        <f t="shared" si="17"/>
        <v>1</v>
      </c>
      <c r="D34" s="964">
        <f t="shared" si="17"/>
        <v>15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1</v>
      </c>
      <c r="S34" s="968">
        <v>0</v>
      </c>
      <c r="T34" s="966">
        <v>2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0</v>
      </c>
      <c r="AC34" s="968">
        <v>0</v>
      </c>
      <c r="AD34" s="966">
        <v>4</v>
      </c>
      <c r="AE34" s="968">
        <v>0</v>
      </c>
      <c r="AF34" s="966">
        <v>3</v>
      </c>
      <c r="AG34" s="968">
        <v>0</v>
      </c>
      <c r="AH34" s="966">
        <v>0</v>
      </c>
      <c r="AI34" s="968">
        <v>1</v>
      </c>
      <c r="AJ34" s="966">
        <v>3</v>
      </c>
      <c r="AK34" s="968">
        <v>0</v>
      </c>
      <c r="AL34" s="970">
        <v>2</v>
      </c>
      <c r="AM34" s="1180">
        <v>0</v>
      </c>
      <c r="AN34" s="968">
        <v>0</v>
      </c>
      <c r="AO34" s="968">
        <v>16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2</v>
      </c>
      <c r="C36" s="963">
        <f t="shared" si="17"/>
        <v>0</v>
      </c>
      <c r="D36" s="964">
        <f t="shared" si="17"/>
        <v>2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1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0</v>
      </c>
      <c r="AA36" s="968">
        <v>0</v>
      </c>
      <c r="AB36" s="966">
        <v>0</v>
      </c>
      <c r="AC36" s="968">
        <v>0</v>
      </c>
      <c r="AD36" s="966">
        <v>0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1</v>
      </c>
      <c r="AM36" s="1180">
        <v>0</v>
      </c>
      <c r="AN36" s="968">
        <v>0</v>
      </c>
      <c r="AO36" s="968">
        <v>2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17</v>
      </c>
      <c r="C50" s="963">
        <f t="shared" si="17"/>
        <v>7</v>
      </c>
      <c r="D50" s="964">
        <f t="shared" si="17"/>
        <v>10</v>
      </c>
      <c r="E50" s="965">
        <v>0</v>
      </c>
      <c r="F50" s="967">
        <v>0</v>
      </c>
      <c r="G50" s="965">
        <v>1</v>
      </c>
      <c r="H50" s="967">
        <v>0</v>
      </c>
      <c r="I50" s="965">
        <v>1</v>
      </c>
      <c r="J50" s="966">
        <v>0</v>
      </c>
      <c r="K50" s="965">
        <v>1</v>
      </c>
      <c r="L50" s="967">
        <v>1</v>
      </c>
      <c r="M50" s="968">
        <v>1</v>
      </c>
      <c r="N50" s="967">
        <v>0</v>
      </c>
      <c r="O50" s="973">
        <v>1</v>
      </c>
      <c r="P50" s="967">
        <v>0</v>
      </c>
      <c r="Q50" s="973">
        <v>0</v>
      </c>
      <c r="R50" s="967">
        <v>0</v>
      </c>
      <c r="S50" s="973">
        <v>1</v>
      </c>
      <c r="T50" s="967">
        <v>0</v>
      </c>
      <c r="U50" s="973">
        <v>1</v>
      </c>
      <c r="V50" s="967">
        <v>2</v>
      </c>
      <c r="W50" s="973">
        <v>0</v>
      </c>
      <c r="X50" s="967">
        <v>0</v>
      </c>
      <c r="Y50" s="973">
        <v>0</v>
      </c>
      <c r="Z50" s="967">
        <v>1</v>
      </c>
      <c r="AA50" s="973">
        <v>0</v>
      </c>
      <c r="AB50" s="967">
        <v>1</v>
      </c>
      <c r="AC50" s="973">
        <v>0</v>
      </c>
      <c r="AD50" s="967">
        <v>2</v>
      </c>
      <c r="AE50" s="973">
        <v>0</v>
      </c>
      <c r="AF50" s="967">
        <v>2</v>
      </c>
      <c r="AG50" s="973">
        <v>0</v>
      </c>
      <c r="AH50" s="967">
        <v>1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17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57</v>
      </c>
      <c r="C56" s="4802"/>
      <c r="D56" s="3894">
        <v>0</v>
      </c>
      <c r="E56" s="2690">
        <v>57</v>
      </c>
      <c r="F56" s="5057">
        <v>0</v>
      </c>
      <c r="G56" s="2689">
        <v>57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57</v>
      </c>
      <c r="C61" s="387">
        <f t="shared" si="33"/>
        <v>0</v>
      </c>
      <c r="D61" s="1328">
        <f t="shared" si="33"/>
        <v>0</v>
      </c>
      <c r="E61" s="1329">
        <f t="shared" si="33"/>
        <v>57</v>
      </c>
      <c r="F61" s="5065">
        <f t="shared" si="33"/>
        <v>0</v>
      </c>
      <c r="G61" s="5066">
        <f t="shared" si="33"/>
        <v>57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263</v>
      </c>
      <c r="C65" s="4804"/>
      <c r="D65" s="4805"/>
      <c r="E65" s="4805">
        <v>7</v>
      </c>
      <c r="F65" s="4805">
        <v>13</v>
      </c>
      <c r="G65" s="4805">
        <v>6</v>
      </c>
      <c r="H65" s="4805">
        <v>21</v>
      </c>
      <c r="I65" s="4805">
        <v>2</v>
      </c>
      <c r="J65" s="4805">
        <v>7</v>
      </c>
      <c r="K65" s="4805">
        <v>15</v>
      </c>
      <c r="L65" s="4805">
        <v>13</v>
      </c>
      <c r="M65" s="4805">
        <v>17</v>
      </c>
      <c r="N65" s="4805">
        <v>35</v>
      </c>
      <c r="O65" s="4805">
        <v>34</v>
      </c>
      <c r="P65" s="4805">
        <v>32</v>
      </c>
      <c r="Q65" s="4805">
        <v>33</v>
      </c>
      <c r="R65" s="4805">
        <v>19</v>
      </c>
      <c r="S65" s="5071">
        <v>9</v>
      </c>
      <c r="T65" s="22"/>
      <c r="U65" s="535">
        <v>0</v>
      </c>
      <c r="V65" s="535">
        <v>263</v>
      </c>
      <c r="W65" s="107"/>
      <c r="X65" s="290">
        <v>263</v>
      </c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263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7</v>
      </c>
      <c r="F69" s="5075">
        <f t="shared" si="37"/>
        <v>13</v>
      </c>
      <c r="G69" s="5075">
        <f t="shared" si="37"/>
        <v>6</v>
      </c>
      <c r="H69" s="5075">
        <f t="shared" si="37"/>
        <v>21</v>
      </c>
      <c r="I69" s="5075">
        <f t="shared" si="37"/>
        <v>2</v>
      </c>
      <c r="J69" s="5075">
        <f t="shared" si="37"/>
        <v>7</v>
      </c>
      <c r="K69" s="5075">
        <f t="shared" si="37"/>
        <v>15</v>
      </c>
      <c r="L69" s="5075">
        <f t="shared" si="37"/>
        <v>13</v>
      </c>
      <c r="M69" s="5075">
        <f t="shared" si="37"/>
        <v>17</v>
      </c>
      <c r="N69" s="5075">
        <f t="shared" si="37"/>
        <v>35</v>
      </c>
      <c r="O69" s="5075">
        <f t="shared" si="37"/>
        <v>34</v>
      </c>
      <c r="P69" s="5075">
        <f t="shared" si="37"/>
        <v>32</v>
      </c>
      <c r="Q69" s="5075">
        <f t="shared" si="37"/>
        <v>33</v>
      </c>
      <c r="R69" s="5075">
        <f t="shared" si="37"/>
        <v>19</v>
      </c>
      <c r="S69" s="5076">
        <f t="shared" si="37"/>
        <v>9</v>
      </c>
      <c r="T69" s="5077">
        <f t="shared" si="37"/>
        <v>0</v>
      </c>
      <c r="U69" s="5075">
        <f t="shared" si="37"/>
        <v>0</v>
      </c>
      <c r="V69" s="5075">
        <f t="shared" si="37"/>
        <v>263</v>
      </c>
      <c r="W69" s="4694">
        <f t="shared" si="37"/>
        <v>0</v>
      </c>
      <c r="X69" s="5074">
        <f t="shared" si="37"/>
        <v>263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240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263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31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5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539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42</v>
      </c>
      <c r="C117" s="1106">
        <v>0</v>
      </c>
      <c r="D117" s="1108">
        <v>0</v>
      </c>
      <c r="E117" s="773">
        <v>42</v>
      </c>
      <c r="F117" s="759">
        <v>0</v>
      </c>
      <c r="G117" s="1321">
        <v>42</v>
      </c>
      <c r="H117" s="1107">
        <v>0</v>
      </c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10</v>
      </c>
      <c r="C118" s="1289">
        <v>0</v>
      </c>
      <c r="D118" s="5091">
        <v>0</v>
      </c>
      <c r="E118" s="262">
        <v>10</v>
      </c>
      <c r="F118" s="297">
        <v>0</v>
      </c>
      <c r="G118" s="266">
        <v>10</v>
      </c>
      <c r="H118" s="1474">
        <v>0</v>
      </c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>
        <v>0</v>
      </c>
    </row>
    <row r="225" spans="1:2" x14ac:dyDescent="0.25">
      <c r="A225" s="4800" t="s">
        <v>2062</v>
      </c>
      <c r="B225" s="4636">
        <v>0</v>
      </c>
    </row>
    <row r="226" spans="1:2" x14ac:dyDescent="0.25">
      <c r="A226" s="4800" t="s">
        <v>3461</v>
      </c>
      <c r="B226" s="4636">
        <v>0</v>
      </c>
    </row>
    <row r="227" spans="1:2" ht="24" customHeight="1" x14ac:dyDescent="0.25">
      <c r="A227" s="5125" t="s">
        <v>3462</v>
      </c>
      <c r="B227" s="4636">
        <v>0</v>
      </c>
    </row>
    <row r="228" spans="1:2" x14ac:dyDescent="0.25">
      <c r="A228" s="4800" t="s">
        <v>3463</v>
      </c>
      <c r="B228" s="4636">
        <v>0</v>
      </c>
    </row>
    <row r="229" spans="1:2" x14ac:dyDescent="0.25">
      <c r="A229" s="4800" t="s">
        <v>3464</v>
      </c>
      <c r="B229" s="4636">
        <v>0</v>
      </c>
    </row>
    <row r="230" spans="1:2" x14ac:dyDescent="0.25">
      <c r="A230" s="4800" t="s">
        <v>3465</v>
      </c>
      <c r="B230" s="4636">
        <v>0</v>
      </c>
    </row>
    <row r="231" spans="1:2" x14ac:dyDescent="0.25">
      <c r="A231" s="4800" t="s">
        <v>3466</v>
      </c>
      <c r="B231" s="4636">
        <v>0</v>
      </c>
    </row>
    <row r="232" spans="1:2" x14ac:dyDescent="0.25">
      <c r="A232" s="4800" t="s">
        <v>3467</v>
      </c>
      <c r="B232" s="4636">
        <v>0</v>
      </c>
    </row>
    <row r="233" spans="1:2" x14ac:dyDescent="0.25">
      <c r="A233" s="4800" t="s">
        <v>3468</v>
      </c>
      <c r="B233" s="4636">
        <v>0</v>
      </c>
    </row>
    <row r="234" spans="1:2" x14ac:dyDescent="0.25">
      <c r="A234" s="4800" t="s">
        <v>3469</v>
      </c>
      <c r="B234" s="4636">
        <v>0</v>
      </c>
    </row>
    <row r="235" spans="1:2" x14ac:dyDescent="0.25">
      <c r="A235" s="4800" t="s">
        <v>3470</v>
      </c>
      <c r="B235" s="4636">
        <v>0</v>
      </c>
    </row>
    <row r="236" spans="1:2" x14ac:dyDescent="0.25">
      <c r="A236" s="4800" t="s">
        <v>3471</v>
      </c>
      <c r="B236" s="4636">
        <v>0</v>
      </c>
    </row>
    <row r="237" spans="1:2" x14ac:dyDescent="0.25">
      <c r="A237" s="4800" t="s">
        <v>3472</v>
      </c>
      <c r="B237" s="4636">
        <v>0</v>
      </c>
    </row>
    <row r="238" spans="1:2" x14ac:dyDescent="0.25">
      <c r="A238" s="4800" t="s">
        <v>3473</v>
      </c>
      <c r="B238" s="4636">
        <v>0</v>
      </c>
    </row>
    <row r="239" spans="1:2" x14ac:dyDescent="0.25">
      <c r="A239" s="4800" t="s">
        <v>3474</v>
      </c>
      <c r="B239" s="4636">
        <v>0</v>
      </c>
    </row>
    <row r="240" spans="1:2" x14ac:dyDescent="0.25">
      <c r="A240" s="4800" t="s">
        <v>3475</v>
      </c>
      <c r="B240" s="4636">
        <v>5</v>
      </c>
    </row>
    <row r="241" spans="1:19" x14ac:dyDescent="0.25">
      <c r="A241" s="4800" t="s">
        <v>3476</v>
      </c>
      <c r="B241" s="4636">
        <v>0</v>
      </c>
    </row>
    <row r="242" spans="1:19" x14ac:dyDescent="0.25">
      <c r="A242" s="4800" t="s">
        <v>3477</v>
      </c>
      <c r="B242" s="4636">
        <v>0</v>
      </c>
    </row>
    <row r="243" spans="1:19" x14ac:dyDescent="0.25">
      <c r="A243" s="4800" t="s">
        <v>3478</v>
      </c>
      <c r="B243" s="4636">
        <v>0</v>
      </c>
    </row>
    <row r="244" spans="1:19" x14ac:dyDescent="0.25">
      <c r="A244" s="4800" t="s">
        <v>3479</v>
      </c>
      <c r="B244" s="4636">
        <v>0</v>
      </c>
    </row>
    <row r="245" spans="1:19" x14ac:dyDescent="0.25">
      <c r="A245" s="4800" t="s">
        <v>3480</v>
      </c>
      <c r="B245" s="4636">
        <v>0</v>
      </c>
    </row>
    <row r="246" spans="1:19" x14ac:dyDescent="0.25">
      <c r="A246" s="4800" t="s">
        <v>3481</v>
      </c>
      <c r="B246" s="4636">
        <v>0</v>
      </c>
    </row>
    <row r="247" spans="1:19" x14ac:dyDescent="0.25">
      <c r="A247" s="4800" t="s">
        <v>3482</v>
      </c>
      <c r="B247" s="4636">
        <v>0</v>
      </c>
    </row>
    <row r="248" spans="1:19" x14ac:dyDescent="0.25">
      <c r="A248" s="1288" t="s">
        <v>3483</v>
      </c>
      <c r="B248" s="4637">
        <v>0</v>
      </c>
    </row>
    <row r="249" spans="1:19" x14ac:dyDescent="0.25">
      <c r="A249" s="5126" t="s">
        <v>77</v>
      </c>
      <c r="B249" s="5127">
        <f>SUM(B224:B248)</f>
        <v>5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28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1</v>
      </c>
      <c r="L254" s="773">
        <v>0</v>
      </c>
      <c r="M254" s="773">
        <v>0</v>
      </c>
      <c r="N254" s="773">
        <v>0</v>
      </c>
      <c r="O254" s="773">
        <v>1</v>
      </c>
      <c r="P254" s="773">
        <v>5</v>
      </c>
      <c r="Q254" s="773">
        <v>3</v>
      </c>
      <c r="R254" s="773">
        <v>4</v>
      </c>
      <c r="S254" s="771">
        <v>14</v>
      </c>
    </row>
    <row r="255" spans="1:19" x14ac:dyDescent="0.25">
      <c r="A255" s="5128" t="s">
        <v>3488</v>
      </c>
      <c r="B255" s="1243">
        <f>SUM(C255:S255)</f>
        <v>28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1</v>
      </c>
      <c r="L255" s="1278">
        <v>0</v>
      </c>
      <c r="M255" s="1278">
        <v>0</v>
      </c>
      <c r="N255" s="1278">
        <v>0</v>
      </c>
      <c r="O255" s="1278">
        <v>1</v>
      </c>
      <c r="P255" s="1278">
        <v>5</v>
      </c>
      <c r="Q255" s="1278">
        <v>3</v>
      </c>
      <c r="R255" s="1278">
        <v>4</v>
      </c>
      <c r="S255" s="1115">
        <v>14</v>
      </c>
    </row>
    <row r="256" spans="1:19" x14ac:dyDescent="0.25">
      <c r="A256" s="5129" t="s">
        <v>3489</v>
      </c>
      <c r="B256" s="5130">
        <f>SUM(C256:S256)</f>
        <v>28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1</v>
      </c>
      <c r="L256" s="262">
        <v>0</v>
      </c>
      <c r="M256" s="262">
        <v>0</v>
      </c>
      <c r="N256" s="262">
        <v>0</v>
      </c>
      <c r="O256" s="262">
        <v>1</v>
      </c>
      <c r="P256" s="262">
        <v>5</v>
      </c>
      <c r="Q256" s="262">
        <v>3</v>
      </c>
      <c r="R256" s="262">
        <v>4</v>
      </c>
      <c r="S256" s="1474">
        <v>14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18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1</v>
      </c>
      <c r="L260" s="773">
        <v>0</v>
      </c>
      <c r="M260" s="773">
        <v>0</v>
      </c>
      <c r="N260" s="773">
        <v>0</v>
      </c>
      <c r="O260" s="773">
        <v>0</v>
      </c>
      <c r="P260" s="773">
        <v>2</v>
      </c>
      <c r="Q260" s="773">
        <v>2</v>
      </c>
      <c r="R260" s="773">
        <v>3</v>
      </c>
      <c r="S260" s="1107">
        <v>10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7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1</v>
      </c>
      <c r="Q262" s="1278">
        <v>1</v>
      </c>
      <c r="R262" s="1278">
        <v>2</v>
      </c>
      <c r="S262" s="1115">
        <v>3</v>
      </c>
    </row>
    <row r="263" spans="1:19" x14ac:dyDescent="0.25">
      <c r="A263" s="1187" t="s">
        <v>3495</v>
      </c>
      <c r="B263" s="1187">
        <f t="shared" si="66"/>
        <v>2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1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1</v>
      </c>
      <c r="S263" s="1115">
        <v>0</v>
      </c>
    </row>
    <row r="264" spans="1:19" x14ac:dyDescent="0.25">
      <c r="A264" s="1187" t="s">
        <v>3496</v>
      </c>
      <c r="B264" s="1187">
        <f t="shared" si="66"/>
        <v>9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1</v>
      </c>
      <c r="P264" s="1278">
        <v>2</v>
      </c>
      <c r="Q264" s="1278">
        <v>1</v>
      </c>
      <c r="R264" s="1278">
        <v>0</v>
      </c>
      <c r="S264" s="1115">
        <v>5</v>
      </c>
    </row>
    <row r="265" spans="1:19" x14ac:dyDescent="0.25">
      <c r="A265" s="1187" t="s">
        <v>3497</v>
      </c>
      <c r="B265" s="1187">
        <f t="shared" si="66"/>
        <v>7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1</v>
      </c>
      <c r="Q265" s="1278">
        <v>1</v>
      </c>
      <c r="R265" s="1278">
        <v>2</v>
      </c>
      <c r="S265" s="1115">
        <v>3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2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2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2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2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1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1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3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1</v>
      </c>
      <c r="R297" s="1278">
        <v>0</v>
      </c>
      <c r="S297" s="1115">
        <v>2</v>
      </c>
    </row>
    <row r="298" spans="1:19" x14ac:dyDescent="0.25">
      <c r="A298" s="5049" t="s">
        <v>3436</v>
      </c>
      <c r="B298" s="1243">
        <f t="shared" si="67"/>
        <v>5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4</v>
      </c>
      <c r="R298" s="1278">
        <v>1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2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2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30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1</v>
      </c>
      <c r="P310" s="1283">
        <v>6</v>
      </c>
      <c r="Q310" s="1283">
        <v>0</v>
      </c>
      <c r="R310" s="1283">
        <v>6</v>
      </c>
      <c r="S310" s="388">
        <v>17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1316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6" zoomScaleNormal="100" workbookViewId="0">
      <selection activeCell="K152" sqref="K152:M15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>
        <v>0</v>
      </c>
      <c r="F12" s="1107">
        <v>0</v>
      </c>
      <c r="G12" s="1106">
        <v>0</v>
      </c>
      <c r="H12" s="1107">
        <v>0</v>
      </c>
      <c r="I12" s="1106">
        <v>0</v>
      </c>
      <c r="J12" s="1107">
        <v>0</v>
      </c>
      <c r="K12" s="1106">
        <v>0</v>
      </c>
      <c r="L12" s="1284">
        <v>0</v>
      </c>
      <c r="M12" s="1321">
        <v>0</v>
      </c>
      <c r="N12" s="107">
        <v>0</v>
      </c>
      <c r="O12" s="1106">
        <v>0</v>
      </c>
      <c r="P12" s="107">
        <v>0</v>
      </c>
      <c r="Q12" s="1106">
        <v>0</v>
      </c>
      <c r="R12" s="1284">
        <v>0</v>
      </c>
      <c r="S12" s="1321">
        <v>0</v>
      </c>
      <c r="T12" s="107">
        <v>0</v>
      </c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87</v>
      </c>
      <c r="C13" s="375">
        <f>SUM(E13+G13+I13+K13)</f>
        <v>29</v>
      </c>
      <c r="D13" s="52">
        <f t="shared" si="0"/>
        <v>58</v>
      </c>
      <c r="E13" s="192">
        <v>8</v>
      </c>
      <c r="F13" s="2">
        <v>8</v>
      </c>
      <c r="G13" s="192">
        <v>1</v>
      </c>
      <c r="H13" s="2">
        <v>2</v>
      </c>
      <c r="I13" s="192">
        <v>20</v>
      </c>
      <c r="J13" s="2">
        <v>43</v>
      </c>
      <c r="K13" s="192">
        <v>0</v>
      </c>
      <c r="L13" s="376">
        <v>5</v>
      </c>
      <c r="M13" s="377">
        <v>0</v>
      </c>
      <c r="N13" s="2">
        <v>0</v>
      </c>
      <c r="O13" s="192">
        <v>0</v>
      </c>
      <c r="P13" s="2">
        <v>0</v>
      </c>
      <c r="Q13" s="1114">
        <v>0</v>
      </c>
      <c r="R13" s="1322">
        <v>0</v>
      </c>
      <c r="S13" s="377">
        <v>11</v>
      </c>
      <c r="T13" s="2">
        <v>1</v>
      </c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>
        <v>0</v>
      </c>
      <c r="F14" s="1115">
        <v>0</v>
      </c>
      <c r="G14" s="1114">
        <v>0</v>
      </c>
      <c r="H14" s="1115">
        <v>0</v>
      </c>
      <c r="I14" s="1114">
        <v>0</v>
      </c>
      <c r="J14" s="1115">
        <v>0</v>
      </c>
      <c r="K14" s="1114">
        <v>0</v>
      </c>
      <c r="L14" s="1322">
        <v>0</v>
      </c>
      <c r="M14" s="1326">
        <v>0</v>
      </c>
      <c r="N14" s="1115">
        <v>0</v>
      </c>
      <c r="O14" s="1114">
        <v>0</v>
      </c>
      <c r="P14" s="1115">
        <v>0</v>
      </c>
      <c r="Q14" s="1114">
        <v>0</v>
      </c>
      <c r="R14" s="1327"/>
      <c r="S14" s="1326">
        <v>0</v>
      </c>
      <c r="T14" s="1115">
        <v>0</v>
      </c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>
        <v>0</v>
      </c>
      <c r="F15" s="2">
        <v>0</v>
      </c>
      <c r="G15" s="192">
        <v>0</v>
      </c>
      <c r="H15" s="2">
        <v>0</v>
      </c>
      <c r="I15" s="192">
        <v>0</v>
      </c>
      <c r="J15" s="2">
        <v>0</v>
      </c>
      <c r="K15" s="192">
        <v>0</v>
      </c>
      <c r="L15" s="376">
        <v>0</v>
      </c>
      <c r="M15" s="1330">
        <v>0</v>
      </c>
      <c r="N15" s="2">
        <v>0</v>
      </c>
      <c r="O15" s="1139">
        <v>0</v>
      </c>
      <c r="P15" s="2">
        <v>0</v>
      </c>
      <c r="Q15" s="1139">
        <v>0</v>
      </c>
      <c r="R15" s="381"/>
      <c r="S15" s="1330">
        <v>0</v>
      </c>
      <c r="T15" s="2">
        <v>0</v>
      </c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>
        <v>0</v>
      </c>
      <c r="F17" s="107">
        <v>0</v>
      </c>
      <c r="G17" s="290">
        <v>0</v>
      </c>
      <c r="H17" s="107">
        <v>0</v>
      </c>
      <c r="I17" s="290">
        <v>0</v>
      </c>
      <c r="J17" s="107">
        <v>0</v>
      </c>
      <c r="K17" s="290">
        <v>0</v>
      </c>
      <c r="L17" s="61">
        <v>0</v>
      </c>
      <c r="M17" s="1331"/>
      <c r="N17" s="130"/>
      <c r="O17" s="1332"/>
      <c r="P17" s="130"/>
      <c r="Q17" s="1106">
        <v>0</v>
      </c>
      <c r="R17" s="240"/>
      <c r="S17" s="1321">
        <v>0</v>
      </c>
      <c r="T17" s="107">
        <v>0</v>
      </c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>
        <v>0</v>
      </c>
      <c r="F18" s="1115">
        <v>0</v>
      </c>
      <c r="G18" s="1114">
        <v>0</v>
      </c>
      <c r="H18" s="1115">
        <v>0</v>
      </c>
      <c r="I18" s="1114">
        <v>0</v>
      </c>
      <c r="J18" s="1115">
        <v>0</v>
      </c>
      <c r="K18" s="1114">
        <v>0</v>
      </c>
      <c r="L18" s="1322">
        <v>0</v>
      </c>
      <c r="M18" s="1334"/>
      <c r="N18" s="1335"/>
      <c r="O18" s="1336"/>
      <c r="P18" s="1335"/>
      <c r="Q18" s="1114">
        <v>0</v>
      </c>
      <c r="R18" s="1327"/>
      <c r="S18" s="1326">
        <v>0</v>
      </c>
      <c r="T18" s="1115">
        <v>0</v>
      </c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86</v>
      </c>
      <c r="C19" s="1324">
        <f t="shared" si="6"/>
        <v>34</v>
      </c>
      <c r="D19" s="1337">
        <f t="shared" si="6"/>
        <v>52</v>
      </c>
      <c r="E19" s="1114">
        <v>7</v>
      </c>
      <c r="F19" s="1338">
        <v>6</v>
      </c>
      <c r="G19" s="1114">
        <v>1</v>
      </c>
      <c r="H19" s="1338">
        <v>1</v>
      </c>
      <c r="I19" s="1114">
        <v>17</v>
      </c>
      <c r="J19" s="1338">
        <v>36</v>
      </c>
      <c r="K19" s="1114">
        <v>9</v>
      </c>
      <c r="L19" s="1322">
        <v>9</v>
      </c>
      <c r="M19" s="1334"/>
      <c r="N19" s="1335"/>
      <c r="O19" s="1336"/>
      <c r="P19" s="1335"/>
      <c r="Q19" s="1114">
        <v>0</v>
      </c>
      <c r="R19" s="1327"/>
      <c r="S19" s="1326">
        <v>15</v>
      </c>
      <c r="T19" s="1115">
        <v>1</v>
      </c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116</v>
      </c>
      <c r="C20" s="1324">
        <f t="shared" si="6"/>
        <v>45</v>
      </c>
      <c r="D20" s="1325">
        <f t="shared" si="6"/>
        <v>71</v>
      </c>
      <c r="E20" s="1114">
        <v>6</v>
      </c>
      <c r="F20" s="1118">
        <v>5</v>
      </c>
      <c r="G20" s="1114">
        <v>1</v>
      </c>
      <c r="H20" s="1118">
        <v>5</v>
      </c>
      <c r="I20" s="1114">
        <v>21</v>
      </c>
      <c r="J20" s="1118">
        <v>37</v>
      </c>
      <c r="K20" s="1114">
        <v>17</v>
      </c>
      <c r="L20" s="1120">
        <v>24</v>
      </c>
      <c r="M20" s="1334"/>
      <c r="N20" s="1335"/>
      <c r="O20" s="1336"/>
      <c r="P20" s="1335"/>
      <c r="Q20" s="1114">
        <v>0</v>
      </c>
      <c r="R20" s="1327"/>
      <c r="S20" s="1326">
        <v>13</v>
      </c>
      <c r="T20" s="1115">
        <v>2</v>
      </c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>
        <v>0</v>
      </c>
      <c r="F21" s="1118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20">
        <v>0</v>
      </c>
      <c r="M21" s="1334"/>
      <c r="N21" s="1335"/>
      <c r="O21" s="1336"/>
      <c r="P21" s="1335"/>
      <c r="Q21" s="1114">
        <v>0</v>
      </c>
      <c r="R21" s="1327"/>
      <c r="S21" s="1326">
        <v>0</v>
      </c>
      <c r="T21" s="1115">
        <v>0</v>
      </c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>
        <v>0</v>
      </c>
      <c r="F22" s="383">
        <v>0</v>
      </c>
      <c r="G22" s="192">
        <v>0</v>
      </c>
      <c r="H22" s="383">
        <v>0</v>
      </c>
      <c r="I22" s="192">
        <v>0</v>
      </c>
      <c r="J22" s="383">
        <v>0</v>
      </c>
      <c r="K22" s="192">
        <v>0</v>
      </c>
      <c r="L22" s="384">
        <v>0</v>
      </c>
      <c r="M22" s="1340"/>
      <c r="N22" s="131"/>
      <c r="O22" s="1341"/>
      <c r="P22" s="131"/>
      <c r="Q22" s="1341"/>
      <c r="R22" s="381"/>
      <c r="S22" s="1330">
        <v>0</v>
      </c>
      <c r="T22" s="2">
        <v>0</v>
      </c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>
        <v>0</v>
      </c>
      <c r="F24" s="1348">
        <v>0</v>
      </c>
      <c r="G24" s="1347">
        <v>0</v>
      </c>
      <c r="H24" s="1348">
        <v>0</v>
      </c>
      <c r="I24" s="1347">
        <v>0</v>
      </c>
      <c r="J24" s="1348">
        <v>0</v>
      </c>
      <c r="K24" s="1347">
        <v>0</v>
      </c>
      <c r="L24" s="1349">
        <v>0</v>
      </c>
      <c r="M24" s="1331"/>
      <c r="N24" s="130"/>
      <c r="O24" s="1332"/>
      <c r="P24" s="130"/>
      <c r="Q24" s="1106">
        <v>0</v>
      </c>
      <c r="R24" s="240"/>
      <c r="S24" s="1321">
        <v>0</v>
      </c>
      <c r="T24" s="107">
        <v>0</v>
      </c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>
        <v>0</v>
      </c>
      <c r="F25" s="2">
        <v>0</v>
      </c>
      <c r="G25" s="192">
        <v>0</v>
      </c>
      <c r="H25" s="2">
        <v>0</v>
      </c>
      <c r="I25" s="192">
        <v>0</v>
      </c>
      <c r="J25" s="2">
        <v>0</v>
      </c>
      <c r="K25" s="192">
        <v>0</v>
      </c>
      <c r="L25" s="376">
        <v>0</v>
      </c>
      <c r="M25" s="1340"/>
      <c r="N25" s="131"/>
      <c r="O25" s="1341"/>
      <c r="P25" s="131"/>
      <c r="Q25" s="1341"/>
      <c r="R25" s="381"/>
      <c r="S25" s="1330">
        <v>0</v>
      </c>
      <c r="T25" s="2">
        <v>0</v>
      </c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>
        <v>0</v>
      </c>
      <c r="F27" s="107">
        <v>0</v>
      </c>
      <c r="G27" s="22">
        <v>0</v>
      </c>
      <c r="H27" s="107">
        <v>0</v>
      </c>
      <c r="I27" s="290">
        <v>0</v>
      </c>
      <c r="J27" s="107">
        <v>0</v>
      </c>
      <c r="K27" s="290">
        <v>0</v>
      </c>
      <c r="L27" s="61">
        <v>0</v>
      </c>
      <c r="M27" s="1331"/>
      <c r="N27" s="130"/>
      <c r="O27" s="1332"/>
      <c r="P27" s="130"/>
      <c r="Q27" s="1106">
        <v>0</v>
      </c>
      <c r="R27" s="61">
        <v>0</v>
      </c>
      <c r="S27" s="1321">
        <v>0</v>
      </c>
      <c r="T27" s="107">
        <v>0</v>
      </c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>
        <v>0</v>
      </c>
      <c r="F28" s="388">
        <v>0</v>
      </c>
      <c r="G28" s="1139">
        <v>0</v>
      </c>
      <c r="H28" s="1140">
        <v>0</v>
      </c>
      <c r="I28" s="1139">
        <v>0</v>
      </c>
      <c r="J28" s="1140">
        <v>0</v>
      </c>
      <c r="K28" s="1139">
        <v>0</v>
      </c>
      <c r="L28" s="1351">
        <v>0</v>
      </c>
      <c r="M28" s="1340"/>
      <c r="N28" s="391"/>
      <c r="O28" s="1341"/>
      <c r="P28" s="391"/>
      <c r="Q28" s="1139">
        <v>0</v>
      </c>
      <c r="R28" s="392">
        <v>0</v>
      </c>
      <c r="S28" s="1330">
        <v>0</v>
      </c>
      <c r="T28" s="388">
        <v>0</v>
      </c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>
        <v>0</v>
      </c>
      <c r="E32" s="1356">
        <v>0</v>
      </c>
      <c r="F32" s="1356">
        <v>0</v>
      </c>
      <c r="G32" s="1356">
        <v>0</v>
      </c>
      <c r="H32" s="1356">
        <v>0</v>
      </c>
      <c r="I32" s="1356">
        <v>0</v>
      </c>
      <c r="J32" s="1356">
        <v>0</v>
      </c>
      <c r="K32" s="1356">
        <v>0</v>
      </c>
      <c r="L32" s="1357">
        <v>0</v>
      </c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>
        <v>0</v>
      </c>
      <c r="E34" s="1369">
        <v>0</v>
      </c>
      <c r="F34" s="1369">
        <v>0</v>
      </c>
      <c r="G34" s="1369">
        <v>0</v>
      </c>
      <c r="H34" s="1369">
        <v>0</v>
      </c>
      <c r="I34" s="1369">
        <v>0</v>
      </c>
      <c r="J34" s="1369">
        <v>0</v>
      </c>
      <c r="K34" s="1369">
        <v>0</v>
      </c>
      <c r="L34" s="101">
        <v>0</v>
      </c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>
        <v>0</v>
      </c>
      <c r="D71" s="1427">
        <v>0</v>
      </c>
    </row>
    <row r="72" spans="1:84" ht="22.5" x14ac:dyDescent="0.25">
      <c r="A72" s="7163"/>
      <c r="B72" s="1428" t="s">
        <v>3595</v>
      </c>
      <c r="C72" s="1429">
        <v>0</v>
      </c>
      <c r="D72" s="1429">
        <v>0</v>
      </c>
    </row>
    <row r="73" spans="1:84" x14ac:dyDescent="0.25">
      <c r="A73" s="7163"/>
      <c r="B73" s="1428" t="s">
        <v>3596</v>
      </c>
      <c r="C73" s="1429">
        <v>0</v>
      </c>
      <c r="D73" s="1429">
        <v>0</v>
      </c>
    </row>
    <row r="74" spans="1:84" ht="22.5" x14ac:dyDescent="0.25">
      <c r="A74" s="7163"/>
      <c r="B74" s="1428" t="s">
        <v>3597</v>
      </c>
      <c r="C74" s="1429">
        <v>0</v>
      </c>
      <c r="D74" s="1429">
        <v>0</v>
      </c>
    </row>
    <row r="75" spans="1:84" ht="22.5" x14ac:dyDescent="0.25">
      <c r="A75" s="7163"/>
      <c r="B75" s="1428" t="s">
        <v>3598</v>
      </c>
      <c r="C75" s="1429">
        <v>0</v>
      </c>
      <c r="D75" s="1429">
        <v>0</v>
      </c>
    </row>
    <row r="76" spans="1:84" x14ac:dyDescent="0.25">
      <c r="A76" s="7163"/>
      <c r="B76" s="1291" t="s">
        <v>3599</v>
      </c>
      <c r="C76" s="1429">
        <v>0</v>
      </c>
      <c r="D76" s="1429">
        <v>0</v>
      </c>
    </row>
    <row r="77" spans="1:84" ht="22.5" x14ac:dyDescent="0.25">
      <c r="A77" s="7163"/>
      <c r="B77" s="1428" t="s">
        <v>3600</v>
      </c>
      <c r="C77" s="1429">
        <v>0</v>
      </c>
      <c r="D77" s="1429">
        <v>0</v>
      </c>
    </row>
    <row r="78" spans="1:84" ht="22.5" x14ac:dyDescent="0.25">
      <c r="A78" s="7163"/>
      <c r="B78" s="1428" t="s">
        <v>3601</v>
      </c>
      <c r="C78" s="1429">
        <v>0</v>
      </c>
      <c r="D78" s="1429">
        <v>0</v>
      </c>
    </row>
    <row r="79" spans="1:84" x14ac:dyDescent="0.25">
      <c r="A79" s="7163"/>
      <c r="B79" s="1291" t="s">
        <v>3602</v>
      </c>
      <c r="C79" s="1429">
        <v>0</v>
      </c>
      <c r="D79" s="1429">
        <v>0</v>
      </c>
    </row>
    <row r="80" spans="1:84" ht="22.5" x14ac:dyDescent="0.25">
      <c r="A80" s="7163"/>
      <c r="B80" s="1428" t="s">
        <v>3603</v>
      </c>
      <c r="C80" s="1429">
        <v>0</v>
      </c>
      <c r="D80" s="1429">
        <v>0</v>
      </c>
    </row>
    <row r="81" spans="1:4" x14ac:dyDescent="0.25">
      <c r="A81" s="7163"/>
      <c r="B81" s="1291" t="s">
        <v>3604</v>
      </c>
      <c r="C81" s="1430">
        <v>0</v>
      </c>
      <c r="D81" s="1430">
        <v>0</v>
      </c>
    </row>
    <row r="82" spans="1:4" x14ac:dyDescent="0.25">
      <c r="A82" s="7163"/>
      <c r="B82" s="1291" t="s">
        <v>3605</v>
      </c>
      <c r="C82" s="1430">
        <v>0</v>
      </c>
      <c r="D82" s="1430">
        <v>0</v>
      </c>
    </row>
    <row r="83" spans="1:4" x14ac:dyDescent="0.25">
      <c r="A83" s="7163"/>
      <c r="B83" s="1291" t="s">
        <v>3606</v>
      </c>
      <c r="C83" s="1430">
        <v>0</v>
      </c>
      <c r="D83" s="1430">
        <v>0</v>
      </c>
    </row>
    <row r="84" spans="1:4" x14ac:dyDescent="0.25">
      <c r="A84" s="7163"/>
      <c r="B84" s="1291" t="s">
        <v>3607</v>
      </c>
      <c r="C84" s="1430">
        <v>0</v>
      </c>
      <c r="D84" s="1430">
        <v>0</v>
      </c>
    </row>
    <row r="85" spans="1:4" x14ac:dyDescent="0.25">
      <c r="A85" s="7163"/>
      <c r="B85" s="1291" t="s">
        <v>3608</v>
      </c>
      <c r="C85" s="1430">
        <v>0</v>
      </c>
      <c r="D85" s="1430">
        <v>0</v>
      </c>
    </row>
    <row r="86" spans="1:4" ht="22.5" x14ac:dyDescent="0.25">
      <c r="A86" s="7163"/>
      <c r="B86" s="1428" t="s">
        <v>3609</v>
      </c>
      <c r="C86" s="1430">
        <v>0</v>
      </c>
      <c r="D86" s="1430">
        <v>0</v>
      </c>
    </row>
    <row r="87" spans="1:4" ht="22.5" x14ac:dyDescent="0.25">
      <c r="A87" s="7163"/>
      <c r="B87" s="1428" t="s">
        <v>3610</v>
      </c>
      <c r="C87" s="1430">
        <v>0</v>
      </c>
      <c r="D87" s="1430">
        <v>0</v>
      </c>
    </row>
    <row r="88" spans="1:4" x14ac:dyDescent="0.25">
      <c r="A88" s="7163"/>
      <c r="B88" s="1291" t="s">
        <v>3611</v>
      </c>
      <c r="C88" s="1430">
        <v>0</v>
      </c>
      <c r="D88" s="1430">
        <v>0</v>
      </c>
    </row>
    <row r="89" spans="1:4" x14ac:dyDescent="0.25">
      <c r="A89" s="7163"/>
      <c r="B89" s="1291" t="s">
        <v>3612</v>
      </c>
      <c r="C89" s="1430">
        <v>0</v>
      </c>
      <c r="D89" s="1430">
        <v>0</v>
      </c>
    </row>
    <row r="90" spans="1:4" ht="22.5" x14ac:dyDescent="0.25">
      <c r="A90" s="7091"/>
      <c r="B90" s="1431" t="s">
        <v>3613</v>
      </c>
      <c r="C90" s="1432">
        <v>0</v>
      </c>
      <c r="D90" s="1432">
        <v>0</v>
      </c>
    </row>
    <row r="91" spans="1:4" x14ac:dyDescent="0.25">
      <c r="A91" s="7464" t="s">
        <v>1238</v>
      </c>
      <c r="B91" s="1426" t="s">
        <v>3614</v>
      </c>
      <c r="C91" s="1433">
        <v>0</v>
      </c>
      <c r="D91" s="1433">
        <v>90</v>
      </c>
    </row>
    <row r="92" spans="1:4" x14ac:dyDescent="0.25">
      <c r="A92" s="5962"/>
      <c r="B92" s="1428" t="s">
        <v>3615</v>
      </c>
      <c r="C92" s="1429">
        <v>0</v>
      </c>
      <c r="D92" s="1429">
        <v>43</v>
      </c>
    </row>
    <row r="93" spans="1:4" x14ac:dyDescent="0.25">
      <c r="A93" s="5962"/>
      <c r="B93" s="1428" t="s">
        <v>3616</v>
      </c>
      <c r="C93" s="1430">
        <v>0</v>
      </c>
      <c r="D93" s="1430">
        <v>0</v>
      </c>
    </row>
    <row r="94" spans="1:4" x14ac:dyDescent="0.25">
      <c r="A94" s="5962"/>
      <c r="B94" s="1428" t="s">
        <v>3617</v>
      </c>
      <c r="C94" s="1430">
        <v>0</v>
      </c>
      <c r="D94" s="1430">
        <v>20</v>
      </c>
    </row>
    <row r="95" spans="1:4" ht="22.5" x14ac:dyDescent="0.25">
      <c r="A95" s="5962"/>
      <c r="B95" s="1428" t="s">
        <v>3618</v>
      </c>
      <c r="C95" s="1434">
        <v>0</v>
      </c>
      <c r="D95" s="1434">
        <v>114</v>
      </c>
    </row>
    <row r="96" spans="1:4" x14ac:dyDescent="0.25">
      <c r="A96" s="5962"/>
      <c r="B96" s="1428" t="s">
        <v>3619</v>
      </c>
      <c r="C96" s="1435">
        <v>0</v>
      </c>
      <c r="D96" s="1436">
        <v>0</v>
      </c>
    </row>
    <row r="97" spans="1:4" x14ac:dyDescent="0.25">
      <c r="A97" s="5962"/>
      <c r="B97" s="1428" t="s">
        <v>3620</v>
      </c>
      <c r="C97" s="1435">
        <v>0</v>
      </c>
      <c r="D97" s="1436">
        <v>0</v>
      </c>
    </row>
    <row r="98" spans="1:4" x14ac:dyDescent="0.25">
      <c r="A98" s="5962"/>
      <c r="B98" s="1428" t="s">
        <v>3621</v>
      </c>
      <c r="C98" s="1435">
        <v>0</v>
      </c>
      <c r="D98" s="1436">
        <v>0</v>
      </c>
    </row>
    <row r="99" spans="1:4" x14ac:dyDescent="0.25">
      <c r="A99" s="5962"/>
      <c r="B99" s="1428" t="s">
        <v>3622</v>
      </c>
      <c r="C99" s="1435">
        <v>0</v>
      </c>
      <c r="D99" s="1436">
        <v>0</v>
      </c>
    </row>
    <row r="100" spans="1:4" x14ac:dyDescent="0.25">
      <c r="A100" s="5962"/>
      <c r="B100" s="1428" t="s">
        <v>3623</v>
      </c>
      <c r="C100" s="1435">
        <v>0</v>
      </c>
      <c r="D100" s="1436">
        <v>0</v>
      </c>
    </row>
    <row r="101" spans="1:4" x14ac:dyDescent="0.25">
      <c r="A101" s="5962"/>
      <c r="B101" s="1428" t="s">
        <v>3624</v>
      </c>
      <c r="C101" s="1435">
        <v>0</v>
      </c>
      <c r="D101" s="1436">
        <v>0</v>
      </c>
    </row>
    <row r="102" spans="1:4" ht="22.5" x14ac:dyDescent="0.25">
      <c r="A102" s="5962"/>
      <c r="B102" s="1428" t="s">
        <v>3625</v>
      </c>
      <c r="C102" s="1435">
        <v>0</v>
      </c>
      <c r="D102" s="1436">
        <v>0</v>
      </c>
    </row>
    <row r="103" spans="1:4" x14ac:dyDescent="0.25">
      <c r="A103" s="5962"/>
      <c r="B103" s="1043" t="s">
        <v>3626</v>
      </c>
      <c r="C103" s="1435">
        <v>0</v>
      </c>
      <c r="D103" s="1436">
        <v>0</v>
      </c>
    </row>
    <row r="104" spans="1:4" x14ac:dyDescent="0.25">
      <c r="A104" s="6654"/>
      <c r="B104" s="1431" t="s">
        <v>3627</v>
      </c>
      <c r="C104" s="1437">
        <v>0</v>
      </c>
      <c r="D104" s="1438">
        <v>0</v>
      </c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>
        <v>14</v>
      </c>
      <c r="C143" s="1401">
        <v>14</v>
      </c>
      <c r="D143" s="1461">
        <v>13</v>
      </c>
    </row>
    <row r="144" spans="1:5" x14ac:dyDescent="0.25">
      <c r="A144" s="1462" t="s">
        <v>3669</v>
      </c>
      <c r="B144" s="1448">
        <v>0</v>
      </c>
      <c r="C144" s="1371">
        <v>0</v>
      </c>
      <c r="D144" s="1362">
        <v>0</v>
      </c>
    </row>
    <row r="145" spans="1:13" x14ac:dyDescent="0.25">
      <c r="A145" s="1462" t="s">
        <v>3670</v>
      </c>
      <c r="B145" s="1448">
        <v>0</v>
      </c>
      <c r="C145" s="1457"/>
      <c r="D145" s="1458"/>
    </row>
    <row r="146" spans="1:13" x14ac:dyDescent="0.25">
      <c r="A146" s="1462" t="s">
        <v>3671</v>
      </c>
      <c r="B146" s="1448">
        <v>0</v>
      </c>
      <c r="C146" s="1457"/>
      <c r="D146" s="1458"/>
    </row>
    <row r="147" spans="1:13" x14ac:dyDescent="0.25">
      <c r="A147" s="1462" t="s">
        <v>3672</v>
      </c>
      <c r="B147" s="1448">
        <v>12</v>
      </c>
      <c r="C147" s="1371">
        <v>12</v>
      </c>
      <c r="D147" s="1362">
        <v>7</v>
      </c>
    </row>
    <row r="148" spans="1:13" x14ac:dyDescent="0.25">
      <c r="A148" s="1027" t="s">
        <v>3673</v>
      </c>
      <c r="B148" s="1463">
        <v>6</v>
      </c>
      <c r="C148" s="1397">
        <v>6</v>
      </c>
      <c r="D148" s="1443">
        <v>4</v>
      </c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19</v>
      </c>
      <c r="M152" s="1107">
        <v>0</v>
      </c>
    </row>
    <row r="153" spans="1:13" x14ac:dyDescent="0.25">
      <c r="A153" s="1040" t="s">
        <v>3679</v>
      </c>
      <c r="B153" s="1471">
        <f>SUM(C153:J153)</f>
        <v>18</v>
      </c>
      <c r="C153" s="1114">
        <v>3</v>
      </c>
      <c r="D153" s="1115">
        <v>1</v>
      </c>
      <c r="E153" s="1114">
        <v>2</v>
      </c>
      <c r="F153" s="1115">
        <v>0</v>
      </c>
      <c r="G153" s="1114">
        <v>3</v>
      </c>
      <c r="H153" s="1115">
        <v>4</v>
      </c>
      <c r="I153" s="1114">
        <v>2</v>
      </c>
      <c r="J153" s="1322">
        <v>3</v>
      </c>
      <c r="K153" s="1326">
        <v>0</v>
      </c>
      <c r="L153" s="1278">
        <v>18</v>
      </c>
      <c r="M153" s="1115">
        <v>0</v>
      </c>
    </row>
    <row r="154" spans="1:13" x14ac:dyDescent="0.25">
      <c r="A154" s="1472" t="s">
        <v>3680</v>
      </c>
      <c r="B154" s="1473">
        <f>SUM(C154:J154)</f>
        <v>1</v>
      </c>
      <c r="C154" s="1289">
        <v>0</v>
      </c>
      <c r="D154" s="1474">
        <v>0</v>
      </c>
      <c r="E154" s="1289">
        <v>0</v>
      </c>
      <c r="F154" s="1474">
        <v>0</v>
      </c>
      <c r="G154" s="1289">
        <v>1</v>
      </c>
      <c r="H154" s="1474">
        <v>0</v>
      </c>
      <c r="I154" s="1289">
        <v>0</v>
      </c>
      <c r="J154" s="1475">
        <v>0</v>
      </c>
      <c r="K154" s="266">
        <v>0</v>
      </c>
      <c r="L154" s="262">
        <v>1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663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3" zoomScaleNormal="100" workbookViewId="0">
      <selection activeCell="A211" sqref="A21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>
        <v>0</v>
      </c>
      <c r="D11" s="1495">
        <v>0</v>
      </c>
      <c r="E11" s="1496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7">
        <v>0</v>
      </c>
      <c r="N11" s="1497">
        <v>0</v>
      </c>
      <c r="O11" s="1497">
        <v>0</v>
      </c>
      <c r="P11" s="1497">
        <v>0</v>
      </c>
      <c r="Q11" s="1497">
        <v>0</v>
      </c>
      <c r="R11" s="1497">
        <v>0</v>
      </c>
      <c r="S11" s="1498">
        <v>0</v>
      </c>
      <c r="T11" s="1499">
        <v>0</v>
      </c>
      <c r="U11" s="1500">
        <v>0</v>
      </c>
      <c r="V11" s="219">
        <v>0</v>
      </c>
      <c r="W11" s="219">
        <v>0</v>
      </c>
      <c r="X11" s="1501">
        <v>0</v>
      </c>
      <c r="Y11" s="1501">
        <v>0</v>
      </c>
      <c r="Z11" s="1501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2</v>
      </c>
      <c r="C12" s="1494">
        <v>0</v>
      </c>
      <c r="D12" s="1495">
        <v>0</v>
      </c>
      <c r="E12" s="1502">
        <v>0</v>
      </c>
      <c r="F12" s="1495">
        <v>0</v>
      </c>
      <c r="G12" s="1495">
        <v>0</v>
      </c>
      <c r="H12" s="1495">
        <v>0</v>
      </c>
      <c r="I12" s="1495">
        <v>0</v>
      </c>
      <c r="J12" s="1495">
        <v>0</v>
      </c>
      <c r="K12" s="1495">
        <v>0</v>
      </c>
      <c r="L12" s="1495">
        <v>0</v>
      </c>
      <c r="M12" s="1495">
        <v>0</v>
      </c>
      <c r="N12" s="1495">
        <v>0</v>
      </c>
      <c r="O12" s="1495">
        <v>0</v>
      </c>
      <c r="P12" s="1495">
        <v>0</v>
      </c>
      <c r="Q12" s="1495">
        <v>0</v>
      </c>
      <c r="R12" s="1495">
        <v>1</v>
      </c>
      <c r="S12" s="1503">
        <v>1</v>
      </c>
      <c r="T12" s="1504">
        <v>0</v>
      </c>
      <c r="U12" s="1505">
        <v>2</v>
      </c>
      <c r="V12" s="1506">
        <v>0</v>
      </c>
      <c r="W12" s="1506">
        <v>0</v>
      </c>
      <c r="X12" s="1506">
        <v>1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>
        <v>0</v>
      </c>
      <c r="F13" s="1495">
        <v>0</v>
      </c>
      <c r="G13" s="1495">
        <v>0</v>
      </c>
      <c r="H13" s="1495">
        <v>0</v>
      </c>
      <c r="I13" s="1495">
        <v>0</v>
      </c>
      <c r="J13" s="1495">
        <v>0</v>
      </c>
      <c r="K13" s="1495">
        <v>0</v>
      </c>
      <c r="L13" s="1495">
        <v>0</v>
      </c>
      <c r="M13" s="1495">
        <v>0</v>
      </c>
      <c r="N13" s="1495">
        <v>0</v>
      </c>
      <c r="O13" s="1495">
        <v>0</v>
      </c>
      <c r="P13" s="1495">
        <v>0</v>
      </c>
      <c r="Q13" s="1495">
        <v>0</v>
      </c>
      <c r="R13" s="1495">
        <v>0</v>
      </c>
      <c r="S13" s="1503">
        <v>0</v>
      </c>
      <c r="T13" s="1504">
        <v>0</v>
      </c>
      <c r="U13" s="1505">
        <v>0</v>
      </c>
      <c r="V13" s="1506">
        <v>0</v>
      </c>
      <c r="W13" s="1506">
        <v>0</v>
      </c>
      <c r="X13" s="1506">
        <v>0</v>
      </c>
      <c r="Y13" s="1506">
        <v>0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>
        <v>0</v>
      </c>
      <c r="D14" s="1495">
        <v>0</v>
      </c>
      <c r="E14" s="1502">
        <v>0</v>
      </c>
      <c r="F14" s="1495">
        <v>0</v>
      </c>
      <c r="G14" s="1495">
        <v>0</v>
      </c>
      <c r="H14" s="1495">
        <v>0</v>
      </c>
      <c r="I14" s="1495">
        <v>0</v>
      </c>
      <c r="J14" s="1495">
        <v>0</v>
      </c>
      <c r="K14" s="1495">
        <v>0</v>
      </c>
      <c r="L14" s="1495">
        <v>0</v>
      </c>
      <c r="M14" s="1495">
        <v>0</v>
      </c>
      <c r="N14" s="1495">
        <v>0</v>
      </c>
      <c r="O14" s="1495">
        <v>0</v>
      </c>
      <c r="P14" s="1495">
        <v>0</v>
      </c>
      <c r="Q14" s="1495">
        <v>0</v>
      </c>
      <c r="R14" s="1495">
        <v>0</v>
      </c>
      <c r="S14" s="1503">
        <v>0</v>
      </c>
      <c r="T14" s="1504">
        <v>0</v>
      </c>
      <c r="U14" s="1505">
        <v>0</v>
      </c>
      <c r="V14" s="1506">
        <v>0</v>
      </c>
      <c r="W14" s="1506">
        <v>0</v>
      </c>
      <c r="X14" s="1506">
        <v>0</v>
      </c>
      <c r="Y14" s="1506">
        <v>0</v>
      </c>
      <c r="Z14" s="1506">
        <v>0</v>
      </c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38</v>
      </c>
      <c r="C15" s="1494">
        <v>0</v>
      </c>
      <c r="D15" s="1495">
        <v>0</v>
      </c>
      <c r="E15" s="1502">
        <v>0</v>
      </c>
      <c r="F15" s="1495">
        <v>0</v>
      </c>
      <c r="G15" s="1495">
        <v>2</v>
      </c>
      <c r="H15" s="1495">
        <v>1</v>
      </c>
      <c r="I15" s="1495">
        <v>2</v>
      </c>
      <c r="J15" s="1495">
        <v>1</v>
      </c>
      <c r="K15" s="1495">
        <v>0</v>
      </c>
      <c r="L15" s="1495">
        <v>2</v>
      </c>
      <c r="M15" s="1495">
        <v>2</v>
      </c>
      <c r="N15" s="1495">
        <v>5</v>
      </c>
      <c r="O15" s="1495">
        <v>0</v>
      </c>
      <c r="P15" s="1495">
        <v>1</v>
      </c>
      <c r="Q15" s="1495">
        <v>3</v>
      </c>
      <c r="R15" s="1495">
        <v>7</v>
      </c>
      <c r="S15" s="1503">
        <v>12</v>
      </c>
      <c r="T15" s="1504">
        <v>10</v>
      </c>
      <c r="U15" s="1505">
        <v>28</v>
      </c>
      <c r="V15" s="1506">
        <v>0</v>
      </c>
      <c r="W15" s="1506">
        <v>0</v>
      </c>
      <c r="X15" s="1506">
        <v>2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40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2</v>
      </c>
      <c r="H16" s="1513">
        <f t="shared" si="7"/>
        <v>1</v>
      </c>
      <c r="I16" s="1513">
        <f t="shared" si="7"/>
        <v>2</v>
      </c>
      <c r="J16" s="1513">
        <f t="shared" si="7"/>
        <v>1</v>
      </c>
      <c r="K16" s="1513">
        <f t="shared" si="7"/>
        <v>0</v>
      </c>
      <c r="L16" s="1513">
        <f t="shared" si="7"/>
        <v>2</v>
      </c>
      <c r="M16" s="1513">
        <f t="shared" si="7"/>
        <v>2</v>
      </c>
      <c r="N16" s="1513">
        <f t="shared" si="7"/>
        <v>5</v>
      </c>
      <c r="O16" s="1513">
        <f t="shared" si="7"/>
        <v>0</v>
      </c>
      <c r="P16" s="1513">
        <f t="shared" si="7"/>
        <v>1</v>
      </c>
      <c r="Q16" s="1513">
        <f t="shared" si="7"/>
        <v>3</v>
      </c>
      <c r="R16" s="1513">
        <f t="shared" si="7"/>
        <v>8</v>
      </c>
      <c r="S16" s="1514">
        <f t="shared" si="7"/>
        <v>13</v>
      </c>
      <c r="T16" s="1510">
        <f t="shared" si="7"/>
        <v>10</v>
      </c>
      <c r="U16" s="1515">
        <f t="shared" si="7"/>
        <v>30</v>
      </c>
      <c r="V16" s="1516">
        <f t="shared" si="7"/>
        <v>0</v>
      </c>
      <c r="W16" s="1516">
        <f t="shared" si="7"/>
        <v>0</v>
      </c>
      <c r="X16" s="1516">
        <f t="shared" si="7"/>
        <v>3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34</v>
      </c>
      <c r="C109" s="169">
        <v>15</v>
      </c>
      <c r="D109" s="1535">
        <v>19</v>
      </c>
      <c r="E109" s="407">
        <v>0</v>
      </c>
      <c r="F109" s="1536">
        <v>3</v>
      </c>
      <c r="G109" s="1536">
        <v>1</v>
      </c>
      <c r="H109" s="1536">
        <v>0</v>
      </c>
      <c r="I109" s="1536">
        <v>3</v>
      </c>
      <c r="J109" s="1536">
        <v>3</v>
      </c>
      <c r="K109" s="1536">
        <v>4</v>
      </c>
      <c r="L109" s="1536">
        <v>0</v>
      </c>
      <c r="M109" s="1536">
        <v>2</v>
      </c>
      <c r="N109" s="1536">
        <v>4</v>
      </c>
      <c r="O109" s="1536">
        <v>14</v>
      </c>
      <c r="P109" s="1537">
        <v>0</v>
      </c>
      <c r="Q109" s="415">
        <v>1</v>
      </c>
      <c r="R109" s="219">
        <v>0</v>
      </c>
      <c r="S109" s="219">
        <v>0</v>
      </c>
      <c r="T109" s="219">
        <v>0</v>
      </c>
      <c r="U109" s="219">
        <v>0</v>
      </c>
      <c r="V109" s="219">
        <v>3</v>
      </c>
      <c r="W109" s="219">
        <v>0</v>
      </c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>
        <v>0</v>
      </c>
      <c r="D110" s="1535">
        <v>0</v>
      </c>
      <c r="E110" s="407">
        <v>0</v>
      </c>
      <c r="F110" s="1536">
        <v>0</v>
      </c>
      <c r="G110" s="1536">
        <v>0</v>
      </c>
      <c r="H110" s="1536">
        <v>0</v>
      </c>
      <c r="I110" s="1536">
        <v>0</v>
      </c>
      <c r="J110" s="1536">
        <v>0</v>
      </c>
      <c r="K110" s="1536">
        <v>0</v>
      </c>
      <c r="L110" s="1536">
        <v>0</v>
      </c>
      <c r="M110" s="1536">
        <v>0</v>
      </c>
      <c r="N110" s="1536">
        <v>0</v>
      </c>
      <c r="O110" s="1536">
        <v>0</v>
      </c>
      <c r="P110" s="1537">
        <v>0</v>
      </c>
      <c r="Q110" s="415">
        <v>0</v>
      </c>
      <c r="R110" s="219">
        <v>0</v>
      </c>
      <c r="S110" s="219">
        <v>0</v>
      </c>
      <c r="T110" s="219">
        <v>0</v>
      </c>
      <c r="U110" s="219">
        <v>0</v>
      </c>
      <c r="V110" s="219">
        <v>0</v>
      </c>
      <c r="W110" s="219">
        <v>0</v>
      </c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>
        <v>0</v>
      </c>
      <c r="D111" s="1535">
        <v>0</v>
      </c>
      <c r="E111" s="407">
        <v>0</v>
      </c>
      <c r="F111" s="1536">
        <v>0</v>
      </c>
      <c r="G111" s="1536">
        <v>0</v>
      </c>
      <c r="H111" s="1536">
        <v>0</v>
      </c>
      <c r="I111" s="1536">
        <v>0</v>
      </c>
      <c r="J111" s="1536">
        <v>0</v>
      </c>
      <c r="K111" s="1536">
        <v>0</v>
      </c>
      <c r="L111" s="1536">
        <v>0</v>
      </c>
      <c r="M111" s="1536">
        <v>0</v>
      </c>
      <c r="N111" s="1536">
        <v>0</v>
      </c>
      <c r="O111" s="1536">
        <v>0</v>
      </c>
      <c r="P111" s="1537">
        <v>0</v>
      </c>
      <c r="Q111" s="415">
        <v>0</v>
      </c>
      <c r="R111" s="219">
        <v>0</v>
      </c>
      <c r="S111" s="219">
        <v>0</v>
      </c>
      <c r="T111" s="219">
        <v>0</v>
      </c>
      <c r="U111" s="219">
        <v>0</v>
      </c>
      <c r="V111" s="219">
        <v>0</v>
      </c>
      <c r="W111" s="219">
        <v>0</v>
      </c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34</v>
      </c>
      <c r="C112" s="1598">
        <f t="shared" si="53"/>
        <v>15</v>
      </c>
      <c r="D112" s="1268">
        <f t="shared" si="53"/>
        <v>19</v>
      </c>
      <c r="E112" s="1558">
        <f t="shared" si="53"/>
        <v>0</v>
      </c>
      <c r="F112" s="1599">
        <f t="shared" si="53"/>
        <v>3</v>
      </c>
      <c r="G112" s="1599">
        <f t="shared" si="53"/>
        <v>1</v>
      </c>
      <c r="H112" s="1599">
        <f t="shared" si="53"/>
        <v>0</v>
      </c>
      <c r="I112" s="1599">
        <f t="shared" si="53"/>
        <v>3</v>
      </c>
      <c r="J112" s="1599">
        <f t="shared" si="53"/>
        <v>3</v>
      </c>
      <c r="K112" s="1599">
        <f t="shared" si="53"/>
        <v>4</v>
      </c>
      <c r="L112" s="1599">
        <f t="shared" si="53"/>
        <v>0</v>
      </c>
      <c r="M112" s="1599">
        <f t="shared" si="53"/>
        <v>2</v>
      </c>
      <c r="N112" s="1599">
        <f t="shared" si="53"/>
        <v>4</v>
      </c>
      <c r="O112" s="1599">
        <f t="shared" si="53"/>
        <v>14</v>
      </c>
      <c r="P112" s="1269">
        <f t="shared" si="53"/>
        <v>0</v>
      </c>
      <c r="Q112" s="1600">
        <f t="shared" si="53"/>
        <v>1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3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53</v>
      </c>
      <c r="C123" s="1606">
        <v>1</v>
      </c>
      <c r="D123" s="1607">
        <v>3</v>
      </c>
      <c r="E123" s="1607">
        <v>13</v>
      </c>
      <c r="F123" s="1607">
        <v>8</v>
      </c>
      <c r="G123" s="1607">
        <v>3</v>
      </c>
      <c r="H123" s="1607">
        <v>5</v>
      </c>
      <c r="I123" s="1607">
        <v>11</v>
      </c>
      <c r="J123" s="1607">
        <v>3</v>
      </c>
      <c r="K123" s="1607">
        <v>2</v>
      </c>
      <c r="L123" s="1607">
        <v>1</v>
      </c>
      <c r="M123" s="1607">
        <v>0</v>
      </c>
      <c r="N123" s="1607">
        <v>2</v>
      </c>
      <c r="O123" s="1607">
        <v>0</v>
      </c>
      <c r="P123" s="1607">
        <v>0</v>
      </c>
      <c r="Q123" s="1607">
        <v>1</v>
      </c>
      <c r="R123" s="1607">
        <v>0</v>
      </c>
      <c r="S123" s="1608">
        <v>0</v>
      </c>
      <c r="T123" s="416">
        <v>15</v>
      </c>
      <c r="U123" s="173">
        <v>38</v>
      </c>
      <c r="V123" s="1609">
        <v>0</v>
      </c>
      <c r="W123" s="1610">
        <v>6</v>
      </c>
      <c r="X123" s="1610">
        <v>0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>
        <v>0</v>
      </c>
      <c r="G156" s="1498">
        <v>0</v>
      </c>
      <c r="H156" s="1523">
        <v>0</v>
      </c>
      <c r="I156" s="1498">
        <v>0</v>
      </c>
      <c r="J156" s="1523">
        <v>0</v>
      </c>
      <c r="K156" s="1498">
        <v>0</v>
      </c>
      <c r="L156" s="1523">
        <v>0</v>
      </c>
      <c r="M156" s="1498">
        <v>0</v>
      </c>
      <c r="N156" s="1523">
        <v>0</v>
      </c>
      <c r="O156" s="1498">
        <v>0</v>
      </c>
      <c r="P156" s="1523">
        <v>0</v>
      </c>
      <c r="Q156" s="1498">
        <v>0</v>
      </c>
      <c r="R156" s="1523">
        <v>0</v>
      </c>
      <c r="S156" s="1498">
        <v>0</v>
      </c>
      <c r="T156" s="1523">
        <v>0</v>
      </c>
      <c r="U156" s="1498">
        <v>0</v>
      </c>
      <c r="V156" s="1523">
        <v>0</v>
      </c>
      <c r="W156" s="1498">
        <v>0</v>
      </c>
      <c r="X156" s="1523">
        <v>0</v>
      </c>
      <c r="Y156" s="1498">
        <v>0</v>
      </c>
      <c r="Z156" s="1523">
        <v>0</v>
      </c>
      <c r="AA156" s="1498">
        <v>0</v>
      </c>
      <c r="AB156" s="1523">
        <v>0</v>
      </c>
      <c r="AC156" s="1498">
        <v>0</v>
      </c>
      <c r="AD156" s="1523">
        <v>0</v>
      </c>
      <c r="AE156" s="1498">
        <v>0</v>
      </c>
      <c r="AF156" s="1523">
        <v>0</v>
      </c>
      <c r="AG156" s="1534">
        <v>0</v>
      </c>
      <c r="AH156" s="1654">
        <v>0</v>
      </c>
      <c r="AI156" s="1501">
        <v>0</v>
      </c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>
        <v>0</v>
      </c>
      <c r="G157" s="1503">
        <v>0</v>
      </c>
      <c r="H157" s="1494">
        <v>0</v>
      </c>
      <c r="I157" s="1503">
        <v>0</v>
      </c>
      <c r="J157" s="1494">
        <v>0</v>
      </c>
      <c r="K157" s="1503">
        <v>0</v>
      </c>
      <c r="L157" s="1494">
        <v>0</v>
      </c>
      <c r="M157" s="1503">
        <v>0</v>
      </c>
      <c r="N157" s="1494">
        <v>0</v>
      </c>
      <c r="O157" s="1503">
        <v>0</v>
      </c>
      <c r="P157" s="1494">
        <v>0</v>
      </c>
      <c r="Q157" s="1503">
        <v>0</v>
      </c>
      <c r="R157" s="1494">
        <v>0</v>
      </c>
      <c r="S157" s="1503">
        <v>0</v>
      </c>
      <c r="T157" s="1494">
        <v>0</v>
      </c>
      <c r="U157" s="1503">
        <v>0</v>
      </c>
      <c r="V157" s="1494">
        <v>0</v>
      </c>
      <c r="W157" s="1503">
        <v>0</v>
      </c>
      <c r="X157" s="1494">
        <v>0</v>
      </c>
      <c r="Y157" s="1503">
        <v>0</v>
      </c>
      <c r="Z157" s="1494">
        <v>0</v>
      </c>
      <c r="AA157" s="1503">
        <v>0</v>
      </c>
      <c r="AB157" s="1494">
        <v>0</v>
      </c>
      <c r="AC157" s="1503">
        <v>0</v>
      </c>
      <c r="AD157" s="1494">
        <v>0</v>
      </c>
      <c r="AE157" s="1503">
        <v>0</v>
      </c>
      <c r="AF157" s="1494">
        <v>0</v>
      </c>
      <c r="AG157" s="1543">
        <v>0</v>
      </c>
      <c r="AH157" s="1574">
        <v>0</v>
      </c>
      <c r="AI157" s="1506">
        <v>0</v>
      </c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>
        <v>0</v>
      </c>
      <c r="G158" s="1503">
        <v>0</v>
      </c>
      <c r="H158" s="1494">
        <v>0</v>
      </c>
      <c r="I158" s="1503">
        <v>0</v>
      </c>
      <c r="J158" s="1494">
        <v>0</v>
      </c>
      <c r="K158" s="1503">
        <v>0</v>
      </c>
      <c r="L158" s="1494">
        <v>0</v>
      </c>
      <c r="M158" s="1503">
        <v>0</v>
      </c>
      <c r="N158" s="1494">
        <v>0</v>
      </c>
      <c r="O158" s="1503">
        <v>0</v>
      </c>
      <c r="P158" s="1494">
        <v>0</v>
      </c>
      <c r="Q158" s="1503">
        <v>0</v>
      </c>
      <c r="R158" s="1494">
        <v>0</v>
      </c>
      <c r="S158" s="1503">
        <v>0</v>
      </c>
      <c r="T158" s="1494">
        <v>0</v>
      </c>
      <c r="U158" s="1503">
        <v>0</v>
      </c>
      <c r="V158" s="1494">
        <v>0</v>
      </c>
      <c r="W158" s="1503">
        <v>0</v>
      </c>
      <c r="X158" s="1494">
        <v>0</v>
      </c>
      <c r="Y158" s="1503">
        <v>0</v>
      </c>
      <c r="Z158" s="1494">
        <v>0</v>
      </c>
      <c r="AA158" s="1503">
        <v>0</v>
      </c>
      <c r="AB158" s="1494">
        <v>0</v>
      </c>
      <c r="AC158" s="1503">
        <v>0</v>
      </c>
      <c r="AD158" s="1494">
        <v>0</v>
      </c>
      <c r="AE158" s="1503">
        <v>0</v>
      </c>
      <c r="AF158" s="1494">
        <v>0</v>
      </c>
      <c r="AG158" s="1543">
        <v>0</v>
      </c>
      <c r="AH158" s="1574">
        <v>0</v>
      </c>
      <c r="AI158" s="1506">
        <v>0</v>
      </c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741</v>
      </c>
      <c r="D159" s="1638">
        <f t="shared" si="99"/>
        <v>330</v>
      </c>
      <c r="E159" s="418">
        <f t="shared" si="99"/>
        <v>411</v>
      </c>
      <c r="F159" s="1544">
        <v>0</v>
      </c>
      <c r="G159" s="1546">
        <v>0</v>
      </c>
      <c r="H159" s="1544">
        <v>10</v>
      </c>
      <c r="I159" s="1546">
        <v>13</v>
      </c>
      <c r="J159" s="1544">
        <v>12</v>
      </c>
      <c r="K159" s="1546">
        <v>11</v>
      </c>
      <c r="L159" s="1544">
        <v>18</v>
      </c>
      <c r="M159" s="1546">
        <v>19</v>
      </c>
      <c r="N159" s="1544">
        <v>22</v>
      </c>
      <c r="O159" s="1546">
        <v>32</v>
      </c>
      <c r="P159" s="1544">
        <v>16</v>
      </c>
      <c r="Q159" s="1546">
        <v>29</v>
      </c>
      <c r="R159" s="1544">
        <v>24</v>
      </c>
      <c r="S159" s="1546">
        <v>33</v>
      </c>
      <c r="T159" s="1544">
        <v>28</v>
      </c>
      <c r="U159" s="1546">
        <v>32</v>
      </c>
      <c r="V159" s="1544">
        <v>33</v>
      </c>
      <c r="W159" s="1546">
        <v>39</v>
      </c>
      <c r="X159" s="1544">
        <v>34</v>
      </c>
      <c r="Y159" s="1546">
        <v>43</v>
      </c>
      <c r="Z159" s="1544">
        <v>30</v>
      </c>
      <c r="AA159" s="1546">
        <v>40</v>
      </c>
      <c r="AB159" s="1544">
        <v>37</v>
      </c>
      <c r="AC159" s="1546">
        <v>36</v>
      </c>
      <c r="AD159" s="1544">
        <v>31</v>
      </c>
      <c r="AE159" s="1546">
        <v>42</v>
      </c>
      <c r="AF159" s="1544">
        <v>35</v>
      </c>
      <c r="AG159" s="1578">
        <v>42</v>
      </c>
      <c r="AH159" s="1577">
        <v>9</v>
      </c>
      <c r="AI159" s="411">
        <v>0</v>
      </c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>
        <v>0</v>
      </c>
      <c r="G160" s="1498">
        <v>0</v>
      </c>
      <c r="H160" s="1523">
        <v>0</v>
      </c>
      <c r="I160" s="1498">
        <v>0</v>
      </c>
      <c r="J160" s="1523">
        <v>0</v>
      </c>
      <c r="K160" s="1498">
        <v>0</v>
      </c>
      <c r="L160" s="1523">
        <v>0</v>
      </c>
      <c r="M160" s="1498">
        <v>0</v>
      </c>
      <c r="N160" s="1523">
        <v>0</v>
      </c>
      <c r="O160" s="1498">
        <v>0</v>
      </c>
      <c r="P160" s="1523">
        <v>0</v>
      </c>
      <c r="Q160" s="1498">
        <v>0</v>
      </c>
      <c r="R160" s="1523">
        <v>0</v>
      </c>
      <c r="S160" s="1498">
        <v>0</v>
      </c>
      <c r="T160" s="1523">
        <v>0</v>
      </c>
      <c r="U160" s="1498">
        <v>0</v>
      </c>
      <c r="V160" s="1523">
        <v>0</v>
      </c>
      <c r="W160" s="1498">
        <v>0</v>
      </c>
      <c r="X160" s="1523">
        <v>0</v>
      </c>
      <c r="Y160" s="1498">
        <v>0</v>
      </c>
      <c r="Z160" s="1523">
        <v>0</v>
      </c>
      <c r="AA160" s="1498">
        <v>0</v>
      </c>
      <c r="AB160" s="1523">
        <v>0</v>
      </c>
      <c r="AC160" s="1498">
        <v>0</v>
      </c>
      <c r="AD160" s="1523">
        <v>0</v>
      </c>
      <c r="AE160" s="1498">
        <v>0</v>
      </c>
      <c r="AF160" s="1523">
        <v>0</v>
      </c>
      <c r="AG160" s="1534">
        <v>0</v>
      </c>
      <c r="AH160" s="1654">
        <v>0</v>
      </c>
      <c r="AI160" s="1660">
        <v>0</v>
      </c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>
        <v>0</v>
      </c>
      <c r="G161" s="1503">
        <v>0</v>
      </c>
      <c r="H161" s="1494">
        <v>0</v>
      </c>
      <c r="I161" s="1503">
        <v>0</v>
      </c>
      <c r="J161" s="1494">
        <v>0</v>
      </c>
      <c r="K161" s="1503">
        <v>0</v>
      </c>
      <c r="L161" s="1494">
        <v>0</v>
      </c>
      <c r="M161" s="1503">
        <v>0</v>
      </c>
      <c r="N161" s="1494">
        <v>0</v>
      </c>
      <c r="O161" s="1503">
        <v>0</v>
      </c>
      <c r="P161" s="1494">
        <v>0</v>
      </c>
      <c r="Q161" s="1503">
        <v>0</v>
      </c>
      <c r="R161" s="1494">
        <v>0</v>
      </c>
      <c r="S161" s="1503">
        <v>0</v>
      </c>
      <c r="T161" s="1494">
        <v>0</v>
      </c>
      <c r="U161" s="1503">
        <v>0</v>
      </c>
      <c r="V161" s="1494">
        <v>0</v>
      </c>
      <c r="W161" s="1503">
        <v>0</v>
      </c>
      <c r="X161" s="1494">
        <v>0</v>
      </c>
      <c r="Y161" s="1503">
        <v>0</v>
      </c>
      <c r="Z161" s="1494">
        <v>0</v>
      </c>
      <c r="AA161" s="1503">
        <v>0</v>
      </c>
      <c r="AB161" s="1494">
        <v>0</v>
      </c>
      <c r="AC161" s="1503">
        <v>0</v>
      </c>
      <c r="AD161" s="1494">
        <v>0</v>
      </c>
      <c r="AE161" s="1503">
        <v>0</v>
      </c>
      <c r="AF161" s="1494">
        <v>0</v>
      </c>
      <c r="AG161" s="1543">
        <v>0</v>
      </c>
      <c r="AH161" s="1574">
        <v>0</v>
      </c>
      <c r="AI161" s="1506">
        <v>0</v>
      </c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>
        <v>0</v>
      </c>
      <c r="G162" s="1503">
        <v>0</v>
      </c>
      <c r="H162" s="1494">
        <v>0</v>
      </c>
      <c r="I162" s="1503">
        <v>0</v>
      </c>
      <c r="J162" s="1494">
        <v>0</v>
      </c>
      <c r="K162" s="1503">
        <v>0</v>
      </c>
      <c r="L162" s="1494">
        <v>0</v>
      </c>
      <c r="M162" s="1503">
        <v>0</v>
      </c>
      <c r="N162" s="1494">
        <v>0</v>
      </c>
      <c r="O162" s="1503">
        <v>0</v>
      </c>
      <c r="P162" s="1494">
        <v>0</v>
      </c>
      <c r="Q162" s="1503">
        <v>0</v>
      </c>
      <c r="R162" s="1494">
        <v>0</v>
      </c>
      <c r="S162" s="1503">
        <v>0</v>
      </c>
      <c r="T162" s="1494">
        <v>0</v>
      </c>
      <c r="U162" s="1503">
        <v>0</v>
      </c>
      <c r="V162" s="1494">
        <v>0</v>
      </c>
      <c r="W162" s="1503">
        <v>0</v>
      </c>
      <c r="X162" s="1494">
        <v>0</v>
      </c>
      <c r="Y162" s="1503">
        <v>0</v>
      </c>
      <c r="Z162" s="1494">
        <v>0</v>
      </c>
      <c r="AA162" s="1503">
        <v>0</v>
      </c>
      <c r="AB162" s="1494">
        <v>0</v>
      </c>
      <c r="AC162" s="1503">
        <v>0</v>
      </c>
      <c r="AD162" s="1494">
        <v>0</v>
      </c>
      <c r="AE162" s="1503">
        <v>0</v>
      </c>
      <c r="AF162" s="1494">
        <v>0</v>
      </c>
      <c r="AG162" s="1543">
        <v>0</v>
      </c>
      <c r="AH162" s="1574">
        <v>0</v>
      </c>
      <c r="AI162" s="1506">
        <v>0</v>
      </c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>
        <v>0</v>
      </c>
      <c r="G163" s="1546">
        <v>0</v>
      </c>
      <c r="H163" s="1544">
        <v>0</v>
      </c>
      <c r="I163" s="1546">
        <v>0</v>
      </c>
      <c r="J163" s="1544">
        <v>0</v>
      </c>
      <c r="K163" s="1546">
        <v>0</v>
      </c>
      <c r="L163" s="1544">
        <v>0</v>
      </c>
      <c r="M163" s="1546">
        <v>0</v>
      </c>
      <c r="N163" s="1544">
        <v>0</v>
      </c>
      <c r="O163" s="1546">
        <v>0</v>
      </c>
      <c r="P163" s="1544">
        <v>0</v>
      </c>
      <c r="Q163" s="1546">
        <v>0</v>
      </c>
      <c r="R163" s="1544">
        <v>0</v>
      </c>
      <c r="S163" s="1546">
        <v>0</v>
      </c>
      <c r="T163" s="1544">
        <v>0</v>
      </c>
      <c r="U163" s="1546">
        <v>0</v>
      </c>
      <c r="V163" s="1544">
        <v>0</v>
      </c>
      <c r="W163" s="1546">
        <v>0</v>
      </c>
      <c r="X163" s="1544">
        <v>0</v>
      </c>
      <c r="Y163" s="1546">
        <v>0</v>
      </c>
      <c r="Z163" s="1544">
        <v>0</v>
      </c>
      <c r="AA163" s="1546">
        <v>0</v>
      </c>
      <c r="AB163" s="1544">
        <v>0</v>
      </c>
      <c r="AC163" s="1546">
        <v>0</v>
      </c>
      <c r="AD163" s="1544">
        <v>0</v>
      </c>
      <c r="AE163" s="1546">
        <v>0</v>
      </c>
      <c r="AF163" s="1544">
        <v>0</v>
      </c>
      <c r="AG163" s="1578">
        <v>0</v>
      </c>
      <c r="AH163" s="1577">
        <v>0</v>
      </c>
      <c r="AI163" s="411">
        <v>0</v>
      </c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172</v>
      </c>
      <c r="C211" s="1724">
        <v>17</v>
      </c>
      <c r="D211" s="1725">
        <v>40</v>
      </c>
      <c r="E211" s="1725">
        <v>72</v>
      </c>
      <c r="F211" s="1726">
        <v>32</v>
      </c>
      <c r="G211" s="1727">
        <v>11</v>
      </c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1040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12" zoomScale="80" zoomScaleNormal="80" workbookViewId="0">
      <selection activeCell="G13" sqref="G13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1</v>
      </c>
      <c r="E15" s="5326">
        <f t="shared" si="12"/>
        <v>1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>
        <v>1</v>
      </c>
      <c r="AN15" s="5332"/>
      <c r="AO15" s="5333">
        <v>0</v>
      </c>
      <c r="AP15" s="5329">
        <v>0</v>
      </c>
      <c r="AQ15" s="5333">
        <v>0</v>
      </c>
      <c r="AR15" s="5329">
        <v>0</v>
      </c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3</v>
      </c>
      <c r="E16" s="5326">
        <f t="shared" si="12"/>
        <v>3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>
        <v>3</v>
      </c>
      <c r="AN16" s="5332"/>
      <c r="AO16" s="5333">
        <v>0</v>
      </c>
      <c r="AP16" s="5329">
        <v>0</v>
      </c>
      <c r="AQ16" s="5333">
        <v>0</v>
      </c>
      <c r="AR16" s="5329">
        <v>0</v>
      </c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1</v>
      </c>
      <c r="E17" s="5326">
        <f t="shared" si="12"/>
        <v>1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>
        <v>1</v>
      </c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>
        <v>1</v>
      </c>
      <c r="AP17" s="5329">
        <v>0</v>
      </c>
      <c r="AQ17" s="5333">
        <v>0</v>
      </c>
      <c r="AR17" s="5329">
        <v>0</v>
      </c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1</v>
      </c>
      <c r="E19" s="5326">
        <f t="shared" si="12"/>
        <v>1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>
        <v>1</v>
      </c>
      <c r="AN19" s="5332"/>
      <c r="AO19" s="5333">
        <v>0</v>
      </c>
      <c r="AP19" s="5329">
        <v>0</v>
      </c>
      <c r="AQ19" s="5333">
        <v>0</v>
      </c>
      <c r="AR19" s="5329">
        <v>0</v>
      </c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1</v>
      </c>
      <c r="E31" s="5326">
        <f t="shared" si="12"/>
        <v>0</v>
      </c>
      <c r="F31" s="5328">
        <f t="shared" si="3"/>
        <v>1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>
        <v>1</v>
      </c>
      <c r="AO31" s="5333">
        <v>1</v>
      </c>
      <c r="AP31" s="5329">
        <v>0</v>
      </c>
      <c r="AQ31" s="5333">
        <v>0</v>
      </c>
      <c r="AR31" s="5329">
        <v>0</v>
      </c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1</v>
      </c>
      <c r="E33" s="5326">
        <f t="shared" si="12"/>
        <v>0</v>
      </c>
      <c r="F33" s="5328">
        <f t="shared" si="3"/>
        <v>1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>
        <v>1</v>
      </c>
      <c r="AI33" s="5347"/>
      <c r="AJ33" s="5329"/>
      <c r="AK33" s="5347"/>
      <c r="AL33" s="5329"/>
      <c r="AM33" s="5347"/>
      <c r="AN33" s="5332"/>
      <c r="AO33" s="5333">
        <v>0</v>
      </c>
      <c r="AP33" s="5329">
        <v>0</v>
      </c>
      <c r="AQ33" s="5333">
        <v>0</v>
      </c>
      <c r="AR33" s="5329">
        <v>0</v>
      </c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2</v>
      </c>
      <c r="E34" s="5335">
        <f t="shared" si="12"/>
        <v>0</v>
      </c>
      <c r="F34" s="5336">
        <f t="shared" si="3"/>
        <v>2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>
        <v>2</v>
      </c>
      <c r="AO34" s="5341">
        <v>0</v>
      </c>
      <c r="AP34" s="5338">
        <v>0</v>
      </c>
      <c r="AQ34" s="5341">
        <v>0</v>
      </c>
      <c r="AR34" s="5338">
        <v>0</v>
      </c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11</v>
      </c>
      <c r="D39" s="5327">
        <f t="shared" ref="D39:D51" si="14">+F39+H39+J39+L39+N39+P39+R39+T39+V39+X39+Z39+AB39+AD39+AF39+AH39</f>
        <v>8</v>
      </c>
      <c r="E39" s="5328">
        <f t="shared" ref="E39:E51" si="15">+G39+I39+K39+M39+O39+Q39+S39+U39+W39+Y39+AA39+AC39+AE39+AG39+AI39</f>
        <v>3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>
        <v>1</v>
      </c>
      <c r="AE39" s="5329"/>
      <c r="AF39" s="3229"/>
      <c r="AG39" s="5329"/>
      <c r="AH39" s="3229">
        <v>7</v>
      </c>
      <c r="AI39" s="5329">
        <v>3</v>
      </c>
      <c r="AJ39" s="5333">
        <v>11</v>
      </c>
      <c r="AK39" s="5333">
        <v>11</v>
      </c>
      <c r="AL39" s="5333">
        <v>2</v>
      </c>
      <c r="AM39" s="5333">
        <v>11</v>
      </c>
      <c r="AN39" s="5333">
        <v>0</v>
      </c>
      <c r="AO39" s="5333">
        <v>0</v>
      </c>
      <c r="AP39" s="5333">
        <v>0</v>
      </c>
      <c r="AQ39" s="5333">
        <v>0</v>
      </c>
      <c r="AR39" s="5333">
        <v>0</v>
      </c>
      <c r="AS39" s="5333">
        <v>0</v>
      </c>
      <c r="AT39" s="5357">
        <v>7</v>
      </c>
      <c r="AU39" s="5358">
        <v>3</v>
      </c>
      <c r="AV39" s="5359">
        <v>0</v>
      </c>
      <c r="AW39" s="5360">
        <v>0</v>
      </c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2</v>
      </c>
      <c r="D40" s="5326">
        <f t="shared" si="14"/>
        <v>2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>
        <v>2</v>
      </c>
      <c r="AI40" s="5329"/>
      <c r="AJ40" s="5333">
        <v>2</v>
      </c>
      <c r="AK40" s="5333">
        <v>2</v>
      </c>
      <c r="AL40" s="5333">
        <v>1</v>
      </c>
      <c r="AM40" s="5333">
        <v>1</v>
      </c>
      <c r="AN40" s="5333">
        <v>0</v>
      </c>
      <c r="AO40" s="5333">
        <v>0</v>
      </c>
      <c r="AP40" s="5333">
        <v>0</v>
      </c>
      <c r="AQ40" s="5333">
        <v>0</v>
      </c>
      <c r="AR40" s="5333">
        <v>0</v>
      </c>
      <c r="AS40" s="5333">
        <v>0</v>
      </c>
      <c r="AT40" s="5357">
        <v>2</v>
      </c>
      <c r="AU40" s="5358">
        <v>0</v>
      </c>
      <c r="AV40" s="5357">
        <v>0</v>
      </c>
      <c r="AW40" s="5362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435</v>
      </c>
      <c r="D41" s="5365">
        <f>+F41+H41+J41+L41+N41+P41+R41+T41+V41+X41+Z41+AB41+AD41+AF41+AH41</f>
        <v>167</v>
      </c>
      <c r="E41" s="5366">
        <f>+G41+I41+K41+M41+O41+Q41+S41+U41+W41+Y41+AA41+AC41+AE41+AG41+AI41</f>
        <v>268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>
        <v>16</v>
      </c>
      <c r="X41" s="3245"/>
      <c r="Y41" s="5367"/>
      <c r="Z41" s="3245"/>
      <c r="AA41" s="5367"/>
      <c r="AB41" s="3245"/>
      <c r="AC41" s="5367"/>
      <c r="AD41" s="3245">
        <v>4</v>
      </c>
      <c r="AE41" s="5367">
        <v>21</v>
      </c>
      <c r="AF41" s="3245">
        <v>19</v>
      </c>
      <c r="AG41" s="5367">
        <v>17</v>
      </c>
      <c r="AH41" s="3245">
        <v>144</v>
      </c>
      <c r="AI41" s="5367">
        <v>214</v>
      </c>
      <c r="AJ41" s="5368">
        <v>8</v>
      </c>
      <c r="AK41" s="5368">
        <v>150</v>
      </c>
      <c r="AL41" s="5368">
        <v>125</v>
      </c>
      <c r="AM41" s="5368">
        <v>140</v>
      </c>
      <c r="AN41" s="5368">
        <v>13</v>
      </c>
      <c r="AO41" s="5368">
        <v>0</v>
      </c>
      <c r="AP41" s="5368">
        <v>0</v>
      </c>
      <c r="AQ41" s="5368">
        <v>0</v>
      </c>
      <c r="AR41" s="5368">
        <v>0</v>
      </c>
      <c r="AS41" s="5368">
        <v>0</v>
      </c>
      <c r="AT41" s="5369">
        <v>14</v>
      </c>
      <c r="AU41" s="5370">
        <v>26</v>
      </c>
      <c r="AV41" s="5369">
        <v>0</v>
      </c>
      <c r="AW41" s="5371">
        <v>0</v>
      </c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94</v>
      </c>
      <c r="D46" s="5326">
        <f t="shared" si="14"/>
        <v>12</v>
      </c>
      <c r="E46" s="5328">
        <f t="shared" si="15"/>
        <v>82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>
        <v>2</v>
      </c>
      <c r="R46" s="5347"/>
      <c r="S46" s="5329">
        <v>2</v>
      </c>
      <c r="T46" s="5347"/>
      <c r="U46" s="5329">
        <v>3</v>
      </c>
      <c r="V46" s="5347"/>
      <c r="W46" s="5329">
        <v>2</v>
      </c>
      <c r="X46" s="5347"/>
      <c r="Y46" s="5329">
        <v>4</v>
      </c>
      <c r="Z46" s="5347"/>
      <c r="AA46" s="5329">
        <v>10</v>
      </c>
      <c r="AB46" s="5347">
        <v>2</v>
      </c>
      <c r="AC46" s="5329">
        <v>7</v>
      </c>
      <c r="AD46" s="5347">
        <v>6</v>
      </c>
      <c r="AE46" s="5329">
        <v>20</v>
      </c>
      <c r="AF46" s="5347">
        <v>1</v>
      </c>
      <c r="AG46" s="5329">
        <v>16</v>
      </c>
      <c r="AH46" s="5347">
        <v>3</v>
      </c>
      <c r="AI46" s="5329">
        <v>16</v>
      </c>
      <c r="AJ46" s="5333">
        <v>0</v>
      </c>
      <c r="AK46" s="5333">
        <v>0</v>
      </c>
      <c r="AL46" s="5333">
        <v>0</v>
      </c>
      <c r="AM46" s="5333">
        <v>0</v>
      </c>
      <c r="AN46" s="5333">
        <v>94</v>
      </c>
      <c r="AO46" s="5333">
        <v>0</v>
      </c>
      <c r="AP46" s="5333">
        <v>0</v>
      </c>
      <c r="AQ46" s="5333">
        <v>0</v>
      </c>
      <c r="AR46" s="5333">
        <v>0</v>
      </c>
      <c r="AS46" s="5333">
        <v>0</v>
      </c>
      <c r="AT46" s="5390"/>
      <c r="AU46" s="5391"/>
      <c r="AV46" s="5392">
        <v>0</v>
      </c>
      <c r="AW46" s="5393">
        <v>0</v>
      </c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>
        <v>0</v>
      </c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50</v>
      </c>
      <c r="D48" s="5343">
        <f t="shared" si="14"/>
        <v>11</v>
      </c>
      <c r="E48" s="5344">
        <f t="shared" si="15"/>
        <v>39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>
        <v>2</v>
      </c>
      <c r="V48" s="3257"/>
      <c r="W48" s="3258">
        <v>1</v>
      </c>
      <c r="X48" s="3257"/>
      <c r="Y48" s="3258"/>
      <c r="Z48" s="3257"/>
      <c r="AA48" s="3258"/>
      <c r="AB48" s="3257"/>
      <c r="AC48" s="3258"/>
      <c r="AD48" s="3257"/>
      <c r="AE48" s="3258">
        <v>2</v>
      </c>
      <c r="AF48" s="3257">
        <v>2</v>
      </c>
      <c r="AG48" s="3258">
        <v>4</v>
      </c>
      <c r="AH48" s="3257">
        <v>9</v>
      </c>
      <c r="AI48" s="3258">
        <v>30</v>
      </c>
      <c r="AJ48" s="5346">
        <v>21</v>
      </c>
      <c r="AK48" s="5346">
        <v>28</v>
      </c>
      <c r="AL48" s="5346">
        <v>0</v>
      </c>
      <c r="AM48" s="5346">
        <v>1</v>
      </c>
      <c r="AN48" s="5346">
        <v>0</v>
      </c>
      <c r="AO48" s="5346">
        <v>0</v>
      </c>
      <c r="AP48" s="5346">
        <v>0</v>
      </c>
      <c r="AQ48" s="5346">
        <v>0</v>
      </c>
      <c r="AR48" s="5346">
        <v>0</v>
      </c>
      <c r="AS48" s="5346">
        <v>0</v>
      </c>
      <c r="AT48" s="5374"/>
      <c r="AU48" s="5375"/>
      <c r="AV48" s="5628">
        <v>0</v>
      </c>
      <c r="AW48" s="5629">
        <v>0</v>
      </c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>
        <v>1</v>
      </c>
      <c r="D66" s="5416">
        <v>2</v>
      </c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605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SANTA ROSA (121306)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4" sqref="D2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/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2025-12-16T14:14:27Z</dcterms:modified>
  <cp:category/>
  <cp:contentStatus/>
</cp:coreProperties>
</file>