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FEBRERO\"/>
    </mc:Choice>
  </mc:AlternateContent>
  <xr:revisionPtr revIDLastSave="0" documentId="13_ncr:1_{2FBD3C11-63AC-4080-9BC0-FD41268F3830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840" tabRatio="901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CB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65" i="38" l="1"/>
  <c r="CP65" i="38"/>
  <c r="CQ65" i="38"/>
  <c r="CR65" i="38"/>
  <c r="CS65" i="38"/>
  <c r="CC65" i="38"/>
  <c r="CD65" i="38"/>
  <c r="CE65" i="38"/>
  <c r="CF65" i="38"/>
  <c r="CG65" i="38"/>
  <c r="CE55" i="38"/>
  <c r="CF55" i="38"/>
  <c r="CG55" i="38"/>
  <c r="CH55" i="38"/>
  <c r="CO55" i="38"/>
  <c r="CT55" i="38"/>
  <c r="CP55" i="38"/>
  <c r="CQ55" i="38"/>
  <c r="CC55" i="38"/>
  <c r="CR55" i="38"/>
  <c r="CS55" i="38"/>
  <c r="CD55" i="38"/>
  <c r="CP56" i="38"/>
  <c r="CQ56" i="38"/>
  <c r="CR56" i="38"/>
  <c r="CS56" i="38"/>
  <c r="CG56" i="38"/>
  <c r="CH56" i="38"/>
  <c r="CO56" i="38"/>
  <c r="CT56" i="38"/>
  <c r="CC56" i="38"/>
  <c r="CD56" i="38"/>
  <c r="CE56" i="38"/>
  <c r="CF56" i="38"/>
  <c r="CG53" i="38"/>
  <c r="CE53" i="38"/>
  <c r="CH53" i="38"/>
  <c r="CF53" i="38"/>
  <c r="CO53" i="38"/>
  <c r="CP53" i="38"/>
  <c r="CQ53" i="38"/>
  <c r="CD53" i="38"/>
  <c r="CR53" i="38"/>
  <c r="CS53" i="38"/>
  <c r="CT53" i="38"/>
  <c r="CC53" i="38"/>
  <c r="S53" i="38" s="1"/>
  <c r="CC57" i="38"/>
  <c r="S57" i="38" s="1"/>
  <c r="CS57" i="38"/>
  <c r="CD57" i="38"/>
  <c r="CE57" i="38"/>
  <c r="CF57" i="38"/>
  <c r="CG57" i="38"/>
  <c r="CH57" i="38"/>
  <c r="CO57" i="38"/>
  <c r="CR57" i="38"/>
  <c r="CT57" i="38"/>
  <c r="CP57" i="38"/>
  <c r="CQ57" i="38"/>
  <c r="CR54" i="38"/>
  <c r="CS54" i="38"/>
  <c r="CT54" i="38"/>
  <c r="CQ54" i="38"/>
  <c r="CC54" i="38"/>
  <c r="CD54" i="38"/>
  <c r="CE54" i="38"/>
  <c r="CF54" i="38"/>
  <c r="CP54" i="38"/>
  <c r="CG54" i="38"/>
  <c r="CH54" i="38"/>
  <c r="CO54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6" i="38"/>
  <c r="S55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V67" i="22" l="1"/>
  <c r="T30" i="22"/>
  <c r="T19" i="22"/>
  <c r="T22" i="22"/>
  <c r="T20" i="22"/>
  <c r="T28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R84" i="38" l="1"/>
  <c r="CS84" i="38"/>
  <c r="CC84" i="38"/>
  <c r="CD84" i="38"/>
  <c r="CE84" i="38"/>
  <c r="CG84" i="38"/>
  <c r="CF84" i="38"/>
  <c r="CO84" i="38"/>
  <c r="CP84" i="38"/>
  <c r="CQ84" i="38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G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P27" i="37"/>
  <c r="CE27" i="37"/>
  <c r="CN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84" i="38" l="1"/>
  <c r="CD27" i="37"/>
  <c r="CH27" i="37"/>
  <c r="CJ27" i="37"/>
  <c r="CA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27" i="37" l="1"/>
  <c r="AV64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I78" i="13"/>
  <c r="D78" i="13"/>
  <c r="CA78" i="13" s="1"/>
  <c r="O78" i="13" s="1"/>
  <c r="I77" i="13"/>
  <c r="D77" i="13"/>
  <c r="CA77" i="13" s="1"/>
  <c r="O77" i="13" s="1"/>
  <c r="I76" i="13"/>
  <c r="D76" i="13"/>
  <c r="I75" i="13"/>
  <c r="D75" i="13"/>
  <c r="CA75" i="13" s="1"/>
  <c r="O75" i="13" s="1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3" i="13" l="1"/>
  <c r="O73" i="13" s="1"/>
  <c r="CA79" i="13"/>
  <c r="O79" i="13" s="1"/>
  <c r="CA74" i="13"/>
  <c r="O74" i="13" s="1"/>
  <c r="CA80" i="13"/>
  <c r="O80" i="13" s="1"/>
  <c r="CA76" i="13"/>
  <c r="O76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44" i="13" l="1"/>
  <c r="CG44" i="13"/>
  <c r="CF44" i="13"/>
  <c r="CE44" i="13"/>
  <c r="CV44" i="13"/>
  <c r="CD44" i="13"/>
  <c r="CU44" i="13"/>
  <c r="CT44" i="13"/>
  <c r="CS44" i="13"/>
  <c r="CR44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AY12" i="13" s="1"/>
  <c r="CH12" i="13"/>
  <c r="CG17" i="13"/>
  <c r="CD17" i="13"/>
  <c r="AY17" i="13" s="1"/>
  <c r="CE17" i="13"/>
  <c r="CF17" i="13"/>
  <c r="CH17" i="13"/>
  <c r="D334" i="13"/>
  <c r="D333" i="13"/>
  <c r="D335" i="13"/>
  <c r="D143" i="13"/>
  <c r="AY44" i="13" l="1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CA13" i="33" s="1"/>
  <c r="AI13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3" i="33"/>
  <c r="CB15" i="33"/>
  <c r="AI15" i="33" s="1"/>
  <c r="B17" i="33"/>
  <c r="C11" i="33"/>
  <c r="B14" i="33"/>
  <c r="AI16" i="33" l="1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6" i="32"/>
  <c r="CV60" i="32"/>
  <c r="CU60" i="32"/>
  <c r="CU56" i="32"/>
  <c r="CV56" i="32"/>
  <c r="CU47" i="32"/>
  <c r="CU55" i="32"/>
  <c r="CV47" i="32"/>
  <c r="CV55" i="32"/>
  <c r="CW24" i="32"/>
  <c r="CU52" i="32" l="1"/>
  <c r="CV53" i="32"/>
  <c r="CV61" i="32"/>
  <c r="CU54" i="32"/>
  <c r="CV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2" i="32" l="1"/>
  <c r="AQ49" i="32"/>
  <c r="AQ61" i="32"/>
  <c r="AQ56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A100" i="36"/>
  <c r="CH100" i="36"/>
  <c r="CG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205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78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B150" i="36" s="1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CL72" i="34" l="1"/>
  <c r="CK72" i="34"/>
  <c r="CA30" i="33"/>
  <c r="CB30" i="33"/>
  <c r="CB29" i="33"/>
  <c r="CA29" i="33"/>
  <c r="AI29" i="33" s="1"/>
  <c r="M70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T24" i="34" s="1"/>
  <c r="CB24" i="34"/>
  <c r="CA22" i="34"/>
  <c r="T22" i="34" s="1"/>
  <c r="CB22" i="34"/>
  <c r="CA74" i="34"/>
  <c r="CB74" i="34"/>
  <c r="CB33" i="34"/>
  <c r="CA33" i="34"/>
  <c r="CB21" i="34"/>
  <c r="T21" i="34" s="1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B258" i="32" s="1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T28" i="34" l="1"/>
  <c r="T33" i="34"/>
  <c r="T31" i="34"/>
  <c r="T23" i="34"/>
  <c r="T36" i="34"/>
  <c r="B278" i="34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6" i="13" l="1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<sst xmlns="http://schemas.openxmlformats.org/spreadsheetml/2006/main" count="15244" uniqueCount="4433">
  <si>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</si>
  <si>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</si>
  <si>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</si>
  <si>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</si>
  <si>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</si>
  <si>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</si>
  <si>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</si>
  <si>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</si>
  <si>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</si>
  <si>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</si>
  <si>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</si>
  <si>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</si>
  <si>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</si>
  <si>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</si>
  <si>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</si>
  <si>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</si>
  <si>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</si>
  <si>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</si>
  <si>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</si>
  <si>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</si>
  <si>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</si>
  <si>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</si>
  <si>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</si>
  <si>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</si>
  <si>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</si>
  <si>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</si>
  <si>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</si>
  <si>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</si>
  <si>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</si>
  <si>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</si>
  <si>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</si>
  <si>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</si>
  <si>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</si>
  <si>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</si>
  <si>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</si>
  <si>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</si>
  <si>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</si>
  <si>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</si>
  <si>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</si>
  <si>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</si>
  <si>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</si>
  <si>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</si>
  <si>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</si>
  <si>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</si>
  <si>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</si>
  <si>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</si>
  <si>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</si>
  <si>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</si>
  <si>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</si>
  <si>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</si>
  <si>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</si>
  <si>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</si>
  <si>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</si>
  <si>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</si>
  <si>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</si>
  <si>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</si>
  <si>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</si>
  <si>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</si>
  <si>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</si>
  <si>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</si>
  <si>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</si>
  <si>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</si>
  <si>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</si>
  <si>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</si>
  <si>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</si>
  <si>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</si>
  <si>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</si>
  <si>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</si>
  <si>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</si>
  <si>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</si>
  <si>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</si>
  <si>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</si>
  <si>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</si>
  <si>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</si>
  <si>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</si>
  <si>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</si>
  <si>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</si>
  <si>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</si>
  <si>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</si>
  <si>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</si>
  <si>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</si>
  <si>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</si>
  <si>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</si>
  <si>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</si>
  <si>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</si>
  <si>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</si>
  <si>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</si>
  <si>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</si>
  <si>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</si>
  <si>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</si>
  <si>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</si>
  <si>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</si>
  <si>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</si>
  <si>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</si>
  <si>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</si>
  <si>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</si>
  <si>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</si>
  <si>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</si>
  <si>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</si>
  <si>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</si>
  <si>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</si>
  <si>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</si>
  <si>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</si>
  <si>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</si>
  <si>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</si>
  <si>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</si>
  <si>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</si>
  <si>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</si>
  <si>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</si>
  <si>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</si>
  <si>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</si>
  <si>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</si>
  <si>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</si>
  <si>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</si>
  <si>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</si>
  <si>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</si>
  <si>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</si>
  <si>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</si>
  <si>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</si>
  <si>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</si>
  <si>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</si>
  <si>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</si>
  <si>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</si>
  <si>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</si>
  <si>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</si>
  <si>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</si>
  <si>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</si>
  <si>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</si>
  <si>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</si>
  <si>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</si>
  <si>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</si>
  <si>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</si>
  <si>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</si>
  <si>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</si>
  <si>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</si>
  <si>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</si>
  <si>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</si>
  <si>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</si>
  <si>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</si>
  <si>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</si>
  <si>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</si>
  <si>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</si>
  <si>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</si>
  <si>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</si>
  <si>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</si>
  <si>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</si>
  <si>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</si>
  <si>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</si>
  <si>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</si>
  <si>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</si>
  <si>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</si>
  <si>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</si>
  <si>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</si>
  <si>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</si>
  <si>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</si>
  <si>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</si>
  <si>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</si>
  <si>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</si>
  <si>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</si>
  <si>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</si>
  <si>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</si>
  <si>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</si>
  <si>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</si>
  <si>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</si>
  <si>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</si>
  <si>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</si>
  <si>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</si>
  <si>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</si>
  <si>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</si>
  <si>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</si>
  <si>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</si>
  <si>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</si>
  <si>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</si>
  <si>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</si>
  <si>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</si>
  <si>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</si>
  <si>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</si>
  <si>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</si>
  <si>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</si>
  <si>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</si>
  <si>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</si>
  <si>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</si>
  <si>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</si>
  <si>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</si>
  <si>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</si>
  <si>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</si>
  <si>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</si>
  <si>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</si>
  <si>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</si>
  <si>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</si>
  <si>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</si>
  <si>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</si>
  <si>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</si>
  <si>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</si>
  <si>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</si>
  <si>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</si>
  <si>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</si>
  <si>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</si>
  <si>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</si>
  <si>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</si>
  <si>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</si>
  <si>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</si>
  <si>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</si>
  <si>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</si>
  <si>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</si>
  <si>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</si>
  <si>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</si>
  <si>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</si>
  <si>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</si>
  <si>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</si>
  <si>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</si>
  <si>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</si>
  <si>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</si>
  <si>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</si>
  <si>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</si>
  <si>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</si>
  <si>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</si>
  <si>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</si>
  <si>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</si>
  <si>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</si>
  <si>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</si>
  <si>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</si>
  <si>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</si>
  <si>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</si>
  <si>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</si>
  <si>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</si>
  <si>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</si>
  <si>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</si>
  <si>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</si>
  <si>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</si>
  <si>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</si>
  <si>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</si>
  <si>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</si>
  <si>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</si>
  <si>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</si>
  <si>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</si>
  <si>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</si>
  <si>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</si>
  <si>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</si>
  <si>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</si>
  <si>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</si>
  <si>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</si>
  <si>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</si>
  <si>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</si>
  <si>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</si>
  <si>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</si>
  <si>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</si>
  <si>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</si>
  <si>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</si>
  <si>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</si>
  <si>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</si>
  <si>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</si>
  <si>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</si>
  <si>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</si>
  <si>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</si>
  <si>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</si>
  <si>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</si>
  <si>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</si>
  <si>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</si>
  <si>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</si>
  <si>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</si>
  <si>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</si>
  <si>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</si>
  <si>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</si>
  <si>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</si>
  <si>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</si>
  <si>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</si>
  <si>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</si>
  <si>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</si>
  <si>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</si>
  <si>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</si>
  <si>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</si>
  <si>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</si>
  <si>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</si>
  <si>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</si>
  <si>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</si>
  <si>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</si>
  <si>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</si>
  <si>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</si>
  <si>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</si>
  <si>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</si>
  <si>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</si>
  <si>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</si>
  <si>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</si>
  <si>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</si>
  <si>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</si>
  <si>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</si>
  <si>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</si>
  <si>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</si>
  <si>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</si>
  <si>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</si>
  <si>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</si>
  <si>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</si>
  <si>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</si>
  <si>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</si>
  <si>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</si>
  <si>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</si>
  <si>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</si>
  <si>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</si>
  <si>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</si>
  <si>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</si>
  <si>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</si>
  <si>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</si>
  <si>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</si>
  <si>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</si>
  <si>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</si>
  <si>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</si>
  <si>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</si>
  <si>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</si>
  <si>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</si>
  <si>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</si>
  <si>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</si>
  <si>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</si>
  <si>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</si>
  <si>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</si>
  <si>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</si>
  <si>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</si>
  <si>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</si>
  <si>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</si>
  <si>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</si>
  <si>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</si>
  <si>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</si>
  <si>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</si>
  <si>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</si>
  <si>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</si>
  <si>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</si>
  <si>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</si>
  <si>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</si>
  <si>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</si>
  <si>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</si>
  <si>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</si>
  <si>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</si>
  <si>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</si>
  <si>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</si>
  <si>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</si>
  <si>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</si>
  <si>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</si>
  <si>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</si>
  <si>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</si>
  <si>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</si>
  <si>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</si>
  <si>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</si>
  <si>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</si>
  <si>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</si>
  <si>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</si>
  <si>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</si>
  <si>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</si>
  <si>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</si>
  <si>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</si>
  <si>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</si>
  <si>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</si>
  <si>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</si>
  <si>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</si>
  <si>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</si>
  <si>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</si>
  <si>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</si>
  <si>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</si>
  <si>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</si>
  <si>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</si>
  <si>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</si>
  <si>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</si>
  <si>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</si>
  <si>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</si>
  <si>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</si>
  <si>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</si>
  <si>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</si>
  <si>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</si>
  <si>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</si>
  <si>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</si>
  <si>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</si>
  <si>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</si>
  <si>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</si>
  <si>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</si>
  <si>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</si>
  <si>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</si>
  <si>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</si>
  <si>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</si>
  <si>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</si>
  <si>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</si>
  <si>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</si>
  <si>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</si>
  <si>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</si>
  <si>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</si>
  <si>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</si>
  <si>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</si>
  <si>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</si>
  <si>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</si>
  <si>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</si>
  <si>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</si>
  <si>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</si>
  <si>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</si>
  <si>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</si>
  <si>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</si>
  <si>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</si>
  <si>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</si>
  <si>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</si>
  <si>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</si>
  <si>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</si>
  <si>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</si>
  <si>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</si>
  <si>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</si>
  <si>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</si>
  <si>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</si>
  <si>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</si>
  <si>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</si>
  <si>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</si>
  <si>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</si>
  <si>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</si>
  <si>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</si>
  <si>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</si>
  <si>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</si>
  <si>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</si>
  <si>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</si>
  <si>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</si>
  <si>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</si>
  <si>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</si>
  <si>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</si>
  <si>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</si>
  <si>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</si>
  <si>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</si>
  <si>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</si>
  <si>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</si>
  <si>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</si>
  <si>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</si>
  <si>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</si>
  <si>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</si>
  <si>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</si>
  <si>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</si>
  <si>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</si>
  <si>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</si>
  <si>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</si>
  <si>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</si>
  <si>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</si>
  <si>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</si>
  <si>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</si>
  <si>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</si>
  <si>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</si>
  <si>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</si>
  <si>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</si>
  <si>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</si>
  <si>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</si>
  <si>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</si>
  <si>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</si>
  <si>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</si>
  <si>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</si>
  <si>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</si>
  <si>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</si>
  <si>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</si>
  <si>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</si>
  <si>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</si>
  <si>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</si>
  <si>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</si>
  <si>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</si>
  <si>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</si>
  <si>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</si>
  <si>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</si>
  <si>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</si>
  <si>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</si>
  <si>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</si>
  <si>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</si>
  <si>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</si>
  <si>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</si>
  <si>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</si>
  <si>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</si>
  <si>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</si>
  <si>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</si>
  <si>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</si>
  <si>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</si>
  <si>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</si>
  <si>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</si>
  <si>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</si>
  <si>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</si>
  <si>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</si>
  <si>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</si>
  <si>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</si>
  <si>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</si>
  <si>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</si>
  <si>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</si>
  <si>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</si>
  <si>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</si>
  <si>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</si>
  <si>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</si>
  <si>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</si>
  <si>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</si>
  <si>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</si>
  <si>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</si>
  <si>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</si>
  <si>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</si>
  <si>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</si>
  <si>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</si>
  <si>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</si>
  <si>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</si>
  <si>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</si>
  <si>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</si>
  <si>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</si>
  <si>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</si>
  <si>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</si>
  <si>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</si>
  <si>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</si>
  <si>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</si>
  <si>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</si>
  <si>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</si>
  <si>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</si>
  <si>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</si>
  <si>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</si>
  <si>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</si>
  <si>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</si>
  <si>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</si>
  <si>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</si>
  <si>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</si>
  <si>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</si>
  <si>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</si>
  <si>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</si>
  <si>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</si>
  <si>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</si>
  <si>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</si>
  <si>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</si>
  <si>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</si>
  <si>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</si>
  <si>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</si>
  <si>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</si>
  <si>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</si>
  <si>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</si>
  <si>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</si>
  <si>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</si>
  <si>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</si>
  <si>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</si>
  <si>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</si>
  <si>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</si>
  <si>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</si>
  <si>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</si>
  <si>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</si>
  <si>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</si>
  <si>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</si>
  <si>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</si>
  <si>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</si>
  <si>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</si>
  <si>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</si>
  <si>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</si>
  <si>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</si>
  <si>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</si>
  <si>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</si>
  <si>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</si>
  <si>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</si>
  <si>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</si>
  <si>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</si>
  <si>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</si>
  <si>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</si>
  <si>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</si>
  <si>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</si>
  <si>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</si>
  <si>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</si>
  <si>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</si>
  <si>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</si>
  <si>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</si>
  <si>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</si>
  <si>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</si>
  <si>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</si>
  <si>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</si>
  <si>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</si>
  <si>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</si>
  <si>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</si>
  <si>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</si>
  <si>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</si>
  <si>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</si>
  <si>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</si>
  <si>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</si>
  <si>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</si>
  <si>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</si>
  <si>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</si>
  <si>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</si>
  <si>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</si>
  <si>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</si>
  <si>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</si>
  <si>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</si>
  <si>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</si>
  <si>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</si>
  <si>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</si>
  <si>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</si>
  <si>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</si>
  <si>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</si>
  <si>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</si>
  <si>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</si>
  <si>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</si>
  <si>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</si>
  <si>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</si>
  <si>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</si>
  <si>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</si>
  <si>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</si>
  <si>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</si>
  <si>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</si>
  <si>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</si>
  <si>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</si>
  <si>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</si>
  <si>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</si>
  <si>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</si>
  <si>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</si>
  <si>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</si>
  <si>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</si>
  <si>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</si>
  <si>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</si>
  <si>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</si>
  <si>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</si>
  <si>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</si>
  <si>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</si>
  <si>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</si>
  <si>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</si>
  <si>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</si>
  <si>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</si>
  <si>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</si>
  <si>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</si>
  <si>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</si>
  <si>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</si>
  <si>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</si>
  <si>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</si>
  <si>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</si>
  <si>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</si>
  <si>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</si>
  <si>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</si>
  <si>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</si>
  <si>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</si>
  <si>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</si>
  <si>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</si>
  <si>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</si>
  <si>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</si>
  <si>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</si>
  <si>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</si>
  <si>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</si>
  <si>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</si>
  <si>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</si>
  <si>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</si>
  <si>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</si>
  <si>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</si>
  <si>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</si>
  <si>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</si>
  <si>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</si>
  <si>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</si>
  <si>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</si>
  <si>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</si>
  <si>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</si>
  <si>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</si>
  <si>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</si>
  <si>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</si>
  <si>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</si>
  <si>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</si>
  <si>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</si>
  <si>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</si>
  <si>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</si>
  <si>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</si>
  <si>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</si>
  <si>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</si>
  <si>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</si>
  <si>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</si>
  <si>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</si>
  <si>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</si>
  <si>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</si>
  <si>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</si>
  <si>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</si>
  <si>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</si>
  <si>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</si>
  <si>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</si>
  <si>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</si>
  <si>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</si>
  <si>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</si>
  <si>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</si>
  <si>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</si>
  <si>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</si>
  <si>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</si>
  <si>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</si>
  <si>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</si>
  <si>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</si>
  <si>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</si>
  <si>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</si>
  <si>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</si>
  <si>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</si>
  <si>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</si>
  <si>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</si>
  <si>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</si>
  <si>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</si>
  <si>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</si>
  <si>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</si>
  <si>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</si>
  <si>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</si>
  <si>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</si>
  <si>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</si>
  <si>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</si>
  <si>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</si>
  <si>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</si>
  <si>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</si>
  <si>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</si>
  <si>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</si>
  <si>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</si>
  <si>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</si>
  <si>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</si>
  <si>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</si>
  <si>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</si>
  <si>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</si>
  <si>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</si>
  <si>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</si>
  <si>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</si>
  <si>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</si>
  <si>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</si>
  <si>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</si>
  <si>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</si>
  <si>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</si>
  <si>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</si>
  <si>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</si>
  <si>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</si>
  <si>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</si>
  <si>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</si>
  <si>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</si>
  <si>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</si>
  <si>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</si>
  <si>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</si>
  <si>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</si>
  <si>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</si>
  <si>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</si>
  <si>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</si>
  <si>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</si>
  <si>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</si>
  <si>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</si>
  <si>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</si>
  <si>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</si>
  <si>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</si>
  <si>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</si>
  <si>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</si>
  <si>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</si>
  <si>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</si>
  <si>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</si>
  <si>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</si>
  <si>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</si>
  <si>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</si>
  <si>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</si>
  <si>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</si>
  <si>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</si>
  <si>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</si>
  <si>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</si>
  <si>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</si>
  <si>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</si>
  <si>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</si>
  <si>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</si>
  <si>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</si>
  <si>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</si>
  <si>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</si>
  <si>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</si>
  <si>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</si>
  <si>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</si>
  <si>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</si>
  <si>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</si>
  <si>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</si>
  <si>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</si>
  <si>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</si>
  <si>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</si>
  <si>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</si>
  <si>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</si>
  <si>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</si>
  <si>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</si>
  <si>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</si>
  <si>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</si>
  <si>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</si>
  <si>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</si>
  <si>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</si>
  <si>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</si>
  <si>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</si>
  <si>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</si>
  <si>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</si>
  <si>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</si>
  <si>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</si>
  <si>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</si>
  <si>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</si>
  <si>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</si>
  <si>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</si>
  <si>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</si>
  <si>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</si>
  <si>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</si>
  <si>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</si>
  <si>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</si>
  <si>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</si>
  <si>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</si>
  <si>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</si>
  <si>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</si>
  <si>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</si>
  <si>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</si>
  <si>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</si>
  <si>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</si>
  <si>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</si>
  <si>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</si>
  <si>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</si>
  <si>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</si>
  <si>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</si>
  <si>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</si>
  <si>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</si>
  <si>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</si>
  <si>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</si>
  <si>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</si>
  <si>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</si>
  <si>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</si>
  <si>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</si>
  <si>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</si>
  <si>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</si>
  <si>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</si>
  <si>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</si>
  <si>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</si>
  <si>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</si>
  <si>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</si>
  <si>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</si>
  <si>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</si>
  <si>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</si>
  <si>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</si>
  <si>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</si>
  <si>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</si>
  <si>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</si>
  <si>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</si>
  <si>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</si>
  <si>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</si>
  <si>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</si>
  <si>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</si>
  <si>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</si>
  <si>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</si>
  <si>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</si>
  <si>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</si>
  <si>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</si>
  <si>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</si>
  <si>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</si>
  <si>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</si>
  <si>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</si>
  <si>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</si>
  <si>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</si>
  <si>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</si>
  <si>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</si>
  <si>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</si>
  <si>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</si>
  <si>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</si>
  <si>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</si>
  <si>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</si>
  <si>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</si>
  <si>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</si>
  <si>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</si>
  <si>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</si>
  <si>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</si>
  <si>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</si>
  <si>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</si>
  <si>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</si>
  <si>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</si>
  <si>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</si>
  <si>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</si>
  <si>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</si>
  <si>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</si>
  <si>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</si>
  <si>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</si>
  <si>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</si>
  <si>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</si>
  <si>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</si>
  <si>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</si>
  <si>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</si>
  <si>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</si>
  <si>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</si>
  <si>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</si>
  <si>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</si>
  <si>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</si>
  <si>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</si>
  <si>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</si>
  <si>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</si>
  <si>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</si>
  <si>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</si>
  <si>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</si>
  <si>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</si>
  <si>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</si>
  <si>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</si>
  <si>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</si>
  <si>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</si>
  <si>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</si>
  <si>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</si>
  <si>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</si>
  <si>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</si>
  <si>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</si>
  <si>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</si>
  <si>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</si>
  <si>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</si>
  <si>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</si>
  <si>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</si>
  <si>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</si>
  <si>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</si>
  <si>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</si>
  <si>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</si>
  <si>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</si>
  <si>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</si>
  <si>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</si>
  <si>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</si>
  <si>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</si>
  <si>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</si>
  <si>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</si>
  <si>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</si>
  <si>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</si>
  <si>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</si>
  <si>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</si>
  <si>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</si>
  <si>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</si>
  <si>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</si>
  <si>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</si>
  <si>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</si>
  <si>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</si>
  <si>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</si>
  <si>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</si>
  <si>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</si>
  <si>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</si>
  <si>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</si>
  <si>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</si>
  <si>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</si>
  <si>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</si>
  <si>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</si>
  <si>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</si>
  <si>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</si>
  <si>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</si>
  <si>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</si>
  <si>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</si>
  <si>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</si>
  <si>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</si>
  <si>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</si>
  <si>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</si>
  <si>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</si>
  <si>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</si>
  <si>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</si>
  <si>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</si>
  <si>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</si>
  <si>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</si>
  <si>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</si>
  <si>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</si>
  <si>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</si>
  <si>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</si>
  <si>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</si>
  <si>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</si>
  <si>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</si>
  <si>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</si>
  <si>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</si>
  <si>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</si>
  <si>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</si>
  <si>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</si>
  <si>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</si>
  <si>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</si>
  <si>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</si>
  <si>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</si>
  <si>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</si>
  <si>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</si>
  <si>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</si>
  <si>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</si>
  <si>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</si>
  <si>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</si>
  <si>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</si>
  <si>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</si>
  <si>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</si>
  <si>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</si>
  <si>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</si>
  <si>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</si>
  <si>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</si>
  <si>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</si>
  <si>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</si>
  <si>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</si>
  <si>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</si>
  <si>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</si>
  <si>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</si>
  <si>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</si>
  <si>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</si>
  <si>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</si>
  <si>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</si>
  <si>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</si>
  <si>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</si>
  <si>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</si>
  <si>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</si>
  <si>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</si>
  <si>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</si>
  <si>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</si>
  <si>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</si>
  <si>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</si>
  <si>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</si>
  <si>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</si>
  <si>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</si>
  <si>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</si>
  <si>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</si>
  <si>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</si>
  <si>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</si>
  <si>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</si>
  <si>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</si>
  <si>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</si>
  <si>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</si>
  <si>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</si>
  <si>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</si>
  <si>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</si>
  <si>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</si>
  <si>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</si>
  <si>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</si>
  <si>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</si>
  <si>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</si>
  <si>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</si>
  <si>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</si>
  <si>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</si>
  <si>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</si>
  <si>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</si>
  <si>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</si>
  <si>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</si>
  <si>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</si>
  <si>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</si>
  <si>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</si>
  <si>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</si>
  <si>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</si>
  <si>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</si>
  <si>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</si>
  <si>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</si>
  <si>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</si>
  <si>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</si>
  <si>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</si>
  <si>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</si>
  <si>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</si>
  <si>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</si>
  <si>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</si>
  <si>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</si>
  <si>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</si>
  <si>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</si>
  <si>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</si>
  <si>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</si>
  <si>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</si>
  <si>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</si>
  <si>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</si>
  <si>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</si>
  <si>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</si>
  <si>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</si>
  <si>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</si>
  <si>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</si>
  <si>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</si>
  <si>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</si>
  <si>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</si>
  <si>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</si>
  <si>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</si>
  <si>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</si>
  <si>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</si>
  <si>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</si>
  <si>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</si>
  <si>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</si>
  <si>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</si>
  <si>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</si>
  <si>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</si>
  <si>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</si>
  <si>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</si>
  <si>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</si>
  <si>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</si>
  <si>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</si>
  <si>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</si>
  <si>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</si>
  <si>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</si>
  <si>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</si>
  <si>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</si>
  <si>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</si>
  <si>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</si>
  <si>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</si>
  <si>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</si>
  <si>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</si>
  <si>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</si>
  <si>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</si>
  <si>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</si>
  <si>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</si>
  <si>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</si>
  <si>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</si>
  <si>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</si>
  <si>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</si>
  <si>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</si>
  <si>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</si>
  <si>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</si>
  <si>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</si>
  <si>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</si>
  <si>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</si>
  <si>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</si>
  <si>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</si>
  <si>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</si>
  <si>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</si>
  <si>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</si>
  <si>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</si>
  <si>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</si>
  <si>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</si>
  <si>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</si>
  <si>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</si>
  <si>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</si>
  <si>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</si>
  <si>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</si>
  <si>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</si>
  <si>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</si>
  <si>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</si>
  <si>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</si>
  <si>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</si>
  <si>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</si>
  <si>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</si>
  <si>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</si>
  <si>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</si>
  <si>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</si>
  <si>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</si>
  <si>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</si>
  <si>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</si>
  <si>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</si>
  <si>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</si>
  <si>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</si>
  <si>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</si>
  <si>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</si>
  <si>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</si>
  <si>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</si>
  <si>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</si>
  <si>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</si>
  <si>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</si>
  <si>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</si>
  <si>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</si>
  <si>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</si>
  <si>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</si>
  <si>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</si>
  <si>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</si>
  <si>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</si>
  <si>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</si>
  <si>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</si>
  <si>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</si>
  <si>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</si>
  <si>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</si>
  <si>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</si>
  <si>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</si>
  <si>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</si>
  <si>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</si>
  <si>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</si>
  <si>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</si>
  <si>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</si>
  <si>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</si>
  <si>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</si>
  <si>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</si>
  <si>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</si>
  <si>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</si>
  <si>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</si>
  <si>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</si>
  <si>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</si>
  <si>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</si>
  <si>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</si>
  <si>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</si>
  <si>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</si>
  <si>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</si>
  <si>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</si>
  <si>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</si>
  <si>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</si>
  <si>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</si>
  <si>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</si>
  <si>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</si>
  <si>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</si>
  <si>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</si>
  <si>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</si>
  <si>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</si>
  <si>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</si>
  <si>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</si>
  <si>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</si>
  <si>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</si>
  <si>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</si>
  <si>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</si>
  <si>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</si>
  <si>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</si>
  <si>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</si>
  <si>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</si>
  <si>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</si>
  <si>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</si>
  <si>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</si>
  <si>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</si>
  <si>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</si>
  <si>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</si>
  <si>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</si>
  <si>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</si>
  <si>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</si>
  <si>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</si>
  <si>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</si>
  <si>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</si>
  <si>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</si>
  <si>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</si>
  <si>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</si>
  <si>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</si>
  <si>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</si>
  <si>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</si>
  <si>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</si>
  <si>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</si>
  <si>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</si>
  <si>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</si>
  <si>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</si>
  <si>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</si>
  <si>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</si>
  <si>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</si>
  <si>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</si>
  <si>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</si>
  <si>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</si>
  <si>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</si>
  <si>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</si>
  <si>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</si>
  <si>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</si>
  <si>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</si>
  <si>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</si>
  <si>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</si>
  <si>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</si>
  <si>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</si>
  <si>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</si>
  <si>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</si>
  <si>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</si>
  <si>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</si>
  <si>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</si>
  <si>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</si>
  <si>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</si>
  <si>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</si>
  <si>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</si>
  <si>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</si>
  <si>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</si>
  <si>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</si>
  <si>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</si>
  <si>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</si>
  <si>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</si>
  <si>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</si>
  <si>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</si>
  <si>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</si>
  <si>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</si>
  <si>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</si>
  <si>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</si>
  <si>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</si>
  <si>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</si>
  <si>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</si>
  <si>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</si>
  <si>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</si>
  <si>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</si>
  <si>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</si>
  <si>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</si>
  <si>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</si>
  <si>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</si>
  <si>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</si>
  <si>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</si>
  <si>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</si>
  <si>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</si>
  <si>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</si>
  <si>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</si>
  <si>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</si>
  <si>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</si>
  <si>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</si>
  <si>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</si>
  <si>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</si>
  <si>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</si>
  <si>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</si>
  <si>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</si>
  <si>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</si>
  <si>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</si>
  <si>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</si>
  <si>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</si>
  <si>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</si>
  <si>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</si>
  <si>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</si>
  <si>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</si>
  <si>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</si>
  <si>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</si>
  <si>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</si>
  <si>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</si>
  <si>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</si>
  <si>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</si>
  <si>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</si>
  <si>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</si>
  <si>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</si>
  <si>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</si>
  <si>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</si>
  <si>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</si>
  <si>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</si>
  <si>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</si>
  <si>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</si>
  <si>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</si>
  <si>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</si>
  <si>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</si>
  <si>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</si>
  <si>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</si>
  <si>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</si>
  <si>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</si>
  <si>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</si>
  <si>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</si>
  <si>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</si>
  <si>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</si>
  <si>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</si>
  <si>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</si>
  <si>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</si>
  <si>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</si>
  <si>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</si>
  <si>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</si>
  <si>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</si>
  <si>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</si>
  <si>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</si>
  <si>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</si>
  <si>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</si>
  <si>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</si>
  <si>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</si>
  <si>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</si>
  <si>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</si>
  <si>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</si>
  <si>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</si>
  <si>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</si>
  <si>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</si>
  <si>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</si>
  <si>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</si>
  <si>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</si>
  <si>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</si>
  <si>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</si>
  <si>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</si>
  <si>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</si>
  <si>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</si>
  <si>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</si>
  <si>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</si>
  <si>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</si>
  <si>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</si>
  <si>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</si>
  <si>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</si>
  <si>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</si>
  <si>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</si>
  <si>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</si>
  <si>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</si>
  <si>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</si>
  <si>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</si>
  <si>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</si>
  <si>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</si>
  <si>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</si>
  <si>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</si>
  <si>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</si>
  <si>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</si>
  <si>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</si>
  <si>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</si>
  <si>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</si>
  <si>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</si>
  <si>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</si>
  <si>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</si>
  <si>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</si>
  <si>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</si>
  <si>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</si>
  <si>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</si>
  <si>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</si>
  <si>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</si>
  <si>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</si>
  <si>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</si>
  <si>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</si>
  <si>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</si>
  <si>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</si>
  <si>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</si>
  <si>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</si>
  <si>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</si>
  <si>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</si>
  <si>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</si>
  <si>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</si>
  <si>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</si>
  <si>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</si>
  <si>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</si>
  <si>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</si>
  <si>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</si>
  <si>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</si>
  <si>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</si>
  <si>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</si>
  <si>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</si>
  <si>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</si>
  <si>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</si>
  <si>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</si>
  <si>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</si>
  <si>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</si>
  <si>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</si>
  <si>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</si>
  <si>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</si>
  <si>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</si>
  <si>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</si>
  <si>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</si>
  <si>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</si>
  <si>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</si>
  <si>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</si>
  <si>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</si>
  <si>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</si>
  <si>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</si>
  <si>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</si>
  <si>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</si>
  <si>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</si>
  <si>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</si>
  <si>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</si>
  <si>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</si>
  <si>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</si>
  <si>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</si>
  <si>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</si>
  <si>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</si>
  <si>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</si>
  <si>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</si>
  <si>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</si>
  <si>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</si>
  <si>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</si>
  <si>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</si>
  <si>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</si>
  <si>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</si>
  <si>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</si>
  <si>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</si>
  <si>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</si>
  <si>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</si>
  <si>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</si>
  <si>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</si>
  <si>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</si>
  <si>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</si>
  <si>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</si>
  <si>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</si>
  <si>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</si>
  <si>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</si>
  <si>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</si>
  <si>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</si>
  <si>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</si>
  <si>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</si>
  <si>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</si>
  <si>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</si>
  <si>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</si>
  <si>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</si>
  <si>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</si>
  <si>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</si>
  <si>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</si>
  <si>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</si>
  <si>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</si>
  <si>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</si>
  <si>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</si>
  <si>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</si>
  <si>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</si>
  <si>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</si>
  <si>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</si>
  <si>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</si>
  <si>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</si>
  <si>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</si>
  <si>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</si>
  <si>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</si>
  <si>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</si>
  <si>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</si>
  <si>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</si>
  <si>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</si>
  <si>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</si>
  <si>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</si>
  <si>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</si>
  <si>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</si>
  <si>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</si>
  <si>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</si>
  <si>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</si>
  <si>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</si>
  <si>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</si>
  <si>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</si>
  <si>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</si>
  <si>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</si>
  <si>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</si>
  <si>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</si>
  <si>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</si>
  <si>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</si>
  <si>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</si>
  <si>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</si>
  <si>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</si>
  <si>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</si>
  <si>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</si>
  <si>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</si>
  <si>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</si>
  <si>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</si>
  <si>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</si>
  <si>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</si>
  <si>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</si>
  <si>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</si>
  <si>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</si>
  <si>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</si>
  <si>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</si>
  <si>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</si>
  <si>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</si>
  <si>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</si>
  <si>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</si>
  <si>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</si>
  <si>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</si>
  <si>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</si>
  <si>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</si>
  <si>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</si>
  <si>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</si>
  <si>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</si>
  <si>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</si>
  <si>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</si>
  <si>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</si>
  <si>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</si>
  <si>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</si>
  <si>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</si>
  <si>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</si>
  <si>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</si>
  <si>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</si>
  <si>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</si>
  <si>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</si>
  <si>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</si>
  <si>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</si>
  <si>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</si>
  <si>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</si>
  <si>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</si>
  <si>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</si>
  <si>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</si>
  <si>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</si>
  <si>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</si>
  <si>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</si>
  <si>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</si>
  <si>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</si>
  <si>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</si>
  <si>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</si>
  <si>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</si>
  <si>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</si>
  <si>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</si>
  <si>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</si>
  <si>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</si>
  <si>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</si>
  <si>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</si>
  <si>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</si>
  <si>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</si>
  <si>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</si>
  <si>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</si>
  <si>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</si>
  <si>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</si>
  <si>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</si>
  <si>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</si>
  <si>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</si>
  <si>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</si>
  <si>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</si>
  <si>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</si>
  <si>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</si>
  <si>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</si>
  <si>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</si>
  <si>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</si>
  <si>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</si>
  <si>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</si>
  <si>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</si>
  <si>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</si>
  <si>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</si>
  <si>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</si>
  <si>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</si>
  <si>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</si>
  <si>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</si>
  <si>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</si>
  <si>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</si>
  <si>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</si>
  <si>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</si>
  <si>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</si>
  <si>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</si>
  <si>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</si>
  <si>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</si>
  <si>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</si>
  <si>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</si>
  <si>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</si>
  <si>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</si>
  <si>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</si>
  <si>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</si>
  <si>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</si>
  <si>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</si>
  <si>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</si>
  <si>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</si>
  <si>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</si>
  <si>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</si>
  <si>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</si>
  <si>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</si>
  <si>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</si>
  <si>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</si>
  <si>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</si>
  <si>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</si>
  <si>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</si>
  <si>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</si>
  <si>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</si>
  <si>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</si>
  <si>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</si>
  <si>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</si>
  <si>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</si>
  <si>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</si>
  <si>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</si>
  <si>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</si>
  <si>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</si>
  <si>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</si>
  <si>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</si>
  <si>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</si>
  <si>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</si>
  <si>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</si>
  <si>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</si>
  <si>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</si>
  <si>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</si>
  <si>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</si>
  <si>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</si>
  <si>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</si>
  <si>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</si>
  <si>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</si>
  <si>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</si>
  <si>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</si>
  <si>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</si>
  <si>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</si>
  <si>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</si>
  <si>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</si>
  <si>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</si>
  <si>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</si>
  <si>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</si>
  <si>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</si>
  <si>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</si>
  <si>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</si>
  <si>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</si>
  <si>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</si>
  <si>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</si>
  <si>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</si>
  <si>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</si>
  <si>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</si>
  <si>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</si>
  <si>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</si>
  <si>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</si>
  <si>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</si>
  <si>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</si>
  <si>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</si>
  <si>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</si>
  <si>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</si>
  <si>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</si>
  <si>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</si>
  <si>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</si>
  <si>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</si>
  <si>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</si>
  <si>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</si>
  <si>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</si>
  <si>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</si>
  <si>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</si>
  <si>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</si>
  <si>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</si>
  <si>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</si>
  <si>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</si>
  <si>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</si>
  <si>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</si>
  <si>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</si>
  <si>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</si>
  <si>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</si>
  <si>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</si>
  <si>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</si>
  <si>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</si>
  <si>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</si>
  <si>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</si>
  <si>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</si>
  <si>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</si>
  <si>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</si>
  <si>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</si>
  <si>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</si>
  <si>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</si>
  <si>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</si>
  <si>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</si>
  <si>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</si>
  <si>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</si>
  <si>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</si>
  <si>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</si>
  <si>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</si>
  <si>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</si>
  <si>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</si>
  <si>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</si>
  <si>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</si>
  <si>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</si>
  <si>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</si>
  <si>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</si>
  <si>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</si>
  <si>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</si>
  <si>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</si>
  <si>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</si>
  <si>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</si>
  <si>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</si>
  <si>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</si>
  <si>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</si>
  <si>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</si>
  <si>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</si>
  <si>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</si>
  <si>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</si>
  <si>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</si>
  <si>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</si>
  <si>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</si>
  <si>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</si>
  <si>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</si>
  <si>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</si>
  <si>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</si>
  <si>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</si>
  <si>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</si>
  <si>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</si>
  <si>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</si>
  <si>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</si>
  <si>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</si>
  <si>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</si>
  <si>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</si>
  <si>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</si>
  <si>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</si>
  <si>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</si>
  <si>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</si>
  <si>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</si>
  <si>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</si>
  <si>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</si>
  <si>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</si>
  <si>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</si>
  <si>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</si>
  <si>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</si>
  <si>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</si>
  <si>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</si>
  <si>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</si>
  <si>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</si>
  <si>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</si>
  <si>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</si>
  <si>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</si>
  <si>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</si>
  <si>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</si>
  <si>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</si>
  <si>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</si>
  <si>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</si>
  <si>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</si>
  <si>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</si>
  <si>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</si>
  <si>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</si>
  <si>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</si>
  <si>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</si>
  <si>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</si>
  <si>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</si>
  <si>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</si>
  <si>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</si>
  <si>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</si>
  <si>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</si>
  <si>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</si>
  <si>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</si>
  <si>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</si>
  <si>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</si>
  <si>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</si>
  <si>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</si>
  <si>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</si>
  <si>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</si>
  <si>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</si>
  <si>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</si>
  <si>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</si>
  <si>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</si>
  <si>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</si>
  <si>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</si>
  <si>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</si>
  <si>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</si>
  <si>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</si>
  <si>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</si>
  <si>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</si>
  <si>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</si>
  <si>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</si>
  <si>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</si>
  <si>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</si>
  <si>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</si>
  <si>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</si>
  <si>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</si>
  <si>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</si>
  <si>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</si>
  <si>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</si>
  <si>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</si>
  <si>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</si>
  <si>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</si>
  <si>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</si>
  <si>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</si>
  <si>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</si>
  <si>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</si>
  <si>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</si>
  <si>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</si>
  <si>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</si>
  <si>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</si>
  <si>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</si>
  <si>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</si>
  <si>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</si>
  <si>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</si>
  <si>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</si>
  <si>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</si>
  <si>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</si>
  <si>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</si>
  <si>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</si>
  <si>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</si>
  <si>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</si>
  <si>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</si>
  <si>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</si>
  <si>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</si>
  <si>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</si>
  <si>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</si>
  <si>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</si>
  <si>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</si>
  <si>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</si>
  <si>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</si>
  <si>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</si>
  <si>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</si>
  <si>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</si>
  <si>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</si>
  <si>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</si>
  <si>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</si>
  <si>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</si>
  <si>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</si>
  <si>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</si>
  <si>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</si>
  <si>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</si>
  <si>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</si>
  <si>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</si>
  <si>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</si>
  <si>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</si>
  <si>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</si>
  <si>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</si>
  <si>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</si>
  <si>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</si>
  <si>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</si>
  <si>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</si>
  <si>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</si>
  <si>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</si>
  <si>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</si>
  <si>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</si>
  <si>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</si>
  <si>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</si>
  <si>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</si>
  <si>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</si>
  <si>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</si>
  <si>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</si>
  <si>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</si>
  <si>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</si>
  <si>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</si>
  <si>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</si>
  <si>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</si>
  <si>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</si>
  <si>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</si>
  <si>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</si>
  <si>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</si>
  <si>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</si>
  <si>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</si>
  <si>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</si>
  <si>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</si>
  <si>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</si>
  <si>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</si>
  <si>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</si>
  <si>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</si>
  <si>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</si>
  <si>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</si>
  <si>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</si>
  <si>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</si>
  <si>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</si>
  <si>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</si>
  <si>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</si>
  <si>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</si>
  <si>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</si>
  <si>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</si>
  <si>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</si>
  <si>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</si>
  <si>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</si>
  <si>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</si>
  <si>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</si>
  <si>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</si>
  <si>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</si>
  <si>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</si>
  <si>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</si>
  <si>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</si>
  <si>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</si>
  <si>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</si>
  <si>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</si>
  <si>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</si>
  <si>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</si>
  <si>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</si>
  <si>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</si>
  <si>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</si>
  <si>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</si>
  <si>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</si>
  <si>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</si>
  <si>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</si>
  <si>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</si>
  <si>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</si>
  <si>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</si>
  <si>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</si>
  <si>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</si>
  <si>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</si>
  <si>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</si>
  <si>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</si>
  <si>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</si>
  <si>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</si>
  <si>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</si>
  <si>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</si>
  <si>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</si>
  <si>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</si>
  <si>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</si>
  <si>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</si>
  <si>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</si>
  <si>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</si>
  <si>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</si>
  <si>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</si>
  <si>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</si>
  <si>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</si>
  <si>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</si>
  <si>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</si>
  <si>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</si>
  <si>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</si>
  <si>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</si>
  <si>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</si>
  <si>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</si>
  <si>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</si>
  <si>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</si>
  <si>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</si>
  <si>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</si>
  <si>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</si>
  <si>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</si>
  <si>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</si>
  <si>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</si>
  <si>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</si>
  <si>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</si>
  <si>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</si>
  <si>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</si>
  <si>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</si>
  <si>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</si>
  <si>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</si>
  <si>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</si>
  <si>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</si>
  <si>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</si>
  <si>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</si>
  <si>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</si>
  <si>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</si>
  <si>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</si>
  <si>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</si>
  <si>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</si>
  <si>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</si>
  <si>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</si>
  <si>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</si>
  <si>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</si>
  <si>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</si>
  <si>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</si>
  <si>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</si>
  <si>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</si>
  <si>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</si>
  <si>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</si>
  <si>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</si>
  <si>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</si>
  <si>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</si>
  <si>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</si>
  <si>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</si>
  <si>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</si>
  <si>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</si>
  <si>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</si>
  <si>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</si>
  <si>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</si>
  <si>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</si>
  <si>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</si>
  <si>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</si>
  <si>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</si>
  <si>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</si>
  <si>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</si>
  <si>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</si>
  <si>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</si>
  <si>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</si>
  <si>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</si>
  <si>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</si>
  <si>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</si>
  <si>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</si>
  <si>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</si>
  <si>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</si>
  <si>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</si>
  <si>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</si>
  <si>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</si>
  <si>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</si>
  <si>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</si>
  <si>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</si>
  <si>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</si>
  <si>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</si>
  <si>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</si>
  <si>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</si>
  <si>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</si>
  <si>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</si>
  <si>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</si>
  <si>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</si>
  <si>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</si>
  <si>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</si>
  <si>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</si>
  <si>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</si>
  <si>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</si>
  <si>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</si>
  <si>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</si>
  <si>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</si>
  <si>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</si>
  <si>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</si>
  <si>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</si>
  <si>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</si>
  <si>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</si>
  <si>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</si>
  <si>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</si>
  <si>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</si>
  <si>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</si>
  <si>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</si>
  <si>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</si>
  <si>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</si>
  <si>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</si>
  <si>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</si>
  <si>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</si>
  <si>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</si>
  <si>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</si>
  <si>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</si>
  <si>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</si>
  <si>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</si>
  <si>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</si>
  <si>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</si>
  <si>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</si>
  <si>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</si>
  <si>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</si>
  <si>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</si>
  <si>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</si>
  <si>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</si>
  <si>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</si>
  <si>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</si>
  <si>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</si>
  <si>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</si>
  <si>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</si>
  <si>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</si>
  <si>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</si>
  <si>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</si>
  <si>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</si>
  <si>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</si>
  <si>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</si>
  <si>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</si>
  <si>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</si>
  <si>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</si>
  <si>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</si>
  <si>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</si>
  <si>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</si>
  <si>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</si>
  <si>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</si>
  <si>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</si>
  <si>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</si>
  <si>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</si>
  <si>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</si>
  <si>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</si>
  <si>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</si>
  <si>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</si>
  <si>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</si>
  <si>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</si>
  <si>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</si>
  <si>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</si>
  <si>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</si>
  <si>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</si>
  <si>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</si>
  <si>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</si>
  <si>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</si>
  <si>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</si>
  <si>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</si>
  <si>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</si>
  <si>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</si>
  <si>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</si>
  <si>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</si>
  <si>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</si>
  <si>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</si>
  <si>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</si>
  <si>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</si>
  <si>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</si>
  <si>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</si>
  <si>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</si>
  <si>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</si>
  <si>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</si>
  <si>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</si>
  <si>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</si>
  <si>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</si>
  <si>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</si>
  <si>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</si>
  <si>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</si>
  <si>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</si>
  <si>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</si>
  <si>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</si>
  <si>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</si>
  <si>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</si>
  <si>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</si>
  <si>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</si>
  <si>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</si>
  <si>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</si>
  <si>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</si>
  <si>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</si>
  <si>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</si>
  <si>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</si>
  <si>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</si>
  <si>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</si>
  <si>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</si>
  <si>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</si>
  <si>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</si>
  <si>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</si>
  <si>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</si>
  <si>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</si>
  <si>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</si>
  <si>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</si>
  <si>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</si>
  <si>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</si>
  <si>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</si>
  <si>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</si>
  <si>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</si>
  <si>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</si>
  <si>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</si>
  <si>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</si>
  <si>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</si>
  <si>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</si>
  <si>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</si>
  <si>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</si>
  <si>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</si>
  <si>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</si>
  <si>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</si>
  <si>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</si>
  <si>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</si>
  <si>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</si>
  <si>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</si>
  <si>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</si>
  <si>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</si>
  <si>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</si>
  <si>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</si>
  <si>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</si>
  <si>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</si>
  <si>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</si>
  <si>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</si>
  <si>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</si>
  <si>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</si>
  <si>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</si>
  <si>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</si>
  <si>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</si>
  <si>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</si>
  <si>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</si>
  <si>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</si>
  <si>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</si>
  <si>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</si>
  <si>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</si>
  <si>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</si>
  <si>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</si>
  <si>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</si>
  <si>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</si>
  <si>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</si>
  <si>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</si>
  <si>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</si>
  <si>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</si>
  <si>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</si>
  <si>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</si>
  <si>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</si>
  <si>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</si>
  <si>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</si>
  <si>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</si>
  <si>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</si>
  <si>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</si>
  <si>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</si>
  <si>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</si>
  <si>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</si>
  <si>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</si>
  <si>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</si>
  <si>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</si>
  <si>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</si>
  <si>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</si>
  <si>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</si>
  <si>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</si>
  <si>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</si>
  <si>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</si>
  <si>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</si>
  <si>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</si>
  <si>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</si>
  <si>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</si>
  <si>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</si>
  <si>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</si>
  <si>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</si>
  <si>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</si>
  <si>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</si>
  <si>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</si>
  <si>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</si>
  <si>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</si>
  <si>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</si>
  <si>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</si>
  <si>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</si>
  <si>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</si>
  <si>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</si>
  <si>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</si>
  <si>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</si>
  <si>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</si>
  <si>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</si>
  <si>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</si>
  <si>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</si>
  <si>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</si>
  <si>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</si>
  <si>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</si>
  <si>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</si>
  <si>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</si>
  <si>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</si>
  <si>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</si>
  <si>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</si>
  <si>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</si>
  <si>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</si>
  <si>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</si>
  <si>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</si>
  <si>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</si>
  <si>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</si>
  <si>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</si>
  <si>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</si>
  <si>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</si>
  <si>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</si>
  <si>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</si>
  <si>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</si>
  <si>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</si>
  <si>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</si>
  <si>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</si>
  <si>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</si>
  <si>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</si>
  <si>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</si>
  <si>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</si>
  <si>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</si>
  <si>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</si>
  <si>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</si>
  <si>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</si>
  <si>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</si>
  <si>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</si>
  <si>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</si>
  <si>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</si>
  <si>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</si>
  <si>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</si>
  <si>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</si>
  <si>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</si>
  <si>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</si>
  <si>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</si>
  <si>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</si>
  <si>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</si>
  <si>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</si>
  <si>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</si>
  <si>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</si>
  <si>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</si>
  <si>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</si>
  <si>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</si>
  <si>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</si>
  <si>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</si>
  <si>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</si>
  <si>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</si>
  <si>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</si>
  <si>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</si>
  <si>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</si>
  <si>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</si>
  <si>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</si>
  <si>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</si>
  <si>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</si>
  <si>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</si>
  <si>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</si>
  <si>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</si>
  <si>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</si>
  <si>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</si>
  <si>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</si>
  <si>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</si>
  <si>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</si>
  <si>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</si>
  <si>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</si>
  <si>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</si>
  <si>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</si>
  <si>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</si>
  <si>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</si>
  <si>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</si>
  <si>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</si>
  <si>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</si>
  <si>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</si>
  <si>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</si>
  <si>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</si>
  <si>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</si>
  <si>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</si>
  <si>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</si>
  <si>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</si>
  <si>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</si>
  <si>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</si>
  <si>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</si>
  <si>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</si>
  <si>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</si>
  <si>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</si>
  <si>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</si>
  <si>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</si>
  <si>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</si>
  <si>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</si>
  <si>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</si>
  <si>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</si>
  <si>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</si>
  <si>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</si>
  <si>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</si>
  <si>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</si>
  <si>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</si>
  <si>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</si>
  <si>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</si>
  <si>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</si>
  <si>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</si>
  <si>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</si>
  <si>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</si>
  <si>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</si>
  <si>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</si>
  <si>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</si>
  <si>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</si>
  <si>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</si>
  <si>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</si>
  <si>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</si>
  <si>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</si>
  <si>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</si>
  <si>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</si>
  <si>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</si>
  <si>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</si>
  <si>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</si>
  <si>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</si>
  <si>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</si>
  <si>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</si>
  <si>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</si>
  <si>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</si>
  <si>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</si>
  <si>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</si>
  <si>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</si>
  <si>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</si>
  <si>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</si>
  <si>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</si>
  <si>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</si>
  <si>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</si>
  <si>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</si>
  <si>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</si>
  <si>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</si>
  <si>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</si>
  <si>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</si>
  <si>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</si>
  <si>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</si>
  <si>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</si>
  <si>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</si>
  <si>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</si>
  <si>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</si>
  <si>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</si>
  <si>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</si>
  <si>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</si>
  <si>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</si>
  <si>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</si>
  <si>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</si>
  <si>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</si>
  <si>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</si>
  <si>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</si>
  <si>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</si>
  <si>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</si>
  <si>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</si>
  <si>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</si>
  <si>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</si>
  <si>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</si>
  <si>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</si>
  <si>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</si>
  <si>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</si>
  <si>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</si>
  <si>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</si>
  <si>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</si>
  <si>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</si>
  <si>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</si>
  <si>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</si>
  <si>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</si>
  <si>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</si>
  <si>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</si>
  <si>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</si>
  <si>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</si>
  <si>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</si>
  <si>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</si>
  <si>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</si>
  <si>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</si>
  <si>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</si>
  <si>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</si>
  <si>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</si>
  <si>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</si>
  <si>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</si>
  <si>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</si>
  <si>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</si>
  <si>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</si>
  <si>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</si>
  <si>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</si>
  <si>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</si>
  <si>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</si>
  <si>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</si>
  <si>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</si>
  <si>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</si>
  <si>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</si>
  <si>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</si>
  <si>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</si>
  <si>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</si>
  <si>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</si>
  <si>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</si>
  <si>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</si>
  <si>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</si>
  <si>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</si>
  <si>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</si>
  <si>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</si>
  <si>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</si>
  <si>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</si>
  <si>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</si>
  <si>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</si>
  <si>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</si>
  <si>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</si>
  <si>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</si>
  <si>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</si>
  <si>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</si>
  <si>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</si>
  <si>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</si>
  <si>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</si>
  <si>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</si>
  <si>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</si>
  <si>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</si>
  <si>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</si>
  <si>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</si>
  <si>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</si>
  <si>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</si>
  <si>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</si>
  <si>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</si>
  <si>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</si>
  <si>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</si>
  <si>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</si>
  <si>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</si>
  <si>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</si>
  <si>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</si>
  <si>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</si>
  <si>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</si>
  <si>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</si>
  <si>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</si>
  <si>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</si>
  <si>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</si>
  <si>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</si>
  <si>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</si>
  <si>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</si>
  <si>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</si>
  <si>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</si>
  <si>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</si>
  <si>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</si>
  <si>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</si>
  <si>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</si>
  <si>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</si>
  <si>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</si>
  <si>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</si>
  <si>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</si>
  <si>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</si>
  <si>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</si>
  <si>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</si>
  <si>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</si>
  <si>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</si>
  <si>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</si>
  <si>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</si>
  <si>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</si>
  <si>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</si>
  <si>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</si>
  <si>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</si>
  <si>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</si>
  <si>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</si>
  <si>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</si>
  <si>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</si>
  <si>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</si>
  <si>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</si>
  <si>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</si>
  <si>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</si>
  <si>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</si>
  <si>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</si>
  <si>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</si>
  <si>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</si>
  <si>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</si>
  <si>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</si>
  <si>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</si>
  <si>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</si>
  <si>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</si>
  <si>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</si>
  <si>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</si>
  <si>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</si>
  <si>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</si>
  <si>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</si>
  <si>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</si>
  <si>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</si>
  <si>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</si>
  <si>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</si>
  <si>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</si>
  <si>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</si>
  <si>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</si>
  <si>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</si>
  <si>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</si>
  <si>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</si>
  <si>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</si>
  <si>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</si>
  <si>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</si>
  <si>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</si>
  <si>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</si>
  <si>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</si>
  <si>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</si>
  <si>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</si>
  <si>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</si>
  <si>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</si>
  <si>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</si>
  <si>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</si>
  <si>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</si>
  <si>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</si>
  <si>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</si>
  <si>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</si>
  <si>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</si>
  <si>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</si>
  <si>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</si>
  <si>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</si>
  <si>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</si>
  <si>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</si>
  <si>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</si>
  <si>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</si>
  <si>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</si>
  <si>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</si>
  <si>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</si>
  <si>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</si>
  <si>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</si>
  <si>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</si>
  <si>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</si>
  <si>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</si>
  <si>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</si>
  <si>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</si>
  <si>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</si>
  <si>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</si>
  <si>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</si>
  <si>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</si>
  <si>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</si>
  <si>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</si>
  <si>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</si>
  <si>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</si>
  <si>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</si>
  <si>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</si>
  <si>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</si>
  <si>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</si>
  <si>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</si>
  <si>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</si>
  <si>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</si>
  <si>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</si>
  <si>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</si>
  <si>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</si>
  <si>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</si>
  <si>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</si>
  <si>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</si>
  <si>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</si>
  <si>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</si>
  <si>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</si>
  <si>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</si>
  <si>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</si>
  <si>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</si>
  <si>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</si>
  <si>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</si>
  <si>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</si>
  <si>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</si>
  <si>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</si>
  <si>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</si>
  <si>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</si>
  <si>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</si>
  <si>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</si>
  <si>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</si>
  <si>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</si>
  <si>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</si>
  <si>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</si>
  <si>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</si>
  <si>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</si>
  <si>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</si>
  <si>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</si>
  <si>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</si>
  <si>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</si>
  <si>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</si>
  <si>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</si>
  <si>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</si>
  <si>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</si>
  <si>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</si>
  <si>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</si>
  <si>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</si>
  <si>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</si>
  <si>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</si>
  <si>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</si>
  <si>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</si>
  <si>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</si>
  <si>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</si>
  <si>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</si>
  <si>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</si>
  <si>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</si>
  <si>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</si>
  <si>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</si>
  <si>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</si>
  <si>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</si>
  <si>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</si>
  <si>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</si>
  <si>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</si>
  <si>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</si>
  <si>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</si>
  <si>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</si>
  <si>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</si>
  <si>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</si>
  <si>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</si>
  <si>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</si>
  <si>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</si>
  <si>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</si>
  <si>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</si>
  <si>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</si>
  <si>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</si>
  <si>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</si>
  <si>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</si>
  <si>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</si>
  <si>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</si>
  <si>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</si>
  <si>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</si>
  <si>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</si>
  <si>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</si>
  <si>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</si>
  <si>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</si>
  <si>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</si>
  <si>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</si>
  <si>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</si>
  <si>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</si>
  <si>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</si>
  <si>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</si>
  <si>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</si>
  <si>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</si>
  <si>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</si>
  <si>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</si>
  <si>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</si>
  <si>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</si>
  <si>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</si>
  <si>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</si>
  <si>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</si>
  <si>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</si>
  <si>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</si>
  <si>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</si>
  <si>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</si>
  <si>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</si>
  <si>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</si>
  <si>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</si>
  <si>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</si>
  <si>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</si>
  <si>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</si>
  <si>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</si>
  <si>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</si>
  <si>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</si>
  <si>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</si>
  <si>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</si>
  <si>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</si>
  <si>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</si>
  <si>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</si>
  <si>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</si>
  <si>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</si>
  <si>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</si>
  <si>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</si>
  <si>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</si>
  <si>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</si>
  <si>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</si>
  <si>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</si>
  <si>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</si>
  <si>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</si>
  <si>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</si>
  <si>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</si>
  <si>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</si>
  <si>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</si>
  <si>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</si>
  <si>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</si>
  <si>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</si>
  <si>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</si>
  <si>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</si>
  <si>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</si>
  <si>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</si>
  <si>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</si>
  <si>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</si>
  <si>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</si>
  <si>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</si>
  <si>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</si>
  <si>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</si>
  <si>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</si>
  <si>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</si>
  <si>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</si>
  <si>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</si>
  <si>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</si>
  <si>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</si>
  <si>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</si>
  <si>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</si>
  <si>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</si>
  <si>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</si>
  <si>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</si>
  <si>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</si>
  <si>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</si>
  <si>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</si>
  <si>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</si>
  <si>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</si>
  <si>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</si>
  <si>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</si>
  <si>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</si>
  <si>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</si>
  <si>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</si>
  <si>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</si>
  <si>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</si>
  <si>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</si>
  <si>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</si>
  <si>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</si>
  <si>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</si>
  <si>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</si>
  <si>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</si>
  <si>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</si>
  <si>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</si>
  <si>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</si>
  <si>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</si>
  <si>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</si>
  <si>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</si>
  <si>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</si>
  <si>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</si>
  <si>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</si>
  <si>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</si>
  <si>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</si>
  <si>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</si>
  <si>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</si>
  <si>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</si>
  <si>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</si>
  <si>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</si>
  <si>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</si>
  <si>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</si>
  <si>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</si>
  <si>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</si>
  <si>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</si>
  <si>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</si>
  <si>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</si>
  <si>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</si>
  <si>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</si>
  <si>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</si>
  <si>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</si>
  <si>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</si>
  <si>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</si>
  <si>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</si>
  <si>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</si>
  <si>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</si>
  <si>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</si>
  <si>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</si>
  <si>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</si>
  <si>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</si>
  <si>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</si>
  <si>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</si>
  <si>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</si>
  <si>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</si>
  <si>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</si>
  <si>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</si>
  <si>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</si>
  <si>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</si>
  <si>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</si>
  <si>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</si>
  <si>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</si>
  <si>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</si>
  <si>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</si>
  <si>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</si>
  <si>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</si>
  <si>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</si>
  <si>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</si>
  <si>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</si>
  <si>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</si>
  <si>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</si>
  <si>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</si>
  <si>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</si>
  <si>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</si>
  <si>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</si>
  <si>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</si>
  <si>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</si>
  <si>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</si>
  <si>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</si>
  <si>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</si>
  <si>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</si>
  <si>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</si>
  <si>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</si>
  <si>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</si>
  <si>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</si>
  <si>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</si>
  <si>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</si>
  <si>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</si>
  <si>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</si>
  <si>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</si>
  <si>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</si>
  <si>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</si>
  <si>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</si>
  <si>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</si>
  <si>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</si>
  <si>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</si>
  <si>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</si>
  <si>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</si>
  <si>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</si>
  <si>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</si>
  <si>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</si>
  <si>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</si>
  <si>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</si>
  <si>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</si>
  <si>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</si>
  <si>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</si>
  <si>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</si>
  <si>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</si>
  <si>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</si>
  <si>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</si>
  <si>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</si>
  <si>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</si>
  <si>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</si>
  <si>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</si>
  <si>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</si>
  <si>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</si>
  <si>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</si>
  <si>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</si>
  <si>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</si>
  <si>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</si>
  <si>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</si>
  <si>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</si>
  <si>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</si>
  <si>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</si>
  <si>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</si>
  <si>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</si>
  <si>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</si>
  <si>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</si>
  <si>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</si>
  <si>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</si>
  <si>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</si>
  <si>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</si>
  <si>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</si>
  <si>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</si>
  <si>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</si>
  <si>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</si>
  <si>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</si>
  <si>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</si>
  <si>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</si>
  <si>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</si>
  <si>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</si>
  <si>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</si>
  <si>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</si>
  <si>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</si>
  <si>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</si>
  <si>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</si>
  <si>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</si>
  <si>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</si>
  <si>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</si>
  <si>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</si>
  <si>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</si>
  <si>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</si>
  <si>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</si>
  <si>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</si>
  <si>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</si>
  <si>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</si>
  <si>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</si>
  <si>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</si>
  <si>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</si>
  <si>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</si>
  <si>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</si>
  <si>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</si>
  <si>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</si>
  <si>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</si>
  <si>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</si>
  <si>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</si>
  <si>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</si>
  <si>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</si>
  <si>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</si>
  <si>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</si>
  <si>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</si>
  <si>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</si>
  <si>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</si>
  <si>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</si>
  <si>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</si>
  <si>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</si>
  <si>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</si>
  <si>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</si>
  <si>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</si>
  <si>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</si>
  <si>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</si>
  <si>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</si>
  <si>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</si>
  <si>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</si>
  <si>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</si>
  <si>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</si>
  <si>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</si>
  <si>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</si>
  <si>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</si>
  <si>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</si>
  <si>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</si>
  <si>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</si>
  <si>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</si>
  <si>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</si>
  <si>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</si>
  <si>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</si>
  <si>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</si>
  <si>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</si>
  <si>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</si>
  <si>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</si>
  <si>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</si>
  <si>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</si>
  <si>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</si>
  <si>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</si>
  <si>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</si>
  <si>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</si>
  <si>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</si>
  <si>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</si>
  <si>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</si>
  <si>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</si>
  <si>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</si>
  <si>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</si>
  <si>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</si>
  <si>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</si>
  <si>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</si>
  <si>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</si>
  <si>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</si>
  <si>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</si>
  <si>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</si>
  <si>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</si>
  <si>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</si>
  <si>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</si>
  <si>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</si>
  <si>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</si>
  <si>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</si>
  <si>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</si>
  <si>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</si>
  <si>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</si>
  <si>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</si>
  <si>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</si>
  <si>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</si>
  <si>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</si>
  <si>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</si>
  <si>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</si>
  <si>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</si>
  <si>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</si>
  <si>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</si>
  <si>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</si>
  <si>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</si>
  <si>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</si>
  <si>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</si>
  <si>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</si>
  <si>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</si>
  <si>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</si>
  <si>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</si>
  <si>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</si>
  <si>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</si>
  <si>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</si>
  <si>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</si>
  <si>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</si>
  <si>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</si>
  <si>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</si>
  <si>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</si>
  <si>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</si>
  <si>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</si>
  <si>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</si>
  <si>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</si>
  <si>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</si>
  <si>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</si>
  <si>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</si>
  <si>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</si>
  <si>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</si>
  <si>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</si>
  <si>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</si>
  <si>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</si>
  <si>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</si>
  <si>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</si>
  <si>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</si>
  <si>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</si>
  <si>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</si>
  <si>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</si>
  <si>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</si>
  <si>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</si>
  <si>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</si>
  <si>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</si>
  <si>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</si>
  <si>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</si>
  <si>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</si>
  <si>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</si>
  <si>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</si>
  <si>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</si>
  <si>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</si>
  <si>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</si>
  <si>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</si>
  <si>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</si>
  <si>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</si>
  <si>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</si>
  <si>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</si>
  <si>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</si>
  <si>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</si>
  <si>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</si>
  <si>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</si>
  <si>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</si>
  <si>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</si>
  <si>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</si>
  <si>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</si>
  <si>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</si>
  <si>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</si>
  <si>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</si>
  <si>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</si>
  <si>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</si>
  <si>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</si>
  <si>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</si>
  <si>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</si>
  <si>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</si>
  <si>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</si>
  <si>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</si>
  <si>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</si>
  <si>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</si>
  <si>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</si>
  <si>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</si>
  <si>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</si>
  <si>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</si>
  <si>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</si>
  <si>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</si>
  <si>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</si>
  <si>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</si>
  <si>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</si>
  <si>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</si>
  <si>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</si>
  <si>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</si>
  <si>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</si>
  <si>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</si>
  <si>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</si>
  <si>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</si>
  <si>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</si>
  <si>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</si>
  <si>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</si>
  <si>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</si>
  <si>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</si>
  <si>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</si>
  <si>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</si>
  <si>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</si>
  <si>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</si>
  <si>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</si>
  <si>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</si>
  <si>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</si>
  <si>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</si>
  <si>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</si>
  <si>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</si>
  <si>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</si>
  <si>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</si>
  <si>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</si>
  <si>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</si>
  <si>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</si>
  <si>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</si>
  <si>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</si>
  <si>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</si>
  <si>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</si>
  <si>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</si>
  <si>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</si>
  <si>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</si>
  <si>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</si>
  <si>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</si>
  <si>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</si>
  <si>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</si>
  <si>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</si>
  <si>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</si>
  <si>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</si>
  <si>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</si>
  <si>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</si>
  <si>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</si>
  <si>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</si>
  <si>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</si>
  <si>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</si>
  <si>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</si>
  <si>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</si>
  <si>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</si>
  <si>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</si>
  <si>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</si>
  <si>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</si>
  <si>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</si>
  <si>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</si>
  <si>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</si>
  <si>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</si>
  <si>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</si>
  <si>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</si>
  <si>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</si>
  <si>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</si>
  <si>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</si>
  <si>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</si>
  <si>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</si>
  <si>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</si>
  <si>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</si>
  <si>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</si>
  <si>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</si>
  <si>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</si>
  <si>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</si>
  <si>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</si>
  <si>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</si>
  <si>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</si>
  <si>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</si>
  <si>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</si>
  <si>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</si>
  <si>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</si>
  <si>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</si>
  <si>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</si>
  <si>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</si>
  <si>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</si>
  <si>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</si>
  <si>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</si>
  <si>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</si>
  <si>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</si>
  <si>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</si>
  <si>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</si>
  <si>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</si>
  <si>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</si>
  <si>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</si>
  <si>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</si>
  <si>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</si>
  <si>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</si>
  <si>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</si>
  <si>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</si>
  <si>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</si>
  <si>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</si>
  <si>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</si>
  <si>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</si>
  <si>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</si>
  <si>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</si>
  <si>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</si>
  <si>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</si>
  <si>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</si>
  <si>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</si>
  <si>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</si>
  <si>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</si>
  <si>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</si>
  <si>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</si>
  <si>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</si>
  <si>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</si>
  <si>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</si>
  <si>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</si>
  <si>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</si>
  <si>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</si>
  <si>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</si>
  <si>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</si>
  <si>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</si>
  <si>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</si>
  <si>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</si>
  <si>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</si>
  <si>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</si>
  <si>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</si>
  <si>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</si>
  <si>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</si>
  <si>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</si>
  <si>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</si>
  <si>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</si>
  <si>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</si>
  <si>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</si>
  <si>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</si>
  <si>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</si>
  <si>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</si>
  <si>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</si>
  <si>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</si>
  <si>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</si>
  <si>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</si>
  <si>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</si>
  <si>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</si>
  <si>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</si>
  <si>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</si>
  <si>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</si>
  <si>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</si>
  <si>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</si>
  <si>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</si>
  <si>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</si>
  <si>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</si>
  <si>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</si>
  <si>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</si>
  <si>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</si>
  <si>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</si>
  <si>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</si>
  <si>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</si>
  <si>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</si>
  <si>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</si>
  <si>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</si>
  <si>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</si>
  <si>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</si>
  <si>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</si>
  <si>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</si>
  <si>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</si>
  <si>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</si>
  <si>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</si>
  <si>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</si>
  <si>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</si>
  <si>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</si>
  <si>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</si>
  <si>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</si>
  <si>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</si>
  <si>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</si>
  <si>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</si>
  <si>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</si>
  <si>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</si>
  <si>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</si>
  <si>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</si>
  <si>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</si>
  <si>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</si>
  <si>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</si>
  <si>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</si>
  <si>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</si>
  <si>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</si>
  <si>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</si>
  <si>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</si>
  <si>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</si>
  <si>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</si>
  <si>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</si>
  <si>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</si>
  <si>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</si>
  <si>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</si>
  <si>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</si>
  <si>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</si>
  <si>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</si>
  <si>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</si>
  <si>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</si>
  <si>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</si>
  <si>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</si>
  <si>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</si>
  <si>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</si>
  <si>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</si>
  <si>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</si>
  <si>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</si>
  <si>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</si>
  <si>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</si>
  <si>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</si>
  <si>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</si>
  <si>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</si>
  <si>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</si>
  <si>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</si>
  <si>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</si>
  <si>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</si>
  <si>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</si>
  <si>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</si>
  <si>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</si>
  <si>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</si>
  <si>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</si>
  <si>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</si>
  <si>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</si>
  <si>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</si>
  <si>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</si>
  <si>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</si>
  <si>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</si>
  <si>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</si>
  <si>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</si>
  <si>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</si>
  <si>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</si>
  <si>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</si>
  <si>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</si>
  <si>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</si>
  <si>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</si>
  <si>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</si>
  <si>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</si>
  <si>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</si>
  <si>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</si>
  <si>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</si>
  <si>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</si>
  <si>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</si>
  <si>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</si>
  <si>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</si>
  <si>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</si>
  <si>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</si>
  <si>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</si>
  <si>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</si>
  <si>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</si>
  <si>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</si>
  <si>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</si>
  <si>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</si>
  <si>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</si>
  <si>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</si>
  <si>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</si>
  <si>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</si>
  <si>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</si>
  <si>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</si>
  <si>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</si>
  <si>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</si>
  <si>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</si>
  <si>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</si>
  <si>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</si>
  <si>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</si>
  <si>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</si>
  <si>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</si>
  <si>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</si>
  <si>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</si>
  <si>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</si>
  <si>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</si>
  <si>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</si>
  <si>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</si>
  <si>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</si>
  <si>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</si>
  <si>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</si>
  <si>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</si>
  <si>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</si>
  <si>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</si>
  <si>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</si>
  <si>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</si>
  <si>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</si>
  <si>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</si>
  <si>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</si>
  <si>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</si>
  <si>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</si>
  <si>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</si>
  <si>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</si>
  <si>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</si>
  <si>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</si>
  <si>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</si>
  <si>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</si>
  <si>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</si>
  <si>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</si>
  <si>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</si>
  <si>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</si>
  <si>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</si>
  <si>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</si>
  <si>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</si>
  <si>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</si>
  <si>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</si>
  <si>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</si>
  <si>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</si>
  <si>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</si>
  <si>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</si>
  <si>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</si>
  <si>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</si>
  <si>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</si>
  <si>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</si>
  <si>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</si>
  <si>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</si>
  <si>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</si>
  <si>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</si>
  <si>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</si>
  <si>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</si>
  <si>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</si>
  <si>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</si>
  <si>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</si>
  <si>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</si>
  <si>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</si>
  <si>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</si>
  <si>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</si>
  <si>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</si>
  <si>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</si>
  <si>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</si>
  <si>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</si>
  <si>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</si>
  <si>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</si>
  <si>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</si>
  <si>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</si>
  <si>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</si>
  <si>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</si>
  <si>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</si>
  <si>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</si>
  <si>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</si>
  <si>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</si>
  <si>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</si>
  <si>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</si>
  <si>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</si>
  <si>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</si>
  <si>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</si>
  <si>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</si>
  <si>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</si>
  <si>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</si>
  <si>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</si>
  <si>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</si>
  <si>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</si>
  <si>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</si>
  <si>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</si>
  <si>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</si>
  <si>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</si>
  <si>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</si>
  <si>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</si>
  <si>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</si>
  <si>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</si>
  <si>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</si>
  <si>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</si>
  <si>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</si>
  <si>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</si>
  <si>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</si>
  <si>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</si>
  <si>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</si>
  <si>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</si>
  <si>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</si>
  <si>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</si>
  <si>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</si>
  <si>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</si>
  <si>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</si>
  <si>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</si>
  <si>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</si>
  <si>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</si>
  <si>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</si>
  <si>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</si>
  <si>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</si>
  <si>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</si>
  <si>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</si>
  <si>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</si>
  <si>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</si>
  <si>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</si>
  <si>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</si>
  <si>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</si>
  <si>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</si>
  <si>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</si>
  <si>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</si>
  <si>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</si>
  <si>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</si>
  <si>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</si>
  <si>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</si>
  <si>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</si>
  <si>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</si>
  <si>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</si>
  <si>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</si>
  <si>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</si>
  <si>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</si>
  <si>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</si>
  <si>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</si>
  <si>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</si>
  <si>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</si>
  <si>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</si>
  <si>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</si>
  <si>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</si>
  <si>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</si>
  <si>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</si>
  <si>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</si>
  <si>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</si>
  <si>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</si>
  <si>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</si>
  <si>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</si>
  <si>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</si>
  <si>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</si>
  <si>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</si>
  <si>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</si>
  <si>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</si>
  <si>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</si>
  <si>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</si>
  <si>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</si>
  <si>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</si>
  <si>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</si>
  <si>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</si>
  <si>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</si>
  <si>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</si>
  <si>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</si>
  <si>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</si>
  <si>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</si>
  <si>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</si>
  <si>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</si>
  <si>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</si>
  <si>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</si>
  <si>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</si>
  <si>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</si>
  <si>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</si>
  <si>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</si>
  <si>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</si>
  <si>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</si>
  <si>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</si>
  <si>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</si>
  <si>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</si>
  <si>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</si>
  <si>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</si>
  <si>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</si>
  <si>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</si>
  <si>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</si>
  <si>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</si>
  <si>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</si>
  <si>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</si>
  <si>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</si>
  <si>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</si>
  <si>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</si>
  <si>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</si>
  <si>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</si>
  <si>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</si>
  <si>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</si>
  <si>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</si>
  <si>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</si>
  <si>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</si>
  <si>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</si>
  <si>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</si>
  <si>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</si>
  <si>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</si>
  <si>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</si>
  <si>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</si>
  <si>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</si>
  <si>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</si>
  <si>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</si>
  <si>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</si>
  <si>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</si>
  <si>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</si>
  <si>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</si>
  <si>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</si>
  <si>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</si>
  <si>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</si>
  <si>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</si>
  <si>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</si>
  <si>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</si>
  <si>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</si>
  <si>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</si>
  <si>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</si>
  <si>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</si>
  <si>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</si>
  <si>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</si>
  <si>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</si>
  <si>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</si>
  <si>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</si>
  <si>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</si>
  <si>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</si>
  <si>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</si>
  <si>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</si>
  <si>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</si>
  <si>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</si>
  <si>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</si>
  <si>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</si>
  <si>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</si>
  <si>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</si>
  <si>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</si>
  <si>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</si>
  <si>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</si>
  <si>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</si>
  <si>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</si>
  <si>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</si>
  <si>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</si>
  <si>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</si>
  <si>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</si>
  <si>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</si>
  <si>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</si>
  <si>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</si>
  <si>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</si>
  <si>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</si>
  <si>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</si>
  <si>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</si>
  <si>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</si>
  <si>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</si>
  <si>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</si>
  <si>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</si>
  <si>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</si>
  <si>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</si>
  <si>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</si>
  <si>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</si>
  <si>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</si>
  <si>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</si>
  <si>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</si>
  <si>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</si>
  <si>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</si>
  <si>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</si>
  <si>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</si>
  <si>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</si>
  <si>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</si>
  <si>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</si>
  <si>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</si>
  <si>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</si>
  <si>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</si>
  <si>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</si>
  <si>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</si>
  <si>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</si>
  <si>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</si>
  <si>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</si>
  <si>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</si>
  <si>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</si>
  <si>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</si>
  <si>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</si>
  <si>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</si>
  <si>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</si>
  <si>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</si>
  <si>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</si>
  <si>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</si>
  <si>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</si>
  <si>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</si>
  <si>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</si>
  <si>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</si>
  <si>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</si>
  <si>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</si>
  <si>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</si>
  <si>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</si>
  <si>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</si>
  <si>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</si>
  <si>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</si>
  <si>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</si>
  <si>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</si>
  <si>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</si>
  <si>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</si>
  <si>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</si>
  <si>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</si>
  <si>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</si>
  <si>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</si>
  <si>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</si>
  <si>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</si>
  <si>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</si>
  <si>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</si>
  <si>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</si>
  <si>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</si>
  <si>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</si>
  <si>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</si>
  <si>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</si>
  <si>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</si>
  <si>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</si>
  <si>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</si>
  <si>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</si>
  <si>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</si>
  <si>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</si>
  <si>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</si>
  <si>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</si>
  <si>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</si>
  <si>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</si>
  <si>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</si>
  <si>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</si>
  <si>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</si>
  <si>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</si>
  <si>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</si>
  <si>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</si>
  <si>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</si>
  <si>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</si>
  <si>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</si>
  <si>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</si>
  <si>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</si>
  <si>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</si>
  <si>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</si>
  <si>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</si>
  <si>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</si>
  <si>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</si>
  <si>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</si>
  <si>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</si>
  <si>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</si>
  <si>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</si>
  <si>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</si>
  <si>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</si>
  <si>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</si>
  <si>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</si>
  <si>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</si>
  <si>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</si>
  <si>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</si>
  <si>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</si>
  <si>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</si>
  <si>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</si>
  <si>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</si>
  <si>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</si>
  <si>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</si>
  <si>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</si>
  <si>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</si>
  <si>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</si>
  <si>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</si>
  <si>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</si>
  <si>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</si>
  <si>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</si>
  <si>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</si>
  <si>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</si>
  <si>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</si>
  <si>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</si>
  <si>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</si>
  <si>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</si>
  <si>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</si>
  <si>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</si>
  <si>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</si>
  <si>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</si>
  <si>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</si>
  <si>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</si>
  <si>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</si>
  <si>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</si>
  <si>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</si>
  <si>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</si>
  <si>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</si>
  <si>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</si>
  <si>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</si>
  <si>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</si>
  <si>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</si>
  <si>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</si>
  <si>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</si>
  <si>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</si>
  <si>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</si>
  <si>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</si>
  <si>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</si>
  <si>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</si>
  <si>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</si>
  <si>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</si>
  <si>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</si>
  <si>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</si>
  <si>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</si>
  <si>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</si>
  <si>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</si>
  <si>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</si>
  <si>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</si>
  <si>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</si>
  <si>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</si>
  <si>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</si>
  <si>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</si>
  <si>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</si>
  <si>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</si>
  <si>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</si>
  <si>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</si>
  <si>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</si>
  <si>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</si>
  <si>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</si>
  <si>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</si>
  <si>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</si>
  <si>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</si>
  <si>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</si>
  <si>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</si>
  <si>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</si>
  <si>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</si>
  <si>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</si>
  <si>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</si>
  <si>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</si>
  <si>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</si>
  <si>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</si>
  <si>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</si>
  <si>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</si>
  <si>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</si>
  <si>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</si>
  <si>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</si>
  <si>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</si>
  <si>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</si>
  <si>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</si>
  <si>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</si>
  <si>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</si>
  <si>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</si>
  <si>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</si>
  <si>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</si>
  <si>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</si>
  <si>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</si>
  <si>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</si>
  <si>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</si>
  <si>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</si>
  <si>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</si>
  <si>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</si>
  <si>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</si>
  <si>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</si>
  <si>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</si>
  <si>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</si>
  <si>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</si>
  <si>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</si>
  <si>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</si>
  <si>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</si>
  <si>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</si>
  <si>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</si>
  <si>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</si>
  <si>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</si>
  <si>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</si>
  <si>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</si>
  <si>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</si>
  <si>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</si>
  <si>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</si>
  <si>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</si>
  <si>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</si>
  <si>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</si>
  <si>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</si>
  <si>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</si>
  <si>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</si>
  <si>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</si>
  <si>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</si>
  <si>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</si>
  <si>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</si>
  <si>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</si>
  <si>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</si>
  <si>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</si>
  <si>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</si>
  <si>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</si>
  <si>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</si>
  <si>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</si>
  <si>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</si>
  <si>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</si>
  <si>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</si>
  <si>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</si>
  <si>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</si>
  <si>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</si>
  <si>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</si>
  <si>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</si>
  <si>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</si>
  <si>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</si>
  <si>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</si>
  <si>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</si>
  <si>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</si>
  <si>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</si>
  <si>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</si>
  <si>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</si>
  <si>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</si>
  <si>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</si>
  <si>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</si>
  <si>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</si>
  <si>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</si>
  <si>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</si>
  <si>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</si>
  <si>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</si>
  <si>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</si>
  <si>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</si>
  <si>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</si>
  <si>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</si>
  <si>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</si>
  <si>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</si>
  <si>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</si>
  <si>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</si>
  <si>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</si>
  <si>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</si>
  <si>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</si>
  <si>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</si>
  <si>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</si>
  <si>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</si>
  <si>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</si>
  <si>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</si>
  <si>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</si>
  <si>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</si>
  <si>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</si>
  <si>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</si>
  <si>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</si>
  <si>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</si>
  <si>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</si>
  <si>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</si>
  <si>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</si>
  <si>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</si>
  <si>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</si>
  <si>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</si>
  <si>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</si>
  <si>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</si>
  <si>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</si>
  <si>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</si>
  <si>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</si>
  <si>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</si>
  <si>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</si>
  <si>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</si>
  <si>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</si>
  <si>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</si>
  <si>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</si>
  <si>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</si>
  <si>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</si>
  <si>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</si>
  <si>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</si>
  <si>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</si>
  <si>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</si>
  <si>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</si>
  <si>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</si>
  <si>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</si>
  <si>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</si>
  <si>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</si>
  <si>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</si>
  <si>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</si>
  <si>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</si>
  <si>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</si>
  <si>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</si>
  <si>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</si>
  <si>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</si>
  <si>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</si>
  <si>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</si>
  <si>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</si>
  <si>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</si>
  <si>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</si>
  <si>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</si>
  <si>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</si>
  <si>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</si>
  <si>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</si>
  <si>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</si>
  <si>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</si>
  <si>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</si>
  <si>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</si>
  <si>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</si>
  <si>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</si>
  <si>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</si>
  <si>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</si>
  <si>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</si>
  <si>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</si>
  <si>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</si>
  <si>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</si>
  <si>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</si>
  <si>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</si>
  <si>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</si>
  <si>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</si>
  <si>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</si>
  <si>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</si>
  <si>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</si>
  <si>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</si>
  <si>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</si>
  <si>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</si>
  <si>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</si>
  <si>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</si>
  <si>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</si>
  <si>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</si>
  <si>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</si>
  <si>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</si>
  <si>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</si>
  <si>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</si>
  <si>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</si>
  <si>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</si>
  <si>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</si>
  <si>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</si>
  <si>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</si>
  <si>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</si>
  <si>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</si>
  <si>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</si>
  <si>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</si>
  <si>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</si>
  <si>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</si>
  <si>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</si>
  <si>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</si>
  <si>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</si>
  <si>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</si>
  <si>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</si>
  <si>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</si>
  <si>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</si>
  <si>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</si>
  <si>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</si>
  <si>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</si>
  <si>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</si>
  <si>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</si>
  <si>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</si>
  <si>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</si>
  <si>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</si>
  <si>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</si>
  <si>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</si>
  <si>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</si>
  <si>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</si>
  <si>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</si>
  <si>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</si>
  <si>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</si>
  <si>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</si>
  <si>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</si>
  <si>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</si>
  <si>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</si>
  <si>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</si>
  <si>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</si>
  <si>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</si>
  <si>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</si>
  <si>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</si>
  <si>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</si>
  <si>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</si>
  <si>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</si>
  <si>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</si>
  <si>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</si>
  <si>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</si>
  <si>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</si>
  <si>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</si>
  <si>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</si>
  <si>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</si>
  <si>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</si>
  <si>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</si>
  <si>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</si>
  <si>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</si>
  <si>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</si>
  <si>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</si>
  <si>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</si>
  <si>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</si>
  <si>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</si>
  <si>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</si>
  <si>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</si>
  <si>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</si>
  <si>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</si>
  <si>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</si>
  <si>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</si>
  <si>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</si>
  <si>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</si>
  <si>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</si>
  <si>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</si>
  <si>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</si>
  <si>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</si>
  <si>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</si>
  <si>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</si>
  <si>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</si>
  <si>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</si>
  <si>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</si>
  <si>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</si>
  <si>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</si>
  <si>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</si>
  <si>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</si>
  <si>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</si>
  <si>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</si>
  <si>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</si>
  <si>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</si>
  <si>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</si>
  <si>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</si>
  <si>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</si>
  <si>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</si>
  <si>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</si>
  <si>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</si>
  <si>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</si>
  <si>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</si>
  <si>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</si>
  <si>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</si>
  <si>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</si>
  <si>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</si>
  <si>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</si>
  <si>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</si>
  <si>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</si>
  <si>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</si>
  <si>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</si>
  <si>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</si>
  <si>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</si>
  <si>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</si>
  <si>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</si>
  <si>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</si>
  <si>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</si>
  <si>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</si>
  <si>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</si>
  <si>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</si>
  <si>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</si>
  <si>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</si>
  <si>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</si>
  <si>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</si>
  <si>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</si>
  <si>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</si>
  <si>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</si>
  <si>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</si>
  <si>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</si>
  <si>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</si>
  <si>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</si>
  <si>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</si>
  <si>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</si>
  <si>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</si>
  <si>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</si>
  <si>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</si>
  <si>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</si>
  <si>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</si>
  <si>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</si>
  <si>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</si>
  <si>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</si>
  <si>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</si>
  <si>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</si>
  <si>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</si>
  <si>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</si>
  <si>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</si>
  <si>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</si>
  <si>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</si>
  <si>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</si>
  <si>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</si>
  <si>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</si>
  <si>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</si>
  <si>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</si>
  <si>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</si>
  <si>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</si>
  <si>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</si>
  <si>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</si>
  <si>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</si>
  <si>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</si>
  <si>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</si>
  <si>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</si>
  <si>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</si>
  <si>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</si>
  <si>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</si>
  <si>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</si>
  <si>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</si>
  <si>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</si>
  <si>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</si>
  <si>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</si>
  <si>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</si>
  <si>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</si>
  <si>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</si>
  <si>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</si>
  <si>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</si>
  <si>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</si>
  <si>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</si>
  <si>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</si>
  <si>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</si>
  <si>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</si>
  <si>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</si>
  <si>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</si>
  <si>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</si>
  <si>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</si>
  <si>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</si>
  <si>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</si>
  <si>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</si>
  <si>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</si>
  <si>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</si>
  <si>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</si>
  <si>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</si>
  <si>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</si>
  <si>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</si>
  <si>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</si>
  <si>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</si>
  <si>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</si>
  <si>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</si>
  <si>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</si>
  <si>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</si>
  <si>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</si>
  <si>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</si>
  <si>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</si>
  <si>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</si>
  <si>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</si>
  <si>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</si>
  <si>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</si>
  <si>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</si>
  <si>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</si>
  <si>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</si>
  <si>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</si>
  <si>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</si>
  <si>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</si>
  <si>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</si>
  <si>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</si>
  <si>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</si>
  <si>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</si>
  <si>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</si>
  <si>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</si>
  <si>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</si>
  <si>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</si>
  <si>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</si>
  <si>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</si>
  <si>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</si>
  <si>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</si>
  <si>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</si>
  <si>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</si>
  <si>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</si>
  <si>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</si>
  <si>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</si>
  <si>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</si>
  <si>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</si>
  <si>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</si>
  <si>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</si>
  <si>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</si>
  <si>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</si>
  <si>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</si>
  <si>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</si>
  <si>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</si>
  <si>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</si>
  <si>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</si>
  <si>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</si>
  <si>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</si>
  <si>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</si>
  <si>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</si>
  <si>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</si>
  <si>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</si>
  <si>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</si>
  <si>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</si>
  <si>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</si>
  <si>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</si>
  <si>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</si>
  <si>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</si>
  <si>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</si>
  <si>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</si>
  <si>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</si>
  <si>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</si>
  <si>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</si>
  <si>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</si>
  <si>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</si>
  <si>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</si>
  <si>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</si>
  <si>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</si>
  <si>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</si>
  <si>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</si>
  <si>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</si>
  <si>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</si>
  <si>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</si>
  <si>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</si>
  <si>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</si>
  <si>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</si>
  <si>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</si>
  <si>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</si>
  <si>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</si>
  <si>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</si>
  <si>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</si>
  <si>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</si>
  <si>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</si>
  <si>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</si>
  <si>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</si>
  <si>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</si>
  <si>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</si>
  <si>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</si>
  <si>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</si>
  <si>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</si>
  <si>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</si>
  <si>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</si>
  <si>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</si>
  <si>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</si>
  <si>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</si>
  <si>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</si>
  <si>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</si>
  <si>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</si>
  <si>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</si>
  <si>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</si>
  <si>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</si>
  <si>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</si>
  <si>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</si>
  <si>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</si>
  <si>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</si>
  <si>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</si>
  <si>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</si>
  <si>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</si>
  <si>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</si>
  <si>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</si>
  <si>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</si>
  <si>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</si>
  <si>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</si>
  <si>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</si>
  <si>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</si>
  <si>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</si>
  <si>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</si>
  <si>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</si>
  <si>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</si>
  <si>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</si>
  <si>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</si>
  <si>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</si>
  <si>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</si>
  <si>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</si>
  <si>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</si>
  <si>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</si>
  <si>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</si>
  <si>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</si>
  <si>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</si>
  <si>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</si>
  <si>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</si>
  <si>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</si>
  <si>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</si>
  <si>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</si>
  <si>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</si>
  <si>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</si>
  <si>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</si>
  <si>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</si>
  <si>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</si>
  <si>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</si>
  <si>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</si>
  <si>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</si>
  <si>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</si>
  <si>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</si>
  <si>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</si>
  <si>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</si>
  <si>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</si>
  <si>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</si>
  <si>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</si>
  <si>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</si>
  <si>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</si>
  <si>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</si>
  <si>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</si>
  <si>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</si>
  <si>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</si>
  <si>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</si>
  <si>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</si>
  <si>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</si>
  <si>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</si>
  <si>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</si>
  <si>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</si>
  <si>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</si>
  <si>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</si>
  <si>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</si>
  <si>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</si>
  <si>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</si>
  <si>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</si>
  <si>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</si>
  <si>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</si>
  <si>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</si>
  <si>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</si>
  <si>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</si>
  <si>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</si>
  <si>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</si>
  <si>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</si>
  <si>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</si>
  <si>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</si>
  <si>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</si>
  <si>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</si>
  <si>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</si>
  <si>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</si>
  <si>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</si>
  <si>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</si>
  <si>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</si>
  <si>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</si>
  <si>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</si>
  <si>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</si>
  <si>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</si>
  <si>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</si>
  <si>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</si>
  <si>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</si>
  <si>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</si>
  <si>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</si>
  <si>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</si>
  <si>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</si>
  <si>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</si>
  <si>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</si>
  <si>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</si>
  <si>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</si>
  <si>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</si>
  <si>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</si>
  <si>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</si>
  <si>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</si>
  <si>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</si>
  <si>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</si>
  <si>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</si>
  <si>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</si>
  <si>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</si>
  <si>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</si>
  <si>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</si>
  <si>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</si>
  <si>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</si>
  <si>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</si>
  <si>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</si>
  <si>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</si>
  <si>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</si>
  <si>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</si>
  <si>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</si>
  <si>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</si>
  <si>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</si>
  <si>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</si>
  <si>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</si>
  <si>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</si>
  <si>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</si>
  <si>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</si>
  <si>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</si>
  <si>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</si>
  <si>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</si>
  <si>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</si>
  <si>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</si>
  <si>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</si>
  <si>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</si>
  <si>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</si>
  <si>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</si>
  <si>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</si>
  <si>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</si>
  <si>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</si>
  <si>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</si>
  <si>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</si>
  <si>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</si>
  <si>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</si>
  <si>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</si>
  <si>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</si>
  <si>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</si>
  <si>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</si>
  <si>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</si>
  <si>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</si>
  <si>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</si>
  <si>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</si>
  <si>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</si>
  <si>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</si>
  <si>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</si>
  <si>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</si>
  <si>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</si>
  <si>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</si>
  <si>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</si>
  <si>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</si>
  <si>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</si>
  <si>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</si>
  <si>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</si>
  <si>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</si>
  <si>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</si>
  <si>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</si>
  <si>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</si>
  <si>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</si>
  <si>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</si>
  <si>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</si>
  <si>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</si>
  <si>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</si>
  <si>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</si>
  <si>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</si>
  <si>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</si>
  <si>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</si>
  <si>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</si>
  <si>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</si>
  <si>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</si>
  <si>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</si>
  <si>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</si>
  <si>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</si>
  <si>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</si>
  <si>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</si>
  <si>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</si>
  <si>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</si>
  <si>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</si>
  <si>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</si>
  <si>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</si>
  <si>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</si>
  <si>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</si>
  <si>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</si>
  <si>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</si>
  <si>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</si>
  <si>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</si>
  <si>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</si>
  <si>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</si>
  <si>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</si>
  <si>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</si>
  <si>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</si>
  <si>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</si>
  <si>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</si>
  <si>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</si>
  <si>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</si>
  <si>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</si>
  <si>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</si>
  <si>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</si>
  <si>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</si>
  <si>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</si>
  <si>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</si>
  <si>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</si>
  <si>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</si>
  <si>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</si>
  <si>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</si>
  <si>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</si>
  <si>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</si>
  <si>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</si>
  <si>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</si>
  <si>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</si>
  <si>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</si>
  <si>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</si>
  <si>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</si>
  <si>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</si>
  <si>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</si>
  <si>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</si>
  <si>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</si>
  <si>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</si>
  <si>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</si>
  <si>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</si>
  <si>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</si>
  <si>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</si>
  <si>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</si>
  <si>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</si>
  <si>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</si>
  <si>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</si>
  <si>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</si>
  <si>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</si>
  <si>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</si>
  <si>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</si>
  <si>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</si>
  <si>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</si>
  <si>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</si>
  <si>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</si>
  <si>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</si>
  <si>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</si>
  <si>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</si>
  <si>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</si>
  <si>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</si>
  <si>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</si>
  <si>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</si>
  <si>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</si>
  <si>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</si>
  <si>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</si>
  <si>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</si>
  <si>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</si>
  <si>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</si>
  <si>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</si>
  <si>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</si>
  <si>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</si>
  <si>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</si>
  <si>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</si>
  <si>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</si>
  <si>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</si>
  <si>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</si>
  <si>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</si>
  <si>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</si>
  <si>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</si>
  <si>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</si>
  <si>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</si>
  <si>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</si>
  <si>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</si>
  <si>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</si>
  <si>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</si>
  <si>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</si>
  <si>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</si>
  <si>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</si>
  <si>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</si>
  <si>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</si>
  <si>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</si>
  <si>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</si>
  <si>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</si>
  <si>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</si>
  <si>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</si>
  <si>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</si>
  <si>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</si>
  <si>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</si>
  <si>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</si>
  <si>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</si>
  <si>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</si>
  <si>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</si>
  <si>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</si>
  <si>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</si>
  <si>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</si>
  <si>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</si>
  <si>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</si>
  <si>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</si>
  <si>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</si>
  <si>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</si>
  <si>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</si>
  <si>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</si>
  <si>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</si>
  <si>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</si>
  <si>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</si>
  <si>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</si>
  <si>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</si>
  <si>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</si>
  <si>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</si>
  <si>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</si>
  <si>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</si>
  <si>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</si>
  <si>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</si>
  <si>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</si>
  <si>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</si>
  <si>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</si>
  <si>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</si>
  <si>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</si>
  <si>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</si>
  <si>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</si>
  <si>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</si>
  <si>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</si>
  <si>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</si>
  <si>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</si>
  <si>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</si>
  <si>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</si>
  <si>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</si>
  <si>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</si>
  <si>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</si>
  <si>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</si>
  <si>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</si>
  <si>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</si>
  <si>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</si>
  <si>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</si>
  <si>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</si>
  <si>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</si>
  <si>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</si>
  <si>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</si>
  <si>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</si>
  <si>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COMUNITARIO DE SALUD FAMILIAR ARQUENCO</t>
  </si>
  <si>
    <t>SRA. MADELIN HERNÁNDEZ PÉREZ</t>
  </si>
  <si>
    <t>SRA. 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</si>
</sst>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6" sqref="I6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7</v>
      </c>
      <c r="G3" s="446">
        <v>8</v>
      </c>
      <c r="H3" s="447">
        <v>2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9</v>
      </c>
      <c r="C6" s="456">
        <v>0</v>
      </c>
      <c r="D6" s="289">
        <v>2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30" zoomScaleNormal="100" workbookViewId="0">
      <selection activeCell="C136" sqref="C136:L14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50" t="str">
        <f>CONCATENATE("MES: ",NOMBRE!B6, " (",NOMBRE!C6,NOMBRE!D6,")")</f>
        <v>MES: FEBRERO (02)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2</v>
      </c>
      <c r="D12" s="1905"/>
      <c r="E12" s="1906"/>
      <c r="F12" s="1907">
        <v>0</v>
      </c>
      <c r="G12" s="1907">
        <v>0</v>
      </c>
      <c r="H12" s="1907">
        <v>0</v>
      </c>
      <c r="I12" s="1907">
        <v>0</v>
      </c>
      <c r="J12" s="1907">
        <v>1</v>
      </c>
      <c r="K12" s="1907">
        <v>0</v>
      </c>
      <c r="L12" s="1907">
        <v>1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2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1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11</v>
      </c>
      <c r="D14" s="1924"/>
      <c r="E14" s="1925"/>
      <c r="F14" s="232">
        <v>0</v>
      </c>
      <c r="G14" s="232">
        <v>0</v>
      </c>
      <c r="H14" s="232">
        <v>1</v>
      </c>
      <c r="I14" s="232">
        <v>6</v>
      </c>
      <c r="J14" s="232">
        <v>2</v>
      </c>
      <c r="K14" s="232">
        <v>2</v>
      </c>
      <c r="L14" s="232">
        <v>0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11</v>
      </c>
      <c r="W14" s="1913">
        <v>0</v>
      </c>
      <c r="X14" s="1909"/>
      <c r="Y14" s="1929"/>
      <c r="Z14" s="1907">
        <v>0</v>
      </c>
      <c r="AA14" s="1907">
        <v>0</v>
      </c>
      <c r="AB14" s="1907">
        <v>1</v>
      </c>
      <c r="AC14" s="1907">
        <v>0</v>
      </c>
      <c r="AD14" s="877">
        <v>1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2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1</v>
      </c>
      <c r="K18" s="1914">
        <v>1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2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2</v>
      </c>
      <c r="D20" s="1924"/>
      <c r="E20" s="1925"/>
      <c r="F20" s="232">
        <v>0</v>
      </c>
      <c r="G20" s="232">
        <v>0</v>
      </c>
      <c r="H20" s="232">
        <v>1</v>
      </c>
      <c r="I20" s="232">
        <v>1</v>
      </c>
      <c r="J20" s="232">
        <v>0</v>
      </c>
      <c r="K20" s="232">
        <v>0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2</v>
      </c>
      <c r="W20" s="1017">
        <v>0</v>
      </c>
      <c r="X20" s="1018">
        <v>0</v>
      </c>
      <c r="Y20" s="1929"/>
      <c r="Z20" s="1907">
        <v>0</v>
      </c>
      <c r="AA20" s="1907">
        <v>0</v>
      </c>
      <c r="AB20" s="1907">
        <v>1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16</v>
      </c>
      <c r="D28" s="1905"/>
      <c r="E28" s="1906"/>
      <c r="F28" s="232">
        <v>0</v>
      </c>
      <c r="G28" s="232">
        <v>0</v>
      </c>
      <c r="H28" s="232">
        <v>0</v>
      </c>
      <c r="I28" s="232">
        <v>0</v>
      </c>
      <c r="J28" s="232">
        <v>4</v>
      </c>
      <c r="K28" s="232">
        <v>1</v>
      </c>
      <c r="L28" s="232">
        <v>3</v>
      </c>
      <c r="M28" s="232">
        <v>1</v>
      </c>
      <c r="N28" s="1907">
        <v>1</v>
      </c>
      <c r="O28" s="1914">
        <v>2</v>
      </c>
      <c r="P28" s="1914">
        <v>3</v>
      </c>
      <c r="Q28" s="232">
        <v>1</v>
      </c>
      <c r="R28" s="232">
        <v>0</v>
      </c>
      <c r="S28" s="232">
        <v>0</v>
      </c>
      <c r="T28" s="1945">
        <v>0</v>
      </c>
      <c r="U28" s="1928"/>
      <c r="V28" s="1912">
        <v>16</v>
      </c>
      <c r="W28" s="1941"/>
      <c r="X28" s="1909"/>
      <c r="Y28" s="1907">
        <v>0</v>
      </c>
      <c r="Z28" s="1907">
        <v>0</v>
      </c>
      <c r="AA28" s="1907">
        <v>0</v>
      </c>
      <c r="AB28" s="1907">
        <v>0</v>
      </c>
      <c r="AC28" s="1907">
        <v>1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0</v>
      </c>
      <c r="N29" s="1896">
        <v>0</v>
      </c>
      <c r="O29" s="1896">
        <v>0</v>
      </c>
      <c r="P29" s="1896">
        <v>0</v>
      </c>
      <c r="Q29" s="1891"/>
      <c r="R29" s="1891"/>
      <c r="S29" s="1891"/>
      <c r="T29" s="1931"/>
      <c r="U29" s="1888"/>
      <c r="V29" s="1918">
        <v>0</v>
      </c>
      <c r="W29" s="1937"/>
      <c r="X29" s="1919"/>
      <c r="Y29" s="1920"/>
      <c r="Z29" s="1920"/>
      <c r="AA29" s="1920"/>
      <c r="AB29" s="232">
        <v>0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1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1</v>
      </c>
      <c r="N30" s="1907">
        <v>0</v>
      </c>
      <c r="O30" s="1914">
        <v>0</v>
      </c>
      <c r="P30" s="1914">
        <v>0</v>
      </c>
      <c r="Q30" s="1950"/>
      <c r="R30" s="1950"/>
      <c r="S30" s="1950"/>
      <c r="T30" s="1951"/>
      <c r="U30" s="1906"/>
      <c r="V30" s="1912">
        <v>1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35</v>
      </c>
      <c r="D32" s="1905"/>
      <c r="E32" s="1906"/>
      <c r="F32" s="1907">
        <v>2</v>
      </c>
      <c r="G32" s="1907">
        <v>4</v>
      </c>
      <c r="H32" s="1907">
        <v>13</v>
      </c>
      <c r="I32" s="1907">
        <v>6</v>
      </c>
      <c r="J32" s="1907">
        <v>4</v>
      </c>
      <c r="K32" s="1907">
        <v>4</v>
      </c>
      <c r="L32" s="1907">
        <v>0</v>
      </c>
      <c r="M32" s="1907">
        <v>1</v>
      </c>
      <c r="N32" s="1914">
        <v>1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35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4</v>
      </c>
      <c r="AC32" s="1907">
        <v>1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5</v>
      </c>
      <c r="D36" s="1962">
        <v>4</v>
      </c>
      <c r="E36" s="1963">
        <v>1</v>
      </c>
      <c r="F36" s="1964">
        <v>0</v>
      </c>
      <c r="G36" s="1896">
        <v>3</v>
      </c>
      <c r="H36" s="1896">
        <v>0</v>
      </c>
      <c r="I36" s="1896">
        <v>2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0</v>
      </c>
      <c r="AJ36" s="1969">
        <v>0</v>
      </c>
      <c r="AK36" s="1964">
        <v>0</v>
      </c>
      <c r="AL36" s="1896">
        <v>0</v>
      </c>
      <c r="AM36" s="1896">
        <v>2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81</v>
      </c>
      <c r="D37" s="1962">
        <v>38</v>
      </c>
      <c r="E37" s="1963">
        <v>43</v>
      </c>
      <c r="F37" s="329">
        <v>0</v>
      </c>
      <c r="G37" s="1972">
        <v>0</v>
      </c>
      <c r="H37" s="1972">
        <v>5</v>
      </c>
      <c r="I37" s="1973">
        <v>1</v>
      </c>
      <c r="J37" s="1972">
        <v>1</v>
      </c>
      <c r="K37" s="1972">
        <v>0</v>
      </c>
      <c r="L37" s="1973">
        <v>2</v>
      </c>
      <c r="M37" s="1972">
        <v>3</v>
      </c>
      <c r="N37" s="1972">
        <v>3</v>
      </c>
      <c r="O37" s="1973">
        <v>5</v>
      </c>
      <c r="P37" s="1972">
        <v>7</v>
      </c>
      <c r="Q37" s="1972">
        <v>3</v>
      </c>
      <c r="R37" s="1973">
        <v>8</v>
      </c>
      <c r="S37" s="1972">
        <v>7</v>
      </c>
      <c r="T37" s="1972">
        <v>6</v>
      </c>
      <c r="U37" s="1973">
        <v>4</v>
      </c>
      <c r="V37" s="1972">
        <v>3</v>
      </c>
      <c r="W37" s="1972">
        <v>1</v>
      </c>
      <c r="X37" s="1973">
        <v>2</v>
      </c>
      <c r="Y37" s="1972">
        <v>0</v>
      </c>
      <c r="Z37" s="1972">
        <v>0</v>
      </c>
      <c r="AA37" s="1973">
        <v>2</v>
      </c>
      <c r="AB37" s="1972">
        <v>2</v>
      </c>
      <c r="AC37" s="1972">
        <v>2</v>
      </c>
      <c r="AD37" s="1973">
        <v>0</v>
      </c>
      <c r="AE37" s="1972">
        <v>4</v>
      </c>
      <c r="AF37" s="1972">
        <v>6</v>
      </c>
      <c r="AG37" s="1973">
        <v>2</v>
      </c>
      <c r="AH37" s="1974">
        <v>2</v>
      </c>
      <c r="AI37" s="329">
        <v>2</v>
      </c>
      <c r="AJ37" s="1975">
        <v>2</v>
      </c>
      <c r="AK37" s="1976">
        <v>0</v>
      </c>
      <c r="AL37" s="1972">
        <v>0</v>
      </c>
      <c r="AM37" s="1972">
        <v>5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10</v>
      </c>
      <c r="D38" s="1962">
        <v>1</v>
      </c>
      <c r="E38" s="1963">
        <v>9</v>
      </c>
      <c r="F38" s="329">
        <v>2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3</v>
      </c>
      <c r="U38" s="1973">
        <v>5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1</v>
      </c>
      <c r="AJ38" s="1978"/>
      <c r="AK38" s="1976">
        <v>0</v>
      </c>
      <c r="AL38" s="1972">
        <v>0</v>
      </c>
      <c r="AM38" s="1972">
        <v>0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42</v>
      </c>
      <c r="D44" s="1993">
        <f>SUM(L44+N44+P44+R44+T44+V44+X44+Z44+AB44+AD44+AF44+AH44+AJ44+AL44)</f>
        <v>14</v>
      </c>
      <c r="E44" s="1994">
        <f>SUM(M44+O44+Q44+S44+U44+W44+Y44+AA44+AC44+AE44+AG44+AI44+AK44+AM44)</f>
        <v>28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1</v>
      </c>
      <c r="S44" s="1996">
        <v>0</v>
      </c>
      <c r="T44" s="1936">
        <v>1</v>
      </c>
      <c r="U44" s="1996">
        <v>0</v>
      </c>
      <c r="V44" s="1936">
        <v>0</v>
      </c>
      <c r="W44" s="1996">
        <v>3</v>
      </c>
      <c r="X44" s="1936">
        <v>1</v>
      </c>
      <c r="Y44" s="1996">
        <v>2</v>
      </c>
      <c r="Z44" s="1936">
        <v>0</v>
      </c>
      <c r="AA44" s="1996">
        <v>6</v>
      </c>
      <c r="AB44" s="1936">
        <v>2</v>
      </c>
      <c r="AC44" s="1996">
        <v>6</v>
      </c>
      <c r="AD44" s="1936">
        <v>1</v>
      </c>
      <c r="AE44" s="1996">
        <v>3</v>
      </c>
      <c r="AF44" s="1936">
        <v>1</v>
      </c>
      <c r="AG44" s="1996">
        <v>4</v>
      </c>
      <c r="AH44" s="1936">
        <v>5</v>
      </c>
      <c r="AI44" s="1996">
        <v>2</v>
      </c>
      <c r="AJ44" s="1936">
        <v>1</v>
      </c>
      <c r="AK44" s="1996">
        <v>2</v>
      </c>
      <c r="AL44" s="1936">
        <v>1</v>
      </c>
      <c r="AM44" s="1944">
        <v>0</v>
      </c>
      <c r="AN44" s="1997">
        <v>4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35</v>
      </c>
      <c r="D45" s="1999">
        <f t="shared" ref="D45:E47" si="50">SUM(L45+N45+P45+R45+T45+V45+X45+Z45+AB45+AD45+AF45+AH45+AJ45+AL45)</f>
        <v>16</v>
      </c>
      <c r="E45" s="2000">
        <f t="shared" si="50"/>
        <v>19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0</v>
      </c>
      <c r="O45" s="2003">
        <v>0</v>
      </c>
      <c r="P45" s="329">
        <v>1</v>
      </c>
      <c r="Q45" s="2003">
        <v>0</v>
      </c>
      <c r="R45" s="329">
        <v>1</v>
      </c>
      <c r="S45" s="2003">
        <v>0</v>
      </c>
      <c r="T45" s="329">
        <v>0</v>
      </c>
      <c r="U45" s="2003">
        <v>1</v>
      </c>
      <c r="V45" s="329">
        <v>2</v>
      </c>
      <c r="W45" s="2003">
        <v>2</v>
      </c>
      <c r="X45" s="329">
        <v>0</v>
      </c>
      <c r="Y45" s="2003">
        <v>0</v>
      </c>
      <c r="Z45" s="329">
        <v>2</v>
      </c>
      <c r="AA45" s="2003">
        <v>1</v>
      </c>
      <c r="AB45" s="329">
        <v>2</v>
      </c>
      <c r="AC45" s="2003">
        <v>2</v>
      </c>
      <c r="AD45" s="329">
        <v>3</v>
      </c>
      <c r="AE45" s="2003">
        <v>2</v>
      </c>
      <c r="AF45" s="329">
        <v>2</v>
      </c>
      <c r="AG45" s="2003">
        <v>3</v>
      </c>
      <c r="AH45" s="329">
        <v>2</v>
      </c>
      <c r="AI45" s="2003">
        <v>4</v>
      </c>
      <c r="AJ45" s="329">
        <v>0</v>
      </c>
      <c r="AK45" s="2003">
        <v>2</v>
      </c>
      <c r="AL45" s="329">
        <v>1</v>
      </c>
      <c r="AM45" s="332">
        <v>2</v>
      </c>
      <c r="AN45" s="2004">
        <v>2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29</v>
      </c>
      <c r="D46" s="1999">
        <f t="shared" si="50"/>
        <v>13</v>
      </c>
      <c r="E46" s="2000">
        <f t="shared" si="50"/>
        <v>16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1</v>
      </c>
      <c r="O46" s="2003">
        <v>0</v>
      </c>
      <c r="P46" s="329">
        <v>0</v>
      </c>
      <c r="Q46" s="2003">
        <v>0</v>
      </c>
      <c r="R46" s="329">
        <v>0</v>
      </c>
      <c r="S46" s="2003">
        <v>0</v>
      </c>
      <c r="T46" s="329">
        <v>0</v>
      </c>
      <c r="U46" s="2003">
        <v>0</v>
      </c>
      <c r="V46" s="329">
        <v>1</v>
      </c>
      <c r="W46" s="2003">
        <v>0</v>
      </c>
      <c r="X46" s="329">
        <v>0</v>
      </c>
      <c r="Y46" s="2003">
        <v>0</v>
      </c>
      <c r="Z46" s="329">
        <v>0</v>
      </c>
      <c r="AA46" s="2003">
        <v>5</v>
      </c>
      <c r="AB46" s="329">
        <v>3</v>
      </c>
      <c r="AC46" s="2003">
        <v>2</v>
      </c>
      <c r="AD46" s="329">
        <v>4</v>
      </c>
      <c r="AE46" s="2003">
        <v>0</v>
      </c>
      <c r="AF46" s="329">
        <v>0</v>
      </c>
      <c r="AG46" s="2003">
        <v>3</v>
      </c>
      <c r="AH46" s="329">
        <v>3</v>
      </c>
      <c r="AI46" s="2003">
        <v>0</v>
      </c>
      <c r="AJ46" s="329">
        <v>1</v>
      </c>
      <c r="AK46" s="2003">
        <v>2</v>
      </c>
      <c r="AL46" s="329">
        <v>0</v>
      </c>
      <c r="AM46" s="332">
        <v>4</v>
      </c>
      <c r="AN46" s="2004">
        <v>2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4</v>
      </c>
      <c r="D49" s="2013">
        <f t="shared" si="58"/>
        <v>0</v>
      </c>
      <c r="E49" s="2014">
        <f t="shared" si="58"/>
        <v>4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2</v>
      </c>
      <c r="AH49" s="1921">
        <v>0</v>
      </c>
      <c r="AI49" s="30">
        <v>2</v>
      </c>
      <c r="AJ49" s="1921">
        <v>0</v>
      </c>
      <c r="AK49" s="30">
        <v>0</v>
      </c>
      <c r="AL49" s="1921">
        <v>0</v>
      </c>
      <c r="AM49" s="1945">
        <v>0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>
        <v>0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11</v>
      </c>
      <c r="D57" s="2040">
        <f t="shared" si="59"/>
        <v>4</v>
      </c>
      <c r="E57" s="2041">
        <f t="shared" si="60"/>
        <v>7</v>
      </c>
      <c r="F57" s="1936">
        <v>0</v>
      </c>
      <c r="G57" s="1996">
        <v>0</v>
      </c>
      <c r="H57" s="1936">
        <v>0</v>
      </c>
      <c r="I57" s="1996">
        <v>0</v>
      </c>
      <c r="J57" s="1936">
        <v>0</v>
      </c>
      <c r="K57" s="1996">
        <v>0</v>
      </c>
      <c r="L57" s="1936">
        <v>0</v>
      </c>
      <c r="M57" s="1996">
        <v>0</v>
      </c>
      <c r="N57" s="1936">
        <v>0</v>
      </c>
      <c r="O57" s="1996">
        <v>0</v>
      </c>
      <c r="P57" s="1936">
        <v>0</v>
      </c>
      <c r="Q57" s="1996">
        <v>1</v>
      </c>
      <c r="R57" s="1936">
        <v>0</v>
      </c>
      <c r="S57" s="1996">
        <v>0</v>
      </c>
      <c r="T57" s="1936">
        <v>0</v>
      </c>
      <c r="U57" s="1996">
        <v>0</v>
      </c>
      <c r="V57" s="1936">
        <v>0</v>
      </c>
      <c r="W57" s="1996">
        <v>0</v>
      </c>
      <c r="X57" s="1936">
        <v>0</v>
      </c>
      <c r="Y57" s="1996">
        <v>0</v>
      </c>
      <c r="Z57" s="1936">
        <v>0</v>
      </c>
      <c r="AA57" s="1996">
        <v>3</v>
      </c>
      <c r="AB57" s="1936">
        <v>0</v>
      </c>
      <c r="AC57" s="1996">
        <v>1</v>
      </c>
      <c r="AD57" s="1936">
        <v>1</v>
      </c>
      <c r="AE57" s="1996">
        <v>0</v>
      </c>
      <c r="AF57" s="1936">
        <v>1</v>
      </c>
      <c r="AG57" s="1996">
        <v>1</v>
      </c>
      <c r="AH57" s="1936">
        <v>2</v>
      </c>
      <c r="AI57" s="1996">
        <v>1</v>
      </c>
      <c r="AJ57" s="1936">
        <v>0</v>
      </c>
      <c r="AK57" s="1996">
        <v>0</v>
      </c>
      <c r="AL57" s="1936">
        <v>0</v>
      </c>
      <c r="AM57" s="1944">
        <v>0</v>
      </c>
      <c r="AN57" s="1997">
        <v>1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0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>
        <v>0</v>
      </c>
      <c r="G64" s="2003">
        <v>0</v>
      </c>
      <c r="H64" s="329">
        <v>0</v>
      </c>
      <c r="I64" s="2003">
        <v>0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6</v>
      </c>
      <c r="D71" s="2068">
        <v>1</v>
      </c>
      <c r="E71" s="330">
        <v>5</v>
      </c>
      <c r="F71" s="480">
        <f>SUM(G71:H71)</f>
        <v>6</v>
      </c>
      <c r="G71" s="2068">
        <v>1</v>
      </c>
      <c r="H71" s="332">
        <v>5</v>
      </c>
      <c r="I71" s="2069">
        <v>1</v>
      </c>
      <c r="J71" s="2070">
        <v>0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6</v>
      </c>
      <c r="D74" s="2073">
        <f t="shared" si="67"/>
        <v>1</v>
      </c>
      <c r="E74" s="2074">
        <f t="shared" si="67"/>
        <v>5</v>
      </c>
      <c r="F74" s="2074">
        <f t="shared" si="67"/>
        <v>6</v>
      </c>
      <c r="G74" s="2073">
        <f t="shared" si="67"/>
        <v>1</v>
      </c>
      <c r="H74" s="2075">
        <f t="shared" si="67"/>
        <v>5</v>
      </c>
      <c r="I74" s="2076">
        <f t="shared" si="67"/>
        <v>1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1</v>
      </c>
      <c r="C89" s="2091">
        <f t="shared" si="71"/>
        <v>0</v>
      </c>
      <c r="D89" s="2092">
        <f t="shared" si="72"/>
        <v>1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1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3</v>
      </c>
      <c r="C90" s="2100">
        <f t="shared" si="71"/>
        <v>1</v>
      </c>
      <c r="D90" s="2048">
        <f t="shared" si="72"/>
        <v>2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0</v>
      </c>
      <c r="Q90" s="2101">
        <v>0</v>
      </c>
      <c r="R90" s="2102">
        <v>0</v>
      </c>
      <c r="S90" s="2101">
        <v>0</v>
      </c>
      <c r="T90" s="2102">
        <v>0</v>
      </c>
      <c r="U90" s="2101">
        <v>0</v>
      </c>
      <c r="V90" s="2102">
        <v>1</v>
      </c>
      <c r="W90" s="2101">
        <v>0</v>
      </c>
      <c r="X90" s="2104">
        <v>0</v>
      </c>
      <c r="Y90" s="2103">
        <v>0</v>
      </c>
      <c r="Z90" s="2102">
        <v>1</v>
      </c>
      <c r="AA90" s="2103">
        <v>1</v>
      </c>
      <c r="AB90" s="2102">
        <v>0</v>
      </c>
      <c r="AC90" s="2103">
        <v>0</v>
      </c>
      <c r="AD90" s="2102">
        <v>0</v>
      </c>
      <c r="AE90" s="2101">
        <v>0</v>
      </c>
      <c r="AF90" s="2105">
        <v>0</v>
      </c>
      <c r="AG90" s="1913">
        <v>0</v>
      </c>
      <c r="AH90" s="877">
        <v>0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0</v>
      </c>
      <c r="Q93" s="2101">
        <v>0</v>
      </c>
      <c r="R93" s="2102">
        <v>0</v>
      </c>
      <c r="S93" s="2101">
        <v>0</v>
      </c>
      <c r="T93" s="2102">
        <v>0</v>
      </c>
      <c r="U93" s="2101">
        <v>0</v>
      </c>
      <c r="V93" s="2102">
        <v>0</v>
      </c>
      <c r="W93" s="2101">
        <v>0</v>
      </c>
      <c r="X93" s="2104">
        <v>0</v>
      </c>
      <c r="Y93" s="2103">
        <v>0</v>
      </c>
      <c r="Z93" s="2102">
        <v>0</v>
      </c>
      <c r="AA93" s="2103">
        <v>0</v>
      </c>
      <c r="AB93" s="2102">
        <v>0</v>
      </c>
      <c r="AC93" s="2103">
        <v>0</v>
      </c>
      <c r="AD93" s="2102">
        <v>0</v>
      </c>
      <c r="AE93" s="2101">
        <v>0</v>
      </c>
      <c r="AF93" s="2105">
        <v>0</v>
      </c>
      <c r="AG93" s="2109">
        <v>0</v>
      </c>
      <c r="AH93" s="2110">
        <v>0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>
        <v>0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2</v>
      </c>
      <c r="C99" s="2125">
        <v>2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5</v>
      </c>
      <c r="C100" s="2125">
        <v>5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</v>
      </c>
      <c r="C101" s="2125">
        <v>1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3</v>
      </c>
      <c r="C102" s="2125">
        <v>3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>
        <v>0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2</v>
      </c>
      <c r="C104" s="2125">
        <v>2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1</v>
      </c>
      <c r="C105" s="2125">
        <v>1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2</v>
      </c>
      <c r="C106" s="2125">
        <v>2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1</v>
      </c>
      <c r="C107" s="2125">
        <v>0</v>
      </c>
      <c r="D107" s="2126">
        <v>0</v>
      </c>
      <c r="E107" s="2127">
        <v>1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17</v>
      </c>
      <c r="C111" s="2138">
        <f t="shared" ref="C111:L111" si="81">SUM(C98:C110)</f>
        <v>16</v>
      </c>
      <c r="D111" s="2139">
        <f t="shared" si="81"/>
        <v>0</v>
      </c>
      <c r="E111" s="2140">
        <f t="shared" si="81"/>
        <v>1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>
        <v>0</v>
      </c>
      <c r="D136" s="2126">
        <v>0</v>
      </c>
      <c r="E136" s="2127">
        <v>0</v>
      </c>
      <c r="F136" s="2126">
        <v>0</v>
      </c>
      <c r="G136" s="2128">
        <v>0</v>
      </c>
      <c r="H136" s="2128">
        <v>0</v>
      </c>
      <c r="I136" s="2128">
        <v>0</v>
      </c>
      <c r="J136" s="2128">
        <v>0</v>
      </c>
      <c r="K136" s="2129">
        <v>0</v>
      </c>
      <c r="L136" s="2147">
        <v>0</v>
      </c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>
        <v>0</v>
      </c>
      <c r="D137" s="2126">
        <v>0</v>
      </c>
      <c r="E137" s="2127">
        <v>0</v>
      </c>
      <c r="F137" s="2126">
        <v>0</v>
      </c>
      <c r="G137" s="2128">
        <v>0</v>
      </c>
      <c r="H137" s="2128">
        <v>0</v>
      </c>
      <c r="I137" s="2128">
        <v>0</v>
      </c>
      <c r="J137" s="2128">
        <v>0</v>
      </c>
      <c r="K137" s="2129">
        <v>0</v>
      </c>
      <c r="L137" s="2127">
        <v>0</v>
      </c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1</v>
      </c>
      <c r="C138" s="2127">
        <v>1</v>
      </c>
      <c r="D138" s="2126">
        <v>0</v>
      </c>
      <c r="E138" s="2127">
        <v>0</v>
      </c>
      <c r="F138" s="2126">
        <v>0</v>
      </c>
      <c r="G138" s="2128">
        <v>0</v>
      </c>
      <c r="H138" s="2128">
        <v>0</v>
      </c>
      <c r="I138" s="2128">
        <v>0</v>
      </c>
      <c r="J138" s="2128">
        <v>0</v>
      </c>
      <c r="K138" s="2129">
        <v>0</v>
      </c>
      <c r="L138" s="2127">
        <v>0</v>
      </c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>
        <v>0</v>
      </c>
      <c r="D139" s="2126">
        <v>0</v>
      </c>
      <c r="E139" s="2127">
        <v>0</v>
      </c>
      <c r="F139" s="2126">
        <v>0</v>
      </c>
      <c r="G139" s="2128">
        <v>0</v>
      </c>
      <c r="H139" s="2128">
        <v>0</v>
      </c>
      <c r="I139" s="2128">
        <v>0</v>
      </c>
      <c r="J139" s="2128">
        <v>0</v>
      </c>
      <c r="K139" s="2129">
        <v>0</v>
      </c>
      <c r="L139" s="2127">
        <v>0</v>
      </c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>
        <v>0</v>
      </c>
      <c r="D140" s="2126">
        <v>0</v>
      </c>
      <c r="E140" s="2127">
        <v>0</v>
      </c>
      <c r="F140" s="2126">
        <v>0</v>
      </c>
      <c r="G140" s="2128">
        <v>0</v>
      </c>
      <c r="H140" s="2128">
        <v>0</v>
      </c>
      <c r="I140" s="2128">
        <v>0</v>
      </c>
      <c r="J140" s="2128">
        <v>0</v>
      </c>
      <c r="K140" s="2129">
        <v>0</v>
      </c>
      <c r="L140" s="2127">
        <v>0</v>
      </c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>
        <v>0</v>
      </c>
      <c r="D141" s="2126">
        <v>0</v>
      </c>
      <c r="E141" s="2127">
        <v>0</v>
      </c>
      <c r="F141" s="2126">
        <v>0</v>
      </c>
      <c r="G141" s="2128">
        <v>0</v>
      </c>
      <c r="H141" s="2128">
        <v>0</v>
      </c>
      <c r="I141" s="2128">
        <v>0</v>
      </c>
      <c r="J141" s="2128">
        <v>0</v>
      </c>
      <c r="K141" s="2129">
        <v>0</v>
      </c>
      <c r="L141" s="2127">
        <v>0</v>
      </c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>
        <v>0</v>
      </c>
      <c r="D142" s="2126">
        <v>0</v>
      </c>
      <c r="E142" s="2127">
        <v>0</v>
      </c>
      <c r="F142" s="2126">
        <v>0</v>
      </c>
      <c r="G142" s="2128">
        <v>0</v>
      </c>
      <c r="H142" s="2128">
        <v>0</v>
      </c>
      <c r="I142" s="2128">
        <v>0</v>
      </c>
      <c r="J142" s="2128">
        <v>0</v>
      </c>
      <c r="K142" s="2129">
        <v>0</v>
      </c>
      <c r="L142" s="2127">
        <v>0</v>
      </c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>
        <v>0</v>
      </c>
      <c r="D143" s="2126">
        <v>0</v>
      </c>
      <c r="E143" s="2127">
        <v>0</v>
      </c>
      <c r="F143" s="2126">
        <v>0</v>
      </c>
      <c r="G143" s="2128">
        <v>0</v>
      </c>
      <c r="H143" s="2128">
        <v>0</v>
      </c>
      <c r="I143" s="2128">
        <v>0</v>
      </c>
      <c r="J143" s="2128">
        <v>0</v>
      </c>
      <c r="K143" s="2129">
        <v>0</v>
      </c>
      <c r="L143" s="2127">
        <v>0</v>
      </c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>
        <v>0</v>
      </c>
      <c r="D144" s="2126">
        <v>0</v>
      </c>
      <c r="E144" s="2127">
        <v>0</v>
      </c>
      <c r="F144" s="2126">
        <v>0</v>
      </c>
      <c r="G144" s="2128">
        <v>0</v>
      </c>
      <c r="H144" s="2128">
        <v>0</v>
      </c>
      <c r="I144" s="2128">
        <v>0</v>
      </c>
      <c r="J144" s="2128">
        <v>0</v>
      </c>
      <c r="K144" s="2129">
        <v>0</v>
      </c>
      <c r="L144" s="2127">
        <v>0</v>
      </c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>
        <v>0</v>
      </c>
      <c r="D145" s="2126">
        <v>0</v>
      </c>
      <c r="E145" s="2127">
        <v>0</v>
      </c>
      <c r="F145" s="2126">
        <v>0</v>
      </c>
      <c r="G145" s="2128">
        <v>0</v>
      </c>
      <c r="H145" s="2128">
        <v>0</v>
      </c>
      <c r="I145" s="2128">
        <v>0</v>
      </c>
      <c r="J145" s="2128">
        <v>0</v>
      </c>
      <c r="K145" s="2129">
        <v>0</v>
      </c>
      <c r="L145" s="2127">
        <v>0</v>
      </c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>
        <v>0</v>
      </c>
      <c r="D146" s="2126">
        <v>0</v>
      </c>
      <c r="E146" s="2127">
        <v>0</v>
      </c>
      <c r="F146" s="2126">
        <v>0</v>
      </c>
      <c r="G146" s="2128">
        <v>0</v>
      </c>
      <c r="H146" s="2128">
        <v>0</v>
      </c>
      <c r="I146" s="2128">
        <v>0</v>
      </c>
      <c r="J146" s="2128">
        <v>0</v>
      </c>
      <c r="K146" s="2129">
        <v>0</v>
      </c>
      <c r="L146" s="2127">
        <v>0</v>
      </c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>
        <v>0</v>
      </c>
      <c r="D147" s="2126">
        <v>0</v>
      </c>
      <c r="E147" s="2127">
        <v>0</v>
      </c>
      <c r="F147" s="2126">
        <v>0</v>
      </c>
      <c r="G147" s="2128">
        <v>0</v>
      </c>
      <c r="H147" s="2128">
        <v>0</v>
      </c>
      <c r="I147" s="2128">
        <v>0</v>
      </c>
      <c r="J147" s="2128">
        <v>0</v>
      </c>
      <c r="K147" s="2129">
        <v>0</v>
      </c>
      <c r="L147" s="2127">
        <v>0</v>
      </c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>
        <v>0</v>
      </c>
      <c r="D148" s="2133">
        <v>0</v>
      </c>
      <c r="E148" s="2134">
        <v>0</v>
      </c>
      <c r="F148" s="2133">
        <v>0</v>
      </c>
      <c r="G148" s="2135">
        <v>0</v>
      </c>
      <c r="H148" s="2135">
        <v>0</v>
      </c>
      <c r="I148" s="2135">
        <v>0</v>
      </c>
      <c r="J148" s="2135">
        <v>0</v>
      </c>
      <c r="K148" s="2136">
        <v>0</v>
      </c>
      <c r="L148" s="2134">
        <v>0</v>
      </c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1</v>
      </c>
      <c r="C149" s="2138">
        <f t="shared" ref="C149:L149" si="91">SUM(C136:C148)</f>
        <v>1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320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4" zoomScaleNormal="100" workbookViewId="0">
      <selection activeCell="C39" sqref="C3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50" t="str">
        <f>CONCATENATE("MES: ",NOMBRE!B6, " (",NOMBRE!C6,NOMBRE!D6,")")</f>
        <v>MES: FEBRERO (02)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34</v>
      </c>
      <c r="C11" s="2073">
        <f>SUM(C12:C17)</f>
        <v>14</v>
      </c>
      <c r="D11" s="2074">
        <f>SUM(D12:D17)</f>
        <v>20</v>
      </c>
      <c r="E11" s="2073">
        <f>SUM(E12:E17)</f>
        <v>1</v>
      </c>
      <c r="F11" s="2170">
        <f t="shared" ref="F11:AF11" si="0">SUM(F12:F17)</f>
        <v>2</v>
      </c>
      <c r="G11" s="2073">
        <f t="shared" si="0"/>
        <v>2</v>
      </c>
      <c r="H11" s="2171">
        <f t="shared" si="0"/>
        <v>1</v>
      </c>
      <c r="I11" s="2169">
        <f t="shared" si="0"/>
        <v>0</v>
      </c>
      <c r="J11" s="2171">
        <f t="shared" si="0"/>
        <v>2</v>
      </c>
      <c r="K11" s="2169">
        <f t="shared" si="0"/>
        <v>1</v>
      </c>
      <c r="L11" s="2171">
        <f t="shared" si="0"/>
        <v>1</v>
      </c>
      <c r="M11" s="2169">
        <f t="shared" si="0"/>
        <v>0</v>
      </c>
      <c r="N11" s="2171">
        <f t="shared" si="0"/>
        <v>0</v>
      </c>
      <c r="O11" s="2169">
        <f t="shared" si="0"/>
        <v>0</v>
      </c>
      <c r="P11" s="2171">
        <f t="shared" si="0"/>
        <v>2</v>
      </c>
      <c r="Q11" s="2169">
        <f t="shared" si="0"/>
        <v>3</v>
      </c>
      <c r="R11" s="2171">
        <f t="shared" si="0"/>
        <v>0</v>
      </c>
      <c r="S11" s="2169">
        <f t="shared" si="0"/>
        <v>1</v>
      </c>
      <c r="T11" s="2171">
        <f t="shared" si="0"/>
        <v>1</v>
      </c>
      <c r="U11" s="2169">
        <f t="shared" si="0"/>
        <v>1</v>
      </c>
      <c r="V11" s="2171">
        <f t="shared" si="0"/>
        <v>2</v>
      </c>
      <c r="W11" s="2169">
        <f t="shared" si="0"/>
        <v>0</v>
      </c>
      <c r="X11" s="2171">
        <f t="shared" si="0"/>
        <v>0</v>
      </c>
      <c r="Y11" s="2169">
        <f t="shared" si="0"/>
        <v>1</v>
      </c>
      <c r="Z11" s="2171">
        <f t="shared" si="0"/>
        <v>3</v>
      </c>
      <c r="AA11" s="2169">
        <f t="shared" si="0"/>
        <v>2</v>
      </c>
      <c r="AB11" s="2171">
        <f t="shared" si="0"/>
        <v>4</v>
      </c>
      <c r="AC11" s="2169">
        <f t="shared" si="0"/>
        <v>0</v>
      </c>
      <c r="AD11" s="2171">
        <f t="shared" si="0"/>
        <v>2</v>
      </c>
      <c r="AE11" s="2169">
        <f t="shared" si="0"/>
        <v>2</v>
      </c>
      <c r="AF11" s="2073">
        <f t="shared" si="0"/>
        <v>0</v>
      </c>
      <c r="AG11" s="2172">
        <f>SUM(AG12:AG17)</f>
        <v>4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29</v>
      </c>
      <c r="C13" s="479">
        <f>SUM(E13+G13+I13+K13+M13+O13+Q13+S13+U13+W13+Y13+AA13+AC13+AE13)</f>
        <v>13</v>
      </c>
      <c r="D13" s="480">
        <f>SUM(F13+H13+J13+L13+N13+P13+R13+T13+V13+X13+Z13+AB13+AD13+AF13)</f>
        <v>16</v>
      </c>
      <c r="E13" s="2068">
        <v>1</v>
      </c>
      <c r="F13" s="2003">
        <v>2</v>
      </c>
      <c r="G13" s="329">
        <v>2</v>
      </c>
      <c r="H13" s="2003">
        <v>1</v>
      </c>
      <c r="I13" s="329">
        <v>0</v>
      </c>
      <c r="J13" s="2003">
        <v>1</v>
      </c>
      <c r="K13" s="329">
        <v>1</v>
      </c>
      <c r="L13" s="2003">
        <v>1</v>
      </c>
      <c r="M13" s="329">
        <v>0</v>
      </c>
      <c r="N13" s="2003">
        <v>0</v>
      </c>
      <c r="O13" s="329">
        <v>0</v>
      </c>
      <c r="P13" s="2003">
        <v>0</v>
      </c>
      <c r="Q13" s="329">
        <v>2</v>
      </c>
      <c r="R13" s="2003">
        <v>0</v>
      </c>
      <c r="S13" s="329">
        <v>1</v>
      </c>
      <c r="T13" s="2003">
        <v>1</v>
      </c>
      <c r="U13" s="329">
        <v>1</v>
      </c>
      <c r="V13" s="2003">
        <v>1</v>
      </c>
      <c r="W13" s="329">
        <v>0</v>
      </c>
      <c r="X13" s="2003">
        <v>0</v>
      </c>
      <c r="Y13" s="329">
        <v>1</v>
      </c>
      <c r="Z13" s="2003">
        <v>3</v>
      </c>
      <c r="AA13" s="329">
        <v>2</v>
      </c>
      <c r="AB13" s="2003">
        <v>4</v>
      </c>
      <c r="AC13" s="329">
        <v>0</v>
      </c>
      <c r="AD13" s="2003">
        <v>2</v>
      </c>
      <c r="AE13" s="329">
        <v>2</v>
      </c>
      <c r="AF13" s="332"/>
      <c r="AG13" s="337">
        <v>3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>
        <v>0</v>
      </c>
      <c r="F14" s="905">
        <v>0</v>
      </c>
      <c r="G14" s="327">
        <v>0</v>
      </c>
      <c r="H14" s="905">
        <v>0</v>
      </c>
      <c r="I14" s="327">
        <v>0</v>
      </c>
      <c r="J14" s="905">
        <v>0</v>
      </c>
      <c r="K14" s="327">
        <v>0</v>
      </c>
      <c r="L14" s="905">
        <v>0</v>
      </c>
      <c r="M14" s="327">
        <v>0</v>
      </c>
      <c r="N14" s="905">
        <v>0</v>
      </c>
      <c r="O14" s="327">
        <v>0</v>
      </c>
      <c r="P14" s="905">
        <v>0</v>
      </c>
      <c r="Q14" s="327">
        <v>0</v>
      </c>
      <c r="R14" s="905">
        <v>0</v>
      </c>
      <c r="S14" s="327">
        <v>0</v>
      </c>
      <c r="T14" s="905">
        <v>0</v>
      </c>
      <c r="U14" s="327">
        <v>0</v>
      </c>
      <c r="V14" s="905">
        <v>0</v>
      </c>
      <c r="W14" s="327">
        <v>0</v>
      </c>
      <c r="X14" s="905">
        <v>0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5</v>
      </c>
      <c r="C15" s="479">
        <f t="shared" si="6"/>
        <v>1</v>
      </c>
      <c r="D15" s="480">
        <f t="shared" si="6"/>
        <v>4</v>
      </c>
      <c r="E15" s="44">
        <v>0</v>
      </c>
      <c r="F15" s="905">
        <v>0</v>
      </c>
      <c r="G15" s="327">
        <v>0</v>
      </c>
      <c r="H15" s="905">
        <v>0</v>
      </c>
      <c r="I15" s="327">
        <v>0</v>
      </c>
      <c r="J15" s="905">
        <v>1</v>
      </c>
      <c r="K15" s="327">
        <v>0</v>
      </c>
      <c r="L15" s="905">
        <v>0</v>
      </c>
      <c r="M15" s="327">
        <v>0</v>
      </c>
      <c r="N15" s="905">
        <v>0</v>
      </c>
      <c r="O15" s="327">
        <v>0</v>
      </c>
      <c r="P15" s="905">
        <v>2</v>
      </c>
      <c r="Q15" s="327">
        <v>1</v>
      </c>
      <c r="R15" s="905">
        <v>0</v>
      </c>
      <c r="S15" s="327">
        <v>0</v>
      </c>
      <c r="T15" s="905">
        <v>0</v>
      </c>
      <c r="U15" s="327">
        <v>0</v>
      </c>
      <c r="V15" s="905">
        <v>1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1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/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34</v>
      </c>
      <c r="C21" s="2073">
        <f>SUM(C22:C25)</f>
        <v>14</v>
      </c>
      <c r="D21" s="2074">
        <f>SUM(D22:D25)</f>
        <v>20</v>
      </c>
      <c r="E21" s="2169">
        <f t="shared" ref="E21:AF21" si="7">SUM(E22:E25)</f>
        <v>1</v>
      </c>
      <c r="F21" s="2170">
        <f t="shared" si="7"/>
        <v>2</v>
      </c>
      <c r="G21" s="2169">
        <f t="shared" si="7"/>
        <v>2</v>
      </c>
      <c r="H21" s="2170">
        <f t="shared" si="7"/>
        <v>1</v>
      </c>
      <c r="I21" s="2169">
        <f t="shared" si="7"/>
        <v>0</v>
      </c>
      <c r="J21" s="2170">
        <f t="shared" si="7"/>
        <v>2</v>
      </c>
      <c r="K21" s="2169">
        <f t="shared" si="7"/>
        <v>1</v>
      </c>
      <c r="L21" s="2170">
        <f t="shared" si="7"/>
        <v>1</v>
      </c>
      <c r="M21" s="2169">
        <f t="shared" si="7"/>
        <v>0</v>
      </c>
      <c r="N21" s="2170">
        <f t="shared" si="7"/>
        <v>0</v>
      </c>
      <c r="O21" s="2169">
        <f t="shared" si="7"/>
        <v>0</v>
      </c>
      <c r="P21" s="2170">
        <f t="shared" si="7"/>
        <v>2</v>
      </c>
      <c r="Q21" s="2169">
        <f t="shared" si="7"/>
        <v>3</v>
      </c>
      <c r="R21" s="2170">
        <f t="shared" si="7"/>
        <v>0</v>
      </c>
      <c r="S21" s="2169">
        <f t="shared" si="7"/>
        <v>1</v>
      </c>
      <c r="T21" s="2170">
        <f t="shared" si="7"/>
        <v>1</v>
      </c>
      <c r="U21" s="2169">
        <f t="shared" si="7"/>
        <v>1</v>
      </c>
      <c r="V21" s="2170">
        <f t="shared" si="7"/>
        <v>2</v>
      </c>
      <c r="W21" s="2169">
        <f t="shared" si="7"/>
        <v>0</v>
      </c>
      <c r="X21" s="2170">
        <f t="shared" si="7"/>
        <v>0</v>
      </c>
      <c r="Y21" s="2169">
        <f t="shared" si="7"/>
        <v>1</v>
      </c>
      <c r="Z21" s="2170">
        <f t="shared" si="7"/>
        <v>3</v>
      </c>
      <c r="AA21" s="2169">
        <f t="shared" si="7"/>
        <v>2</v>
      </c>
      <c r="AB21" s="2170">
        <f t="shared" si="7"/>
        <v>4</v>
      </c>
      <c r="AC21" s="2169">
        <f t="shared" si="7"/>
        <v>0</v>
      </c>
      <c r="AD21" s="2170">
        <f t="shared" si="7"/>
        <v>2</v>
      </c>
      <c r="AE21" s="2169">
        <f t="shared" si="7"/>
        <v>2</v>
      </c>
      <c r="AF21" s="2075">
        <f t="shared" si="7"/>
        <v>0</v>
      </c>
      <c r="AG21" s="2172">
        <f>SUM(AG22:AG25)</f>
        <v>4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9</v>
      </c>
      <c r="C22" s="479">
        <f>SUM(E22+G22+I22+K22+M22+O22+Q22+S22+U22+W22+Y22+AA22+AC22+AE22)</f>
        <v>4</v>
      </c>
      <c r="D22" s="480">
        <f>SUM(F22+H22+J22+L22+N22+P22+R22+T22+V22+X22+Z22+AB22+AD22+AF22)</f>
        <v>5</v>
      </c>
      <c r="E22" s="327">
        <v>0</v>
      </c>
      <c r="F22" s="905">
        <v>0</v>
      </c>
      <c r="G22" s="327">
        <v>0</v>
      </c>
      <c r="H22" s="905">
        <v>0</v>
      </c>
      <c r="I22" s="327">
        <v>0</v>
      </c>
      <c r="J22" s="905">
        <v>0</v>
      </c>
      <c r="K22" s="327">
        <v>0</v>
      </c>
      <c r="L22" s="905">
        <v>0</v>
      </c>
      <c r="M22" s="327">
        <v>0</v>
      </c>
      <c r="N22" s="905">
        <v>0</v>
      </c>
      <c r="O22" s="327">
        <v>0</v>
      </c>
      <c r="P22" s="905">
        <v>0</v>
      </c>
      <c r="Q22" s="327">
        <v>2</v>
      </c>
      <c r="R22" s="905">
        <v>0</v>
      </c>
      <c r="S22" s="327">
        <v>0</v>
      </c>
      <c r="T22" s="905">
        <v>0</v>
      </c>
      <c r="U22" s="327">
        <v>0</v>
      </c>
      <c r="V22" s="905">
        <v>0</v>
      </c>
      <c r="W22" s="327">
        <v>0</v>
      </c>
      <c r="X22" s="905">
        <v>0</v>
      </c>
      <c r="Y22" s="327">
        <v>0</v>
      </c>
      <c r="Z22" s="905">
        <v>2</v>
      </c>
      <c r="AA22" s="327">
        <v>1</v>
      </c>
      <c r="AB22" s="905">
        <v>2</v>
      </c>
      <c r="AC22" s="327">
        <v>0</v>
      </c>
      <c r="AD22" s="905">
        <v>1</v>
      </c>
      <c r="AE22" s="327">
        <v>1</v>
      </c>
      <c r="AF22" s="1026">
        <v>0</v>
      </c>
      <c r="AG22" s="337">
        <v>0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1</v>
      </c>
      <c r="C23" s="479">
        <f t="shared" ref="C23:D25" si="9">SUM(E23+G23+I23+K23+M23+O23+Q23+S23+U23+W23+Y23+AA23+AC23+AE23)</f>
        <v>1</v>
      </c>
      <c r="D23" s="480">
        <f t="shared" si="9"/>
        <v>0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0</v>
      </c>
      <c r="Z23" s="2003">
        <v>0</v>
      </c>
      <c r="AA23" s="329">
        <v>0</v>
      </c>
      <c r="AB23" s="2003">
        <v>0</v>
      </c>
      <c r="AC23" s="329">
        <v>0</v>
      </c>
      <c r="AD23" s="2003">
        <v>0</v>
      </c>
      <c r="AE23" s="329">
        <v>1</v>
      </c>
      <c r="AF23" s="332">
        <v>0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12</v>
      </c>
      <c r="C24" s="479">
        <f t="shared" si="9"/>
        <v>5</v>
      </c>
      <c r="D24" s="480">
        <f t="shared" si="9"/>
        <v>7</v>
      </c>
      <c r="E24" s="327">
        <v>0</v>
      </c>
      <c r="F24" s="905">
        <v>1</v>
      </c>
      <c r="G24" s="327">
        <v>1</v>
      </c>
      <c r="H24" s="905">
        <v>1</v>
      </c>
      <c r="I24" s="327">
        <v>0</v>
      </c>
      <c r="J24" s="905">
        <v>1</v>
      </c>
      <c r="K24" s="327">
        <v>0</v>
      </c>
      <c r="L24" s="905">
        <v>1</v>
      </c>
      <c r="M24" s="327">
        <v>0</v>
      </c>
      <c r="N24" s="905">
        <v>0</v>
      </c>
      <c r="O24" s="327">
        <v>0</v>
      </c>
      <c r="P24" s="905">
        <v>0</v>
      </c>
      <c r="Q24" s="327">
        <v>0</v>
      </c>
      <c r="R24" s="905">
        <v>0</v>
      </c>
      <c r="S24" s="327">
        <v>1</v>
      </c>
      <c r="T24" s="905">
        <v>1</v>
      </c>
      <c r="U24" s="327">
        <v>1</v>
      </c>
      <c r="V24" s="905">
        <v>0</v>
      </c>
      <c r="W24" s="327">
        <v>0</v>
      </c>
      <c r="X24" s="905">
        <v>0</v>
      </c>
      <c r="Y24" s="327">
        <v>1</v>
      </c>
      <c r="Z24" s="905">
        <v>1</v>
      </c>
      <c r="AA24" s="327">
        <v>1</v>
      </c>
      <c r="AB24" s="905">
        <v>0</v>
      </c>
      <c r="AC24" s="327">
        <v>0</v>
      </c>
      <c r="AD24" s="905">
        <v>1</v>
      </c>
      <c r="AE24" s="327">
        <v>0</v>
      </c>
      <c r="AF24" s="1026">
        <v>0</v>
      </c>
      <c r="AG24" s="337">
        <v>3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12</v>
      </c>
      <c r="C25" s="484">
        <f t="shared" si="9"/>
        <v>4</v>
      </c>
      <c r="D25" s="485">
        <f t="shared" si="9"/>
        <v>8</v>
      </c>
      <c r="E25" s="876">
        <v>1</v>
      </c>
      <c r="F25" s="2009">
        <v>1</v>
      </c>
      <c r="G25" s="876">
        <v>1</v>
      </c>
      <c r="H25" s="2009">
        <v>0</v>
      </c>
      <c r="I25" s="876">
        <v>0</v>
      </c>
      <c r="J25" s="2009">
        <v>1</v>
      </c>
      <c r="K25" s="876">
        <v>1</v>
      </c>
      <c r="L25" s="2009">
        <v>0</v>
      </c>
      <c r="M25" s="876">
        <v>0</v>
      </c>
      <c r="N25" s="2009">
        <v>0</v>
      </c>
      <c r="O25" s="876">
        <v>0</v>
      </c>
      <c r="P25" s="2009">
        <v>2</v>
      </c>
      <c r="Q25" s="876">
        <v>1</v>
      </c>
      <c r="R25" s="2009">
        <v>0</v>
      </c>
      <c r="S25" s="876">
        <v>0</v>
      </c>
      <c r="T25" s="2009">
        <v>0</v>
      </c>
      <c r="U25" s="876">
        <v>0</v>
      </c>
      <c r="V25" s="2009">
        <v>2</v>
      </c>
      <c r="W25" s="876">
        <v>0</v>
      </c>
      <c r="X25" s="2009">
        <v>0</v>
      </c>
      <c r="Y25" s="876">
        <v>0</v>
      </c>
      <c r="Z25" s="2009">
        <v>0</v>
      </c>
      <c r="AA25" s="876">
        <v>0</v>
      </c>
      <c r="AB25" s="2009">
        <v>2</v>
      </c>
      <c r="AC25" s="876">
        <v>0</v>
      </c>
      <c r="AD25" s="2009">
        <v>0</v>
      </c>
      <c r="AE25" s="876">
        <v>0</v>
      </c>
      <c r="AF25" s="1953"/>
      <c r="AG25" s="1913">
        <v>1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0</v>
      </c>
      <c r="K29" s="1936">
        <v>0</v>
      </c>
      <c r="L29" s="1996">
        <v>0</v>
      </c>
      <c r="M29" s="1936">
        <v>0</v>
      </c>
      <c r="N29" s="1996">
        <v>0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0</v>
      </c>
      <c r="O30" s="1940">
        <v>0</v>
      </c>
      <c r="P30" s="325">
        <v>0</v>
      </c>
      <c r="Q30" s="1940">
        <v>0</v>
      </c>
      <c r="R30" s="325">
        <v>0</v>
      </c>
      <c r="S30" s="1940">
        <v>0</v>
      </c>
      <c r="T30" s="325">
        <v>0</v>
      </c>
      <c r="U30" s="1940">
        <v>0</v>
      </c>
      <c r="V30" s="325">
        <v>0</v>
      </c>
      <c r="W30" s="1940">
        <v>0</v>
      </c>
      <c r="X30" s="325">
        <v>0</v>
      </c>
      <c r="Y30" s="1940">
        <v>0</v>
      </c>
      <c r="Z30" s="325">
        <v>0</v>
      </c>
      <c r="AA30" s="1940">
        <v>0</v>
      </c>
      <c r="AB30" s="325">
        <v>0</v>
      </c>
      <c r="AC30" s="1940">
        <v>0</v>
      </c>
      <c r="AD30" s="325">
        <v>0</v>
      </c>
      <c r="AE30" s="1940">
        <v>0</v>
      </c>
      <c r="AF30" s="326">
        <v>0</v>
      </c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0</v>
      </c>
      <c r="K34" s="327">
        <v>0</v>
      </c>
      <c r="L34" s="905">
        <v>0</v>
      </c>
      <c r="M34" s="327">
        <v>0</v>
      </c>
      <c r="N34" s="905">
        <v>0</v>
      </c>
      <c r="O34" s="327">
        <v>0</v>
      </c>
      <c r="P34" s="905">
        <v>0</v>
      </c>
      <c r="Q34" s="327">
        <v>0</v>
      </c>
      <c r="R34" s="905">
        <v>0</v>
      </c>
      <c r="S34" s="327">
        <v>0</v>
      </c>
      <c r="T34" s="905">
        <v>0</v>
      </c>
      <c r="U34" s="327">
        <v>0</v>
      </c>
      <c r="V34" s="905">
        <v>0</v>
      </c>
      <c r="W34" s="327">
        <v>0</v>
      </c>
      <c r="X34" s="905">
        <v>0</v>
      </c>
      <c r="Y34" s="327">
        <v>0</v>
      </c>
      <c r="Z34" s="905">
        <v>0</v>
      </c>
      <c r="AA34" s="327">
        <v>0</v>
      </c>
      <c r="AB34" s="905">
        <v>0</v>
      </c>
      <c r="AC34" s="327">
        <v>0</v>
      </c>
      <c r="AD34" s="905">
        <v>0</v>
      </c>
      <c r="AE34" s="327">
        <v>0</v>
      </c>
      <c r="AF34" s="1026">
        <v>0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>
        <v>0</v>
      </c>
      <c r="F35" s="2009">
        <v>0</v>
      </c>
      <c r="G35" s="876">
        <v>0</v>
      </c>
      <c r="H35" s="2009">
        <v>0</v>
      </c>
      <c r="I35" s="876">
        <v>0</v>
      </c>
      <c r="J35" s="2009">
        <v>0</v>
      </c>
      <c r="K35" s="876">
        <v>0</v>
      </c>
      <c r="L35" s="2009">
        <v>0</v>
      </c>
      <c r="M35" s="876">
        <v>0</v>
      </c>
      <c r="N35" s="2009">
        <v>0</v>
      </c>
      <c r="O35" s="876">
        <v>0</v>
      </c>
      <c r="P35" s="2009">
        <v>0</v>
      </c>
      <c r="Q35" s="876">
        <v>0</v>
      </c>
      <c r="R35" s="2009">
        <v>0</v>
      </c>
      <c r="S35" s="876">
        <v>0</v>
      </c>
      <c r="T35" s="2009">
        <v>0</v>
      </c>
      <c r="U35" s="876">
        <v>0</v>
      </c>
      <c r="V35" s="2009">
        <v>0</v>
      </c>
      <c r="W35" s="876">
        <v>0</v>
      </c>
      <c r="X35" s="2009">
        <v>0</v>
      </c>
      <c r="Y35" s="876">
        <v>0</v>
      </c>
      <c r="Z35" s="2009">
        <v>0</v>
      </c>
      <c r="AA35" s="876">
        <v>0</v>
      </c>
      <c r="AB35" s="2009">
        <v>0</v>
      </c>
      <c r="AC35" s="876">
        <v>0</v>
      </c>
      <c r="AD35" s="2009">
        <v>0</v>
      </c>
      <c r="AE35" s="876">
        <v>0</v>
      </c>
      <c r="AF35" s="1953">
        <v>0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68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56" zoomScaleNormal="100" workbookViewId="0">
      <selection activeCell="G83" sqref="G83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7</v>
      </c>
      <c r="D13" s="2201">
        <f t="shared" ref="D13:E15" si="0">SUM(F13+H13+J13+L13+N13+P13+R13+T13+V13+X13)</f>
        <v>3</v>
      </c>
      <c r="E13" s="2202">
        <f t="shared" si="0"/>
        <v>4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0</v>
      </c>
      <c r="O13" s="2204">
        <v>1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2</v>
      </c>
      <c r="W13" s="2204">
        <v>1</v>
      </c>
      <c r="X13" s="2203">
        <v>1</v>
      </c>
      <c r="Y13" s="2204">
        <v>2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7</v>
      </c>
      <c r="D14" s="2207">
        <f t="shared" si="0"/>
        <v>3</v>
      </c>
      <c r="E14" s="2208">
        <f t="shared" si="0"/>
        <v>4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0</v>
      </c>
      <c r="O14" s="2210">
        <v>1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2</v>
      </c>
      <c r="W14" s="2210">
        <v>1</v>
      </c>
      <c r="X14" s="2209">
        <v>1</v>
      </c>
      <c r="Y14" s="2210">
        <v>2</v>
      </c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0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0</v>
      </c>
      <c r="X15" s="2212">
        <v>0</v>
      </c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8</v>
      </c>
      <c r="D20" s="2222">
        <f t="shared" ref="D20:E41" si="2">SUM(F20+H20+J20+L20+N20+P20)</f>
        <v>1</v>
      </c>
      <c r="E20" s="2223">
        <f t="shared" si="2"/>
        <v>7</v>
      </c>
      <c r="F20" s="2203">
        <v>0</v>
      </c>
      <c r="G20" s="2224">
        <v>0</v>
      </c>
      <c r="H20" s="2203">
        <v>0</v>
      </c>
      <c r="I20" s="2224">
        <v>3</v>
      </c>
      <c r="J20" s="2203">
        <v>0</v>
      </c>
      <c r="K20" s="2224">
        <v>0</v>
      </c>
      <c r="L20" s="2203">
        <v>0</v>
      </c>
      <c r="M20" s="2224">
        <v>3</v>
      </c>
      <c r="N20" s="2203">
        <v>1</v>
      </c>
      <c r="O20" s="2224">
        <v>1</v>
      </c>
      <c r="P20" s="2203">
        <v>0</v>
      </c>
      <c r="Q20" s="2225">
        <v>0</v>
      </c>
      <c r="R20" s="2226">
        <v>0</v>
      </c>
      <c r="S20" s="2204">
        <v>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7</v>
      </c>
      <c r="D21" s="2232">
        <f t="shared" si="2"/>
        <v>1</v>
      </c>
      <c r="E21" s="2208">
        <f t="shared" si="2"/>
        <v>6</v>
      </c>
      <c r="F21" s="327">
        <v>0</v>
      </c>
      <c r="G21" s="905">
        <v>0</v>
      </c>
      <c r="H21" s="327">
        <v>0</v>
      </c>
      <c r="I21" s="905">
        <v>3</v>
      </c>
      <c r="J21" s="327">
        <v>0</v>
      </c>
      <c r="K21" s="905">
        <v>0</v>
      </c>
      <c r="L21" s="327">
        <v>0</v>
      </c>
      <c r="M21" s="905">
        <v>3</v>
      </c>
      <c r="N21" s="252">
        <v>1</v>
      </c>
      <c r="O21" s="905">
        <v>0</v>
      </c>
      <c r="P21" s="252">
        <v>0</v>
      </c>
      <c r="Q21" s="1158">
        <v>0</v>
      </c>
      <c r="R21" s="337">
        <v>0</v>
      </c>
      <c r="S21" s="142">
        <v>0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0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0</v>
      </c>
      <c r="M23" s="2003">
        <v>0</v>
      </c>
      <c r="N23" s="2234">
        <v>0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1</v>
      </c>
      <c r="D24" s="2236">
        <f t="shared" si="2"/>
        <v>0</v>
      </c>
      <c r="E24" s="640">
        <f t="shared" si="2"/>
        <v>1</v>
      </c>
      <c r="F24" s="876">
        <v>0</v>
      </c>
      <c r="G24" s="2009">
        <v>0</v>
      </c>
      <c r="H24" s="876">
        <v>0</v>
      </c>
      <c r="I24" s="2009">
        <v>0</v>
      </c>
      <c r="J24" s="876">
        <v>0</v>
      </c>
      <c r="K24" s="2009">
        <v>0</v>
      </c>
      <c r="L24" s="876">
        <v>0</v>
      </c>
      <c r="M24" s="2009">
        <v>0</v>
      </c>
      <c r="N24" s="2049">
        <v>0</v>
      </c>
      <c r="O24" s="2009">
        <v>1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>
        <v>0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0</v>
      </c>
      <c r="L47" s="905">
        <v>0</v>
      </c>
      <c r="M47" s="252">
        <v>0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1</v>
      </c>
      <c r="C48" s="2259">
        <f t="shared" si="8"/>
        <v>0</v>
      </c>
      <c r="D48" s="480">
        <f t="shared" si="8"/>
        <v>1</v>
      </c>
      <c r="E48" s="329">
        <v>0</v>
      </c>
      <c r="F48" s="330">
        <v>0</v>
      </c>
      <c r="G48" s="329">
        <v>0</v>
      </c>
      <c r="H48" s="330">
        <v>0</v>
      </c>
      <c r="I48" s="329">
        <v>0</v>
      </c>
      <c r="J48" s="2003">
        <v>0</v>
      </c>
      <c r="K48" s="329">
        <v>0</v>
      </c>
      <c r="L48" s="2003">
        <v>0</v>
      </c>
      <c r="M48" s="2234">
        <v>0</v>
      </c>
      <c r="N48" s="2003">
        <v>1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>
        <v>0</v>
      </c>
      <c r="F49" s="2110">
        <v>0</v>
      </c>
      <c r="G49" s="1940">
        <v>0</v>
      </c>
      <c r="H49" s="2110">
        <v>0</v>
      </c>
      <c r="I49" s="1940">
        <v>0</v>
      </c>
      <c r="J49" s="325">
        <v>0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3</v>
      </c>
      <c r="C54" s="2268">
        <f t="shared" ref="C54:D57" si="14">SUM(E54+G54)</f>
        <v>2</v>
      </c>
      <c r="D54" s="2223">
        <f>SUM(F54+H54)</f>
        <v>1</v>
      </c>
      <c r="E54" s="2269">
        <f>SUM(E55:E57)</f>
        <v>2</v>
      </c>
      <c r="F54" s="2270">
        <f t="shared" ref="F54:J54" si="15">SUM(F55:F57)</f>
        <v>1</v>
      </c>
      <c r="G54" s="2271">
        <f t="shared" si="15"/>
        <v>0</v>
      </c>
      <c r="H54" s="2272">
        <f t="shared" si="15"/>
        <v>0</v>
      </c>
      <c r="I54" s="2273">
        <f>SUM(I55:I57)</f>
        <v>1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3</v>
      </c>
      <c r="C55" s="41">
        <f>SUM(E55+G55)</f>
        <v>2</v>
      </c>
      <c r="D55" s="141">
        <f>SUM(F55+H55)</f>
        <v>1</v>
      </c>
      <c r="E55" s="327">
        <v>2</v>
      </c>
      <c r="F55" s="142">
        <v>1</v>
      </c>
      <c r="G55" s="252">
        <v>0</v>
      </c>
      <c r="H55" s="1158">
        <v>0</v>
      </c>
      <c r="I55" s="2004">
        <v>1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>
        <v>0</v>
      </c>
      <c r="F56" s="330">
        <v>0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6</v>
      </c>
      <c r="D61" s="2209">
        <v>2</v>
      </c>
      <c r="E61" s="1896">
        <v>0</v>
      </c>
      <c r="F61" s="1896">
        <v>2</v>
      </c>
      <c r="G61" s="1896">
        <v>2</v>
      </c>
      <c r="H61" s="1896">
        <v>0</v>
      </c>
      <c r="I61" s="1932"/>
      <c r="J61" s="2282"/>
      <c r="K61" s="2283">
        <v>1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1</v>
      </c>
      <c r="D62" s="327">
        <v>0</v>
      </c>
      <c r="E62" s="1039">
        <v>0</v>
      </c>
      <c r="F62" s="1039">
        <v>0</v>
      </c>
      <c r="G62" s="1039">
        <v>0</v>
      </c>
      <c r="H62" s="1039">
        <v>1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>
        <v>0</v>
      </c>
      <c r="E63" s="1973">
        <v>0</v>
      </c>
      <c r="F63" s="1973">
        <v>0</v>
      </c>
      <c r="G63" s="1973">
        <v>0</v>
      </c>
      <c r="H63" s="1973">
        <v>0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0</v>
      </c>
      <c r="D64" s="2286"/>
      <c r="E64" s="2287"/>
      <c r="F64" s="2287"/>
      <c r="G64" s="2287"/>
      <c r="H64" s="2288">
        <v>0</v>
      </c>
      <c r="I64" s="1973">
        <v>0</v>
      </c>
      <c r="J64" s="332">
        <v>0</v>
      </c>
      <c r="K64" s="2068">
        <v>0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1</v>
      </c>
      <c r="D65" s="2286"/>
      <c r="E65" s="2287"/>
      <c r="F65" s="2287"/>
      <c r="G65" s="2287"/>
      <c r="H65" s="2288">
        <v>0</v>
      </c>
      <c r="I65" s="1973">
        <v>1</v>
      </c>
      <c r="J65" s="332">
        <v>0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0</v>
      </c>
      <c r="D66" s="1905"/>
      <c r="E66" s="1909"/>
      <c r="F66" s="1909"/>
      <c r="G66" s="1909"/>
      <c r="H66" s="2290">
        <v>0</v>
      </c>
      <c r="I66" s="1907">
        <v>0</v>
      </c>
      <c r="J66" s="1953">
        <v>0</v>
      </c>
      <c r="K66" s="1911">
        <v>0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8</v>
      </c>
      <c r="D67" s="2291">
        <v>2</v>
      </c>
      <c r="E67" s="2292">
        <v>0</v>
      </c>
      <c r="F67" s="2292">
        <v>2</v>
      </c>
      <c r="G67" s="2292">
        <v>2</v>
      </c>
      <c r="H67" s="2293">
        <v>1</v>
      </c>
      <c r="I67" s="1914">
        <v>1</v>
      </c>
      <c r="J67" s="326">
        <v>0</v>
      </c>
      <c r="K67" s="2087">
        <v>1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3</v>
      </c>
      <c r="C72" s="2297">
        <f t="shared" ref="C72:D74" si="24">+E72+G72</f>
        <v>2</v>
      </c>
      <c r="D72" s="2298">
        <f t="shared" si="24"/>
        <v>1</v>
      </c>
      <c r="E72" s="2209">
        <v>1</v>
      </c>
      <c r="F72" s="142">
        <v>0</v>
      </c>
      <c r="G72" s="327">
        <v>1</v>
      </c>
      <c r="H72" s="1918">
        <v>1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>
        <v>0</v>
      </c>
      <c r="F73" s="330">
        <v>0</v>
      </c>
      <c r="G73" s="329">
        <v>0</v>
      </c>
      <c r="H73" s="2302">
        <v>0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>
        <v>0</v>
      </c>
      <c r="F74" s="877">
        <v>0</v>
      </c>
      <c r="G74" s="876">
        <v>0</v>
      </c>
      <c r="H74" s="1912">
        <v>0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2</v>
      </c>
      <c r="C86" s="2209">
        <v>1</v>
      </c>
      <c r="D86" s="1896">
        <v>0</v>
      </c>
      <c r="E86" s="1896">
        <v>0</v>
      </c>
      <c r="F86" s="1996">
        <v>0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12</v>
      </c>
      <c r="D97" s="2323">
        <f t="shared" si="33"/>
        <v>2</v>
      </c>
      <c r="E97" s="2270">
        <f t="shared" si="33"/>
        <v>10</v>
      </c>
      <c r="F97" s="2269">
        <f>SUM(F98:F102)</f>
        <v>1</v>
      </c>
      <c r="G97" s="2270">
        <f t="shared" si="33"/>
        <v>5</v>
      </c>
      <c r="H97" s="2269">
        <f t="shared" si="33"/>
        <v>1</v>
      </c>
      <c r="I97" s="2270">
        <f t="shared" si="33"/>
        <v>5</v>
      </c>
    </row>
    <row r="98" spans="1:90" ht="15" customHeight="1" x14ac:dyDescent="0.25">
      <c r="A98" s="6075" t="s">
        <v>197</v>
      </c>
      <c r="B98" s="6076"/>
      <c r="C98" s="2324">
        <f>SUM(D98+E98)</f>
        <v>7</v>
      </c>
      <c r="D98" s="2325">
        <f>SUM(F98+H98)</f>
        <v>1</v>
      </c>
      <c r="E98" s="2255">
        <f>SUM(G98+I98)</f>
        <v>6</v>
      </c>
      <c r="F98" s="2209">
        <v>0</v>
      </c>
      <c r="G98" s="2210">
        <v>5</v>
      </c>
      <c r="H98" s="2209">
        <v>1</v>
      </c>
      <c r="I98" s="1996">
        <v>1</v>
      </c>
    </row>
    <row r="99" spans="1:90" ht="15" customHeight="1" x14ac:dyDescent="0.25">
      <c r="A99" s="6053" t="s">
        <v>275</v>
      </c>
      <c r="B99" s="5968"/>
      <c r="C99" s="300">
        <f>SUM(D99+E99)</f>
        <v>1</v>
      </c>
      <c r="D99" s="2326">
        <f t="shared" ref="D99:E102" si="34">SUM(F99+H99)</f>
        <v>1</v>
      </c>
      <c r="E99" s="146">
        <f t="shared" si="34"/>
        <v>0</v>
      </c>
      <c r="F99" s="327">
        <v>1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6053" t="s">
        <v>199</v>
      </c>
      <c r="B100" s="5968"/>
      <c r="C100" s="300">
        <f>SUM(D100+E100)</f>
        <v>2</v>
      </c>
      <c r="D100" s="2326">
        <f t="shared" si="34"/>
        <v>0</v>
      </c>
      <c r="E100" s="146">
        <f t="shared" si="34"/>
        <v>2</v>
      </c>
      <c r="F100" s="329">
        <v>0</v>
      </c>
      <c r="G100" s="330">
        <v>0</v>
      </c>
      <c r="H100" s="329">
        <v>0</v>
      </c>
      <c r="I100" s="2003">
        <v>2</v>
      </c>
    </row>
    <row r="101" spans="1:90" ht="15" customHeight="1" x14ac:dyDescent="0.25">
      <c r="A101" s="6054" t="s">
        <v>200</v>
      </c>
      <c r="B101" s="6055"/>
      <c r="C101" s="197">
        <f>SUM(D101+E101)</f>
        <v>2</v>
      </c>
      <c r="D101" s="486">
        <f>SUM(F101+H101)</f>
        <v>0</v>
      </c>
      <c r="E101" s="62">
        <f>SUM(G101+I101)</f>
        <v>2</v>
      </c>
      <c r="F101" s="212">
        <v>0</v>
      </c>
      <c r="G101" s="34">
        <v>0</v>
      </c>
      <c r="H101" s="212">
        <v>0</v>
      </c>
      <c r="I101" s="1161">
        <v>2</v>
      </c>
    </row>
    <row r="102" spans="1:90" ht="15" customHeight="1" x14ac:dyDescent="0.25">
      <c r="A102" s="6056" t="s">
        <v>298</v>
      </c>
      <c r="B102" s="6057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>
        <v>0</v>
      </c>
      <c r="G102" s="877">
        <v>0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12</v>
      </c>
      <c r="D108" s="2333">
        <f>+J108+L108+N108+P108+R108+T108</f>
        <v>7</v>
      </c>
      <c r="E108" s="2208">
        <f>+K108+M108+O108+Q108+S108+U108</f>
        <v>5</v>
      </c>
      <c r="F108" s="2334"/>
      <c r="G108" s="2335"/>
      <c r="H108" s="2334"/>
      <c r="I108" s="2335"/>
      <c r="J108" s="2209">
        <v>2</v>
      </c>
      <c r="K108" s="1996">
        <v>1</v>
      </c>
      <c r="L108" s="2209">
        <v>1</v>
      </c>
      <c r="M108" s="1996">
        <v>1</v>
      </c>
      <c r="N108" s="2209">
        <v>2</v>
      </c>
      <c r="O108" s="1996">
        <v>1</v>
      </c>
      <c r="P108" s="2238">
        <v>1</v>
      </c>
      <c r="Q108" s="1996">
        <v>0</v>
      </c>
      <c r="R108" s="2238">
        <v>1</v>
      </c>
      <c r="S108" s="1996">
        <v>1</v>
      </c>
      <c r="T108" s="2238">
        <v>0</v>
      </c>
      <c r="U108" s="2239">
        <v>1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5</v>
      </c>
      <c r="D109" s="2339">
        <f t="shared" ref="D109:E111" si="36">SUM(J109+L109+N109+P109+R109+T109)</f>
        <v>3</v>
      </c>
      <c r="E109" s="345">
        <f t="shared" si="36"/>
        <v>2</v>
      </c>
      <c r="F109" s="2340"/>
      <c r="G109" s="2341"/>
      <c r="H109" s="2340"/>
      <c r="I109" s="2342"/>
      <c r="J109" s="329">
        <v>1</v>
      </c>
      <c r="K109" s="2003">
        <v>0</v>
      </c>
      <c r="L109" s="329">
        <v>1</v>
      </c>
      <c r="M109" s="2003">
        <v>1</v>
      </c>
      <c r="N109" s="329">
        <v>1</v>
      </c>
      <c r="O109" s="2003">
        <v>0</v>
      </c>
      <c r="P109" s="2234">
        <v>0</v>
      </c>
      <c r="Q109" s="2003">
        <v>0</v>
      </c>
      <c r="R109" s="2234">
        <v>0</v>
      </c>
      <c r="S109" s="2003">
        <v>1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1</v>
      </c>
      <c r="D112" s="2339">
        <f>+F112+H112</f>
        <v>1</v>
      </c>
      <c r="E112" s="345">
        <f>+G112+I112</f>
        <v>0</v>
      </c>
      <c r="F112" s="212">
        <v>1</v>
      </c>
      <c r="G112" s="46">
        <v>0</v>
      </c>
      <c r="H112" s="212">
        <v>0</v>
      </c>
      <c r="I112" s="34">
        <v>0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16</v>
      </c>
      <c r="D115" s="2360">
        <f t="shared" ref="D115:E117" si="42">SUM(F115+H115+J115+L115+N115+P115+R115+T115)</f>
        <v>9</v>
      </c>
      <c r="E115" s="2208">
        <f t="shared" si="42"/>
        <v>7</v>
      </c>
      <c r="F115" s="2209">
        <v>1</v>
      </c>
      <c r="G115" s="2361">
        <v>0</v>
      </c>
      <c r="H115" s="2209">
        <v>0</v>
      </c>
      <c r="I115" s="2210">
        <v>0</v>
      </c>
      <c r="J115" s="2209">
        <v>2</v>
      </c>
      <c r="K115" s="1996">
        <v>1</v>
      </c>
      <c r="L115" s="2209">
        <v>2</v>
      </c>
      <c r="M115" s="1996">
        <v>2</v>
      </c>
      <c r="N115" s="2209">
        <v>2</v>
      </c>
      <c r="O115" s="2210">
        <v>1</v>
      </c>
      <c r="P115" s="2209">
        <v>1</v>
      </c>
      <c r="Q115" s="2210">
        <v>0</v>
      </c>
      <c r="R115" s="2209">
        <v>1</v>
      </c>
      <c r="S115" s="2210">
        <v>2</v>
      </c>
      <c r="T115" s="2209">
        <v>0</v>
      </c>
      <c r="U115" s="1944">
        <v>1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2</v>
      </c>
      <c r="D116" s="763">
        <f t="shared" si="42"/>
        <v>2</v>
      </c>
      <c r="E116" s="223">
        <f t="shared" si="42"/>
        <v>0</v>
      </c>
      <c r="F116" s="212">
        <v>0</v>
      </c>
      <c r="G116" s="46">
        <v>0</v>
      </c>
      <c r="H116" s="212">
        <v>0</v>
      </c>
      <c r="I116" s="34">
        <v>0</v>
      </c>
      <c r="J116" s="212">
        <v>1</v>
      </c>
      <c r="K116" s="1161">
        <v>0</v>
      </c>
      <c r="L116" s="212">
        <v>0</v>
      </c>
      <c r="M116" s="1161">
        <v>0</v>
      </c>
      <c r="N116" s="212">
        <v>1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0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>
        <v>0</v>
      </c>
      <c r="G163" s="1996">
        <v>0</v>
      </c>
      <c r="H163" s="2209">
        <v>0</v>
      </c>
      <c r="I163" s="1996">
        <v>0</v>
      </c>
      <c r="J163" s="2209">
        <v>0</v>
      </c>
      <c r="K163" s="1996">
        <v>0</v>
      </c>
      <c r="L163" s="2209">
        <v>0</v>
      </c>
      <c r="M163" s="1896">
        <v>0</v>
      </c>
      <c r="N163" s="1896">
        <v>0</v>
      </c>
      <c r="O163" s="1996">
        <v>0</v>
      </c>
      <c r="P163" s="2209">
        <v>0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0</v>
      </c>
      <c r="V164" s="329">
        <v>0</v>
      </c>
      <c r="W164" s="2003">
        <v>0</v>
      </c>
      <c r="X164" s="2068">
        <v>0</v>
      </c>
      <c r="Y164" s="2003">
        <v>0</v>
      </c>
      <c r="Z164" s="2095">
        <v>0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6038"/>
      <c r="B165" s="1783" t="s">
        <v>347</v>
      </c>
      <c r="C165" s="2425">
        <f t="shared" si="56"/>
        <v>1</v>
      </c>
      <c r="D165" s="2426">
        <f t="shared" si="57"/>
        <v>1</v>
      </c>
      <c r="E165" s="2263">
        <f t="shared" si="57"/>
        <v>0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1</v>
      </c>
      <c r="Q165" s="2009">
        <v>0</v>
      </c>
      <c r="R165" s="1911">
        <v>0</v>
      </c>
      <c r="S165" s="2009">
        <v>0</v>
      </c>
      <c r="T165" s="1911">
        <v>0</v>
      </c>
      <c r="U165" s="2009">
        <v>0</v>
      </c>
      <c r="V165" s="876">
        <v>0</v>
      </c>
      <c r="W165" s="2009">
        <v>0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>
        <v>0</v>
      </c>
      <c r="G167" s="2003">
        <v>0</v>
      </c>
      <c r="H167" s="329">
        <v>0</v>
      </c>
      <c r="I167" s="2003">
        <v>0</v>
      </c>
      <c r="J167" s="329">
        <v>0</v>
      </c>
      <c r="K167" s="2003">
        <v>0</v>
      </c>
      <c r="L167" s="329">
        <v>0</v>
      </c>
      <c r="M167" s="1973">
        <v>0</v>
      </c>
      <c r="N167" s="1973">
        <v>0</v>
      </c>
      <c r="O167" s="2003">
        <v>0</v>
      </c>
      <c r="P167" s="329">
        <v>0</v>
      </c>
      <c r="Q167" s="2003">
        <v>0</v>
      </c>
      <c r="R167" s="2068">
        <v>0</v>
      </c>
      <c r="S167" s="2003">
        <v>0</v>
      </c>
      <c r="T167" s="2068">
        <v>0</v>
      </c>
      <c r="U167" s="2003">
        <v>0</v>
      </c>
      <c r="V167" s="329">
        <v>0</v>
      </c>
      <c r="W167" s="2003">
        <v>0</v>
      </c>
      <c r="X167" s="2068">
        <v>0</v>
      </c>
      <c r="Y167" s="2003">
        <v>0</v>
      </c>
      <c r="Z167" s="2095">
        <v>0</v>
      </c>
      <c r="AA167" s="2094">
        <v>0</v>
      </c>
      <c r="AB167" s="2095">
        <v>0</v>
      </c>
      <c r="AC167" s="2094">
        <v>0</v>
      </c>
      <c r="AD167" s="2095">
        <v>0</v>
      </c>
      <c r="AE167" s="2094">
        <v>0</v>
      </c>
      <c r="AF167" s="2095">
        <v>0</v>
      </c>
      <c r="AG167" s="2094">
        <v>0</v>
      </c>
      <c r="AH167" s="2095">
        <v>0</v>
      </c>
      <c r="AI167" s="2094">
        <v>0</v>
      </c>
      <c r="AJ167" s="2095">
        <v>0</v>
      </c>
      <c r="AK167" s="2094">
        <v>0</v>
      </c>
      <c r="AL167" s="2093">
        <v>0</v>
      </c>
      <c r="AM167" s="2094">
        <v>0</v>
      </c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>
        <v>0</v>
      </c>
      <c r="G168" s="2009">
        <v>0</v>
      </c>
      <c r="H168" s="876">
        <v>0</v>
      </c>
      <c r="I168" s="2009">
        <v>0</v>
      </c>
      <c r="J168" s="876">
        <v>0</v>
      </c>
      <c r="K168" s="2009">
        <v>0</v>
      </c>
      <c r="L168" s="876">
        <v>0</v>
      </c>
      <c r="M168" s="1907">
        <v>0</v>
      </c>
      <c r="N168" s="1907">
        <v>0</v>
      </c>
      <c r="O168" s="2009">
        <v>0</v>
      </c>
      <c r="P168" s="876">
        <v>0</v>
      </c>
      <c r="Q168" s="2009">
        <v>0</v>
      </c>
      <c r="R168" s="1911">
        <v>0</v>
      </c>
      <c r="S168" s="2009">
        <v>0</v>
      </c>
      <c r="T168" s="1911">
        <v>0</v>
      </c>
      <c r="U168" s="2009">
        <v>0</v>
      </c>
      <c r="V168" s="876">
        <v>0</v>
      </c>
      <c r="W168" s="2009">
        <v>0</v>
      </c>
      <c r="X168" s="1911">
        <v>0</v>
      </c>
      <c r="Y168" s="2009">
        <v>0</v>
      </c>
      <c r="Z168" s="2427">
        <v>0</v>
      </c>
      <c r="AA168" s="2400">
        <v>0</v>
      </c>
      <c r="AB168" s="2427">
        <v>0</v>
      </c>
      <c r="AC168" s="2400">
        <v>0</v>
      </c>
      <c r="AD168" s="2427">
        <v>0</v>
      </c>
      <c r="AE168" s="2400">
        <v>0</v>
      </c>
      <c r="AF168" s="2427">
        <v>0</v>
      </c>
      <c r="AG168" s="2400">
        <v>0</v>
      </c>
      <c r="AH168" s="2427">
        <v>0</v>
      </c>
      <c r="AI168" s="2400">
        <v>0</v>
      </c>
      <c r="AJ168" s="2427">
        <v>0</v>
      </c>
      <c r="AK168" s="2400">
        <v>0</v>
      </c>
      <c r="AL168" s="2428">
        <v>0</v>
      </c>
      <c r="AM168" s="2400">
        <v>0</v>
      </c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10</v>
      </c>
      <c r="D206" s="2456">
        <f>SUM(F206+H206+J206+L206+N206+P206+R206+T206+V206+X206+Z206+AB206)</f>
        <v>4</v>
      </c>
      <c r="E206" s="2457">
        <f>SUM(G206+I206+K206+M206+O206+Q206+S206+U206+W206+Y206+AA206+AC206)</f>
        <v>6</v>
      </c>
      <c r="F206" s="2458">
        <v>0</v>
      </c>
      <c r="G206" s="2459">
        <v>1</v>
      </c>
      <c r="H206" s="2458">
        <v>1</v>
      </c>
      <c r="I206" s="2459">
        <v>1</v>
      </c>
      <c r="J206" s="2458">
        <v>0</v>
      </c>
      <c r="K206" s="2459">
        <v>1</v>
      </c>
      <c r="L206" s="2458">
        <v>0</v>
      </c>
      <c r="M206" s="2459">
        <v>1</v>
      </c>
      <c r="N206" s="2458">
        <v>0</v>
      </c>
      <c r="O206" s="2459">
        <v>0</v>
      </c>
      <c r="P206" s="2458">
        <v>0</v>
      </c>
      <c r="Q206" s="2460">
        <v>0</v>
      </c>
      <c r="R206" s="2458">
        <v>0</v>
      </c>
      <c r="S206" s="2460">
        <v>1</v>
      </c>
      <c r="T206" s="2458">
        <v>1</v>
      </c>
      <c r="U206" s="2459">
        <v>0</v>
      </c>
      <c r="V206" s="2458">
        <v>0</v>
      </c>
      <c r="W206" s="2459">
        <v>0</v>
      </c>
      <c r="X206" s="2458">
        <v>0</v>
      </c>
      <c r="Y206" s="2460">
        <v>0</v>
      </c>
      <c r="Z206" s="2458">
        <v>2</v>
      </c>
      <c r="AA206" s="2460">
        <v>1</v>
      </c>
      <c r="AB206" s="2458">
        <v>0</v>
      </c>
      <c r="AC206" s="2461">
        <v>0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1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32</v>
      </c>
      <c r="D207" s="2464">
        <f>SUM(F207+H207+J207+L207+N207+P207+R207+T207+V207+X207+Z207+AB207)</f>
        <v>11</v>
      </c>
      <c r="E207" s="2465">
        <f>SUM(G207+I207+K207+M207+O207+Q207+S207+U207+W207+Y207+AA207+AC207)</f>
        <v>21</v>
      </c>
      <c r="F207" s="2466">
        <v>0</v>
      </c>
      <c r="G207" s="2467">
        <v>0</v>
      </c>
      <c r="H207" s="2466">
        <v>0</v>
      </c>
      <c r="I207" s="2467">
        <v>2</v>
      </c>
      <c r="J207" s="2466">
        <v>0</v>
      </c>
      <c r="K207" s="2467">
        <v>1</v>
      </c>
      <c r="L207" s="2466">
        <v>1</v>
      </c>
      <c r="M207" s="2467">
        <v>1</v>
      </c>
      <c r="N207" s="2466">
        <v>2</v>
      </c>
      <c r="O207" s="2467">
        <v>4</v>
      </c>
      <c r="P207" s="2466">
        <v>1</v>
      </c>
      <c r="Q207" s="2468">
        <v>2</v>
      </c>
      <c r="R207" s="2466">
        <v>0</v>
      </c>
      <c r="S207" s="2468">
        <v>0</v>
      </c>
      <c r="T207" s="2466">
        <v>0</v>
      </c>
      <c r="U207" s="2467">
        <v>3</v>
      </c>
      <c r="V207" s="2466">
        <v>2</v>
      </c>
      <c r="W207" s="2467">
        <v>1</v>
      </c>
      <c r="X207" s="2466">
        <v>0</v>
      </c>
      <c r="Y207" s="2468">
        <v>0</v>
      </c>
      <c r="Z207" s="2466">
        <v>4</v>
      </c>
      <c r="AA207" s="2468">
        <v>4</v>
      </c>
      <c r="AB207" s="2466">
        <v>1</v>
      </c>
      <c r="AC207" s="2469">
        <v>3</v>
      </c>
      <c r="AD207" s="2470">
        <v>0</v>
      </c>
      <c r="AE207" s="2468">
        <v>0</v>
      </c>
      <c r="AF207" s="2470">
        <v>0</v>
      </c>
      <c r="AG207" s="2468">
        <v>0</v>
      </c>
      <c r="AH207" s="2466">
        <v>5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42</v>
      </c>
      <c r="D208" s="2472">
        <f t="shared" ref="D208:AI208" si="68">SUM(D206+D207)</f>
        <v>15</v>
      </c>
      <c r="E208" s="2473">
        <f t="shared" si="68"/>
        <v>27</v>
      </c>
      <c r="F208" s="2474">
        <f t="shared" si="68"/>
        <v>0</v>
      </c>
      <c r="G208" s="2475">
        <f t="shared" si="68"/>
        <v>1</v>
      </c>
      <c r="H208" s="2474">
        <f t="shared" si="68"/>
        <v>1</v>
      </c>
      <c r="I208" s="2475">
        <f t="shared" si="68"/>
        <v>3</v>
      </c>
      <c r="J208" s="2474">
        <f t="shared" si="68"/>
        <v>0</v>
      </c>
      <c r="K208" s="2475">
        <f t="shared" si="68"/>
        <v>2</v>
      </c>
      <c r="L208" s="2474">
        <f t="shared" si="68"/>
        <v>1</v>
      </c>
      <c r="M208" s="2475">
        <f t="shared" si="68"/>
        <v>2</v>
      </c>
      <c r="N208" s="2474">
        <f t="shared" si="68"/>
        <v>2</v>
      </c>
      <c r="O208" s="2475">
        <f t="shared" si="68"/>
        <v>4</v>
      </c>
      <c r="P208" s="2474">
        <f t="shared" si="68"/>
        <v>1</v>
      </c>
      <c r="Q208" s="2475">
        <f t="shared" si="68"/>
        <v>2</v>
      </c>
      <c r="R208" s="2474">
        <f t="shared" si="68"/>
        <v>0</v>
      </c>
      <c r="S208" s="2475">
        <f t="shared" si="68"/>
        <v>1</v>
      </c>
      <c r="T208" s="2474">
        <f t="shared" si="68"/>
        <v>1</v>
      </c>
      <c r="U208" s="2475">
        <f t="shared" si="68"/>
        <v>3</v>
      </c>
      <c r="V208" s="2474">
        <f t="shared" si="68"/>
        <v>2</v>
      </c>
      <c r="W208" s="2475">
        <f t="shared" si="68"/>
        <v>1</v>
      </c>
      <c r="X208" s="2474">
        <f t="shared" si="68"/>
        <v>0</v>
      </c>
      <c r="Y208" s="2475">
        <f t="shared" si="68"/>
        <v>0</v>
      </c>
      <c r="Z208" s="2474">
        <f t="shared" si="68"/>
        <v>6</v>
      </c>
      <c r="AA208" s="2475">
        <f t="shared" si="68"/>
        <v>5</v>
      </c>
      <c r="AB208" s="2474">
        <f t="shared" si="68"/>
        <v>1</v>
      </c>
      <c r="AC208" s="2476">
        <f t="shared" si="68"/>
        <v>3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6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4</v>
      </c>
      <c r="D213" s="2456">
        <f t="shared" ref="D213:E215" si="69">SUM(F213+H213+J213+L213+N213)</f>
        <v>2</v>
      </c>
      <c r="E213" s="2484">
        <f t="shared" si="69"/>
        <v>2</v>
      </c>
      <c r="F213" s="2458">
        <v>1</v>
      </c>
      <c r="G213" s="2460">
        <v>0</v>
      </c>
      <c r="H213" s="2458">
        <v>0</v>
      </c>
      <c r="I213" s="2460">
        <v>0</v>
      </c>
      <c r="J213" s="2458">
        <v>1</v>
      </c>
      <c r="K213" s="2460">
        <v>0</v>
      </c>
      <c r="L213" s="2458">
        <v>0</v>
      </c>
      <c r="M213" s="2460">
        <v>2</v>
      </c>
      <c r="N213" s="2458">
        <v>0</v>
      </c>
      <c r="O213" s="2485">
        <v>0</v>
      </c>
      <c r="P213" s="2458">
        <v>0</v>
      </c>
      <c r="Q213" s="2486">
        <v>0</v>
      </c>
      <c r="R213" s="2461">
        <v>0</v>
      </c>
      <c r="S213" s="2487">
        <v>1</v>
      </c>
      <c r="T213" s="2461">
        <v>0</v>
      </c>
      <c r="U213" s="2488">
        <v>0</v>
      </c>
      <c r="V213" s="2489">
        <v>0</v>
      </c>
      <c r="W213" s="2489">
        <v>0</v>
      </c>
      <c r="X213" s="2489">
        <v>0</v>
      </c>
      <c r="Y213" s="2489">
        <v>1</v>
      </c>
      <c r="Z213" s="2490">
        <v>1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1</v>
      </c>
      <c r="D214" s="2492">
        <f t="shared" si="69"/>
        <v>1</v>
      </c>
      <c r="E214" s="2493">
        <f t="shared" si="69"/>
        <v>0</v>
      </c>
      <c r="F214" s="2494">
        <v>0</v>
      </c>
      <c r="G214" s="2495">
        <v>0</v>
      </c>
      <c r="H214" s="2494">
        <v>0</v>
      </c>
      <c r="I214" s="2495">
        <v>0</v>
      </c>
      <c r="J214" s="2494">
        <v>1</v>
      </c>
      <c r="K214" s="2495">
        <v>0</v>
      </c>
      <c r="L214" s="2494">
        <v>0</v>
      </c>
      <c r="M214" s="2495">
        <v>0</v>
      </c>
      <c r="N214" s="2494">
        <v>0</v>
      </c>
      <c r="O214" s="2496">
        <v>0</v>
      </c>
      <c r="P214" s="2494">
        <v>0</v>
      </c>
      <c r="Q214" s="2497">
        <v>0</v>
      </c>
      <c r="R214" s="2498">
        <v>0</v>
      </c>
      <c r="S214" s="2499">
        <v>0</v>
      </c>
      <c r="T214" s="2500">
        <v>0</v>
      </c>
      <c r="U214" s="2499">
        <v>0</v>
      </c>
      <c r="V214" s="2497">
        <v>0</v>
      </c>
      <c r="W214" s="2497">
        <v>0</v>
      </c>
      <c r="X214" s="2497">
        <v>0</v>
      </c>
      <c r="Y214" s="2497">
        <v>0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3</v>
      </c>
      <c r="D215" s="2502">
        <f t="shared" si="69"/>
        <v>1</v>
      </c>
      <c r="E215" s="2503">
        <f t="shared" si="69"/>
        <v>2</v>
      </c>
      <c r="F215" s="2466">
        <v>1</v>
      </c>
      <c r="G215" s="2468">
        <v>0</v>
      </c>
      <c r="H215" s="2466">
        <v>0</v>
      </c>
      <c r="I215" s="2468">
        <v>0</v>
      </c>
      <c r="J215" s="2466">
        <v>0</v>
      </c>
      <c r="K215" s="2468">
        <v>0</v>
      </c>
      <c r="L215" s="2466">
        <v>0</v>
      </c>
      <c r="M215" s="2468">
        <v>2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1</v>
      </c>
      <c r="T215" s="2469">
        <v>0</v>
      </c>
      <c r="U215" s="2506">
        <v>0</v>
      </c>
      <c r="V215" s="2505">
        <v>0</v>
      </c>
      <c r="W215" s="2505">
        <v>0</v>
      </c>
      <c r="X215" s="2505">
        <v>0</v>
      </c>
      <c r="Y215" s="2505">
        <v>1</v>
      </c>
      <c r="Z215" s="2507">
        <v>1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1</v>
      </c>
      <c r="D237" s="2458">
        <v>0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1</v>
      </c>
      <c r="D238" s="2569">
        <v>0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1</v>
      </c>
      <c r="D239" s="2569">
        <v>0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1</v>
      </c>
      <c r="D240" s="2569">
        <v>0</v>
      </c>
      <c r="E240" s="2501">
        <v>0</v>
      </c>
    </row>
    <row r="241" spans="1:27" ht="15" customHeight="1" x14ac:dyDescent="0.25">
      <c r="A241" s="5999" t="s">
        <v>436</v>
      </c>
      <c r="B241" s="6000"/>
      <c r="C241" s="2570">
        <v>1</v>
      </c>
      <c r="D241" s="2571">
        <v>0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217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B99" zoomScaleNormal="100" workbookViewId="0">
      <selection activeCell="H104" sqref="H104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50" t="str">
        <f>CONCATENATE("MES: ",NOMBRE!B6, " (",NOMBRE!C6,NOMBRE!D6,")")</f>
        <v>MES: FEBRERO (02)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226</v>
      </c>
      <c r="C12" s="2649">
        <f>SUM(C13:C26)</f>
        <v>84</v>
      </c>
      <c r="D12" s="2439">
        <f>SUM(D13:D26)</f>
        <v>142</v>
      </c>
      <c r="E12" s="2650">
        <f>SUM(E13:E26)</f>
        <v>0</v>
      </c>
      <c r="F12" s="171">
        <f t="shared" ref="F12:AN12" si="0">SUM(F13:F26)</f>
        <v>0</v>
      </c>
      <c r="G12" s="336">
        <f>SUM(G13:G26)</f>
        <v>3</v>
      </c>
      <c r="H12" s="171">
        <f t="shared" si="0"/>
        <v>1</v>
      </c>
      <c r="I12" s="2650">
        <f t="shared" si="0"/>
        <v>5</v>
      </c>
      <c r="J12" s="171">
        <f t="shared" si="0"/>
        <v>7</v>
      </c>
      <c r="K12" s="2650">
        <f t="shared" si="0"/>
        <v>8</v>
      </c>
      <c r="L12" s="171">
        <f t="shared" si="0"/>
        <v>8</v>
      </c>
      <c r="M12" s="2650">
        <f t="shared" si="0"/>
        <v>5</v>
      </c>
      <c r="N12" s="171">
        <f t="shared" si="0"/>
        <v>4</v>
      </c>
      <c r="O12" s="2650">
        <f t="shared" si="0"/>
        <v>5</v>
      </c>
      <c r="P12" s="171">
        <f t="shared" si="0"/>
        <v>9</v>
      </c>
      <c r="Q12" s="2650">
        <f t="shared" si="0"/>
        <v>3</v>
      </c>
      <c r="R12" s="171">
        <f t="shared" si="0"/>
        <v>8</v>
      </c>
      <c r="S12" s="2650">
        <f t="shared" si="0"/>
        <v>3</v>
      </c>
      <c r="T12" s="171">
        <f t="shared" si="0"/>
        <v>12</v>
      </c>
      <c r="U12" s="2650">
        <f>SUM(U13:U26)</f>
        <v>1</v>
      </c>
      <c r="V12" s="171">
        <f>SUM(V13:V26)</f>
        <v>7</v>
      </c>
      <c r="W12" s="2650">
        <f t="shared" si="0"/>
        <v>3</v>
      </c>
      <c r="X12" s="171">
        <f t="shared" si="0"/>
        <v>11</v>
      </c>
      <c r="Y12" s="2650">
        <f t="shared" si="0"/>
        <v>5</v>
      </c>
      <c r="Z12" s="171">
        <f t="shared" si="0"/>
        <v>6</v>
      </c>
      <c r="AA12" s="2650">
        <f t="shared" si="0"/>
        <v>3</v>
      </c>
      <c r="AB12" s="171">
        <f t="shared" si="0"/>
        <v>13</v>
      </c>
      <c r="AC12" s="2650">
        <f t="shared" si="0"/>
        <v>6</v>
      </c>
      <c r="AD12" s="171">
        <f t="shared" si="0"/>
        <v>14</v>
      </c>
      <c r="AE12" s="2650">
        <f t="shared" si="0"/>
        <v>14</v>
      </c>
      <c r="AF12" s="171">
        <f t="shared" si="0"/>
        <v>19</v>
      </c>
      <c r="AG12" s="2650">
        <f t="shared" si="0"/>
        <v>9</v>
      </c>
      <c r="AH12" s="171">
        <f t="shared" si="0"/>
        <v>8</v>
      </c>
      <c r="AI12" s="2650">
        <f t="shared" si="0"/>
        <v>6</v>
      </c>
      <c r="AJ12" s="171">
        <f t="shared" si="0"/>
        <v>7</v>
      </c>
      <c r="AK12" s="2650">
        <f t="shared" si="0"/>
        <v>2</v>
      </c>
      <c r="AL12" s="171">
        <f t="shared" si="0"/>
        <v>3</v>
      </c>
      <c r="AM12" s="2650">
        <f t="shared" si="0"/>
        <v>3</v>
      </c>
      <c r="AN12" s="2651">
        <f t="shared" si="0"/>
        <v>5</v>
      </c>
      <c r="AO12" s="2652">
        <f>SUM(AO13:AO26)</f>
        <v>19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5</v>
      </c>
      <c r="C24" s="2339">
        <f>SUM(G24+I24+K24+M24+O24+Q24+S24+U24+W24+Y24+AA24+AC24+AE24+AG24+AI24+AK24+AM24)</f>
        <v>2</v>
      </c>
      <c r="D24" s="2663">
        <f>SUM(H24+J24+L24+N24+P24+R24+T24+V24+X24+Z24+AB24+AD24+AF24+AH24+AJ24+AL24+AN24)</f>
        <v>3</v>
      </c>
      <c r="E24" s="634"/>
      <c r="F24" s="847"/>
      <c r="G24" s="192">
        <v>0</v>
      </c>
      <c r="H24" s="2">
        <v>0</v>
      </c>
      <c r="I24" s="192">
        <v>0</v>
      </c>
      <c r="J24" s="383">
        <v>0</v>
      </c>
      <c r="K24" s="290">
        <v>0</v>
      </c>
      <c r="L24" s="383">
        <v>1</v>
      </c>
      <c r="M24" s="192">
        <v>1</v>
      </c>
      <c r="N24" s="383">
        <v>0</v>
      </c>
      <c r="O24" s="192">
        <v>0</v>
      </c>
      <c r="P24" s="383">
        <v>0</v>
      </c>
      <c r="Q24" s="192">
        <v>1</v>
      </c>
      <c r="R24" s="383">
        <v>1</v>
      </c>
      <c r="S24" s="192">
        <v>0</v>
      </c>
      <c r="T24" s="383">
        <v>1</v>
      </c>
      <c r="U24" s="192">
        <v>0</v>
      </c>
      <c r="V24" s="383">
        <v>0</v>
      </c>
      <c r="W24" s="192">
        <v>0</v>
      </c>
      <c r="X24" s="383">
        <v>0</v>
      </c>
      <c r="Y24" s="192">
        <v>0</v>
      </c>
      <c r="Z24" s="383">
        <v>0</v>
      </c>
      <c r="AA24" s="192">
        <v>0</v>
      </c>
      <c r="AB24" s="383">
        <v>0</v>
      </c>
      <c r="AC24" s="192">
        <v>0</v>
      </c>
      <c r="AD24" s="383">
        <v>0</v>
      </c>
      <c r="AE24" s="192">
        <v>0</v>
      </c>
      <c r="AF24" s="383">
        <v>0</v>
      </c>
      <c r="AG24" s="192">
        <v>0</v>
      </c>
      <c r="AH24" s="383">
        <v>0</v>
      </c>
      <c r="AI24" s="192">
        <v>0</v>
      </c>
      <c r="AJ24" s="383">
        <v>0</v>
      </c>
      <c r="AK24" s="192">
        <v>0</v>
      </c>
      <c r="AL24" s="383">
        <v>0</v>
      </c>
      <c r="AM24" s="776">
        <v>0</v>
      </c>
      <c r="AN24" s="384">
        <v>0</v>
      </c>
      <c r="AO24" s="2675">
        <v>1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10</v>
      </c>
      <c r="C25" s="2339">
        <f>SUM(M25+O25+Q25+S25+U25+W25+Y25+AA25+AC25+AE25+AG25+AI25+AK25+AM25)</f>
        <v>6</v>
      </c>
      <c r="D25" s="2663">
        <f>SUM(N25+P25+R25+T25+V25+X25+Z25+AB25+AD25+AF25+AH25+AJ25+AL25+AN25)</f>
        <v>4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0</v>
      </c>
      <c r="O25" s="192">
        <v>0</v>
      </c>
      <c r="P25" s="383">
        <v>0</v>
      </c>
      <c r="Q25" s="192">
        <v>0</v>
      </c>
      <c r="R25" s="383">
        <v>0</v>
      </c>
      <c r="S25" s="192">
        <v>0</v>
      </c>
      <c r="T25" s="383">
        <v>0</v>
      </c>
      <c r="U25" s="192">
        <v>0</v>
      </c>
      <c r="V25" s="383">
        <v>0</v>
      </c>
      <c r="W25" s="192">
        <v>0</v>
      </c>
      <c r="X25" s="383">
        <v>0</v>
      </c>
      <c r="Y25" s="192">
        <v>2</v>
      </c>
      <c r="Z25" s="383">
        <v>0</v>
      </c>
      <c r="AA25" s="192">
        <v>0</v>
      </c>
      <c r="AB25" s="383">
        <v>1</v>
      </c>
      <c r="AC25" s="192">
        <v>2</v>
      </c>
      <c r="AD25" s="383">
        <v>0</v>
      </c>
      <c r="AE25" s="192">
        <v>1</v>
      </c>
      <c r="AF25" s="383">
        <v>2</v>
      </c>
      <c r="AG25" s="192">
        <v>0</v>
      </c>
      <c r="AH25" s="383">
        <v>1</v>
      </c>
      <c r="AI25" s="192">
        <v>0</v>
      </c>
      <c r="AJ25" s="383">
        <v>0</v>
      </c>
      <c r="AK25" s="192">
        <v>1</v>
      </c>
      <c r="AL25" s="383">
        <v>0</v>
      </c>
      <c r="AM25" s="776">
        <v>0</v>
      </c>
      <c r="AN25" s="384">
        <v>0</v>
      </c>
      <c r="AO25" s="2675">
        <v>0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211</v>
      </c>
      <c r="C26" s="755">
        <f>SUM(E26+G26+I26+K26+M26+O26+Q26+S26+U26+W26+Y26+AA26+AC26+AE26+AG26+AI26+AK26+AM26)</f>
        <v>76</v>
      </c>
      <c r="D26" s="2679">
        <f>SUM(F26+H26+J26+L26+N26+P26+R26+T26+V26+X26+Z26+AB26+AD26+AF26+AH26+AJ26+AL26+AN26)</f>
        <v>135</v>
      </c>
      <c r="E26" s="2680">
        <v>0</v>
      </c>
      <c r="F26" s="389">
        <v>0</v>
      </c>
      <c r="G26" s="380">
        <v>3</v>
      </c>
      <c r="H26" s="388">
        <v>1</v>
      </c>
      <c r="I26" s="380">
        <v>5</v>
      </c>
      <c r="J26" s="389">
        <v>7</v>
      </c>
      <c r="K26" s="373">
        <v>8</v>
      </c>
      <c r="L26" s="389">
        <v>7</v>
      </c>
      <c r="M26" s="380">
        <v>4</v>
      </c>
      <c r="N26" s="389">
        <v>4</v>
      </c>
      <c r="O26" s="380">
        <v>5</v>
      </c>
      <c r="P26" s="389">
        <v>9</v>
      </c>
      <c r="Q26" s="380">
        <v>2</v>
      </c>
      <c r="R26" s="389">
        <v>7</v>
      </c>
      <c r="S26" s="380">
        <v>3</v>
      </c>
      <c r="T26" s="389">
        <v>11</v>
      </c>
      <c r="U26" s="380">
        <v>1</v>
      </c>
      <c r="V26" s="389">
        <v>7</v>
      </c>
      <c r="W26" s="380">
        <v>3</v>
      </c>
      <c r="X26" s="389">
        <v>11</v>
      </c>
      <c r="Y26" s="380">
        <v>3</v>
      </c>
      <c r="Z26" s="389">
        <v>6</v>
      </c>
      <c r="AA26" s="380">
        <v>3</v>
      </c>
      <c r="AB26" s="389">
        <v>12</v>
      </c>
      <c r="AC26" s="380">
        <v>4</v>
      </c>
      <c r="AD26" s="389">
        <v>14</v>
      </c>
      <c r="AE26" s="380">
        <v>13</v>
      </c>
      <c r="AF26" s="389">
        <v>17</v>
      </c>
      <c r="AG26" s="380">
        <v>9</v>
      </c>
      <c r="AH26" s="389">
        <v>7</v>
      </c>
      <c r="AI26" s="380">
        <v>6</v>
      </c>
      <c r="AJ26" s="389">
        <v>7</v>
      </c>
      <c r="AK26" s="380">
        <v>1</v>
      </c>
      <c r="AL26" s="389">
        <v>3</v>
      </c>
      <c r="AM26" s="682">
        <v>3</v>
      </c>
      <c r="AN26" s="390">
        <v>5</v>
      </c>
      <c r="AO26" s="837">
        <v>18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5</v>
      </c>
      <c r="C31" s="2333">
        <f t="shared" ref="C31:D34" si="17">SUM(E31+G31+I31+K31+M31+O31+Q31+S31+U31+W31+Y31+AA31+AC31+AE31+AG31+AI31+AK31+AM31)</f>
        <v>3</v>
      </c>
      <c r="D31" s="2655">
        <f t="shared" si="17"/>
        <v>2</v>
      </c>
      <c r="E31" s="2656">
        <v>0</v>
      </c>
      <c r="F31" s="2657">
        <v>0</v>
      </c>
      <c r="G31" s="2656">
        <v>1</v>
      </c>
      <c r="H31" s="2658">
        <v>0</v>
      </c>
      <c r="I31" s="2656">
        <v>0</v>
      </c>
      <c r="J31" s="2658">
        <v>0</v>
      </c>
      <c r="K31" s="2656">
        <v>0</v>
      </c>
      <c r="L31" s="2658">
        <v>0</v>
      </c>
      <c r="M31" s="2656">
        <v>0</v>
      </c>
      <c r="N31" s="2658">
        <v>0</v>
      </c>
      <c r="O31" s="2656">
        <v>0</v>
      </c>
      <c r="P31" s="2658">
        <v>0</v>
      </c>
      <c r="Q31" s="2687">
        <v>1</v>
      </c>
      <c r="R31" s="2658">
        <v>0</v>
      </c>
      <c r="S31" s="2656">
        <v>0</v>
      </c>
      <c r="T31" s="2658">
        <v>0</v>
      </c>
      <c r="U31" s="2656">
        <v>0</v>
      </c>
      <c r="V31" s="2658">
        <v>0</v>
      </c>
      <c r="W31" s="2656">
        <v>0</v>
      </c>
      <c r="X31" s="2658">
        <v>0</v>
      </c>
      <c r="Y31" s="2656">
        <v>0</v>
      </c>
      <c r="Z31" s="2658">
        <v>0</v>
      </c>
      <c r="AA31" s="2656">
        <v>0</v>
      </c>
      <c r="AB31" s="2658">
        <v>0</v>
      </c>
      <c r="AC31" s="2687">
        <v>0</v>
      </c>
      <c r="AD31" s="2658">
        <v>0</v>
      </c>
      <c r="AE31" s="2656">
        <v>1</v>
      </c>
      <c r="AF31" s="2658">
        <v>0</v>
      </c>
      <c r="AG31" s="2687">
        <v>0</v>
      </c>
      <c r="AH31" s="2658">
        <v>1</v>
      </c>
      <c r="AI31" s="2656">
        <v>0</v>
      </c>
      <c r="AJ31" s="2658">
        <v>0</v>
      </c>
      <c r="AK31" s="2687">
        <v>0</v>
      </c>
      <c r="AL31" s="2658">
        <v>0</v>
      </c>
      <c r="AM31" s="2688">
        <v>0</v>
      </c>
      <c r="AN31" s="496">
        <v>1</v>
      </c>
      <c r="AO31" s="2659">
        <v>0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11</v>
      </c>
      <c r="C32" s="2533"/>
      <c r="D32" s="2663">
        <f>SUM(F32+H32+J32+L32+N32+P32+R32+T32+V32+X32+Z32+AB32+AD32+AF32+AH32+AJ32+AL32+AN32)</f>
        <v>11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>
        <v>1</v>
      </c>
      <c r="O32" s="686"/>
      <c r="P32" s="350">
        <v>3</v>
      </c>
      <c r="Q32" s="542"/>
      <c r="R32" s="350">
        <v>0</v>
      </c>
      <c r="S32" s="686"/>
      <c r="T32" s="350">
        <v>2</v>
      </c>
      <c r="U32" s="686"/>
      <c r="V32" s="350">
        <v>0</v>
      </c>
      <c r="W32" s="686"/>
      <c r="X32" s="350">
        <v>0</v>
      </c>
      <c r="Y32" s="686"/>
      <c r="Z32" s="350">
        <v>1</v>
      </c>
      <c r="AA32" s="686"/>
      <c r="AB32" s="350">
        <v>4</v>
      </c>
      <c r="AC32" s="542"/>
      <c r="AD32" s="350">
        <v>0</v>
      </c>
      <c r="AE32" s="686"/>
      <c r="AF32" s="350">
        <v>0</v>
      </c>
      <c r="AG32" s="542"/>
      <c r="AH32" s="350">
        <v>0</v>
      </c>
      <c r="AI32" s="686"/>
      <c r="AJ32" s="350">
        <v>0</v>
      </c>
      <c r="AK32" s="542"/>
      <c r="AL32" s="350">
        <v>0</v>
      </c>
      <c r="AM32" s="3850"/>
      <c r="AN32" s="352">
        <v>0</v>
      </c>
      <c r="AO32" s="2689">
        <v>1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1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1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0</v>
      </c>
      <c r="O36" s="346">
        <v>0</v>
      </c>
      <c r="P36" s="350">
        <v>1</v>
      </c>
      <c r="Q36" s="348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13</v>
      </c>
      <c r="C39" s="2339">
        <f t="shared" ref="C39:D46" si="46">SUM(E39+G39+I39+K39+M39+O39+Q39+S39+U39+W39+Y39+AA39+AC39+AE39+AG39+AI39+AK39+AM39)</f>
        <v>5</v>
      </c>
      <c r="D39" s="2663">
        <f t="shared" si="46"/>
        <v>8</v>
      </c>
      <c r="E39" s="346">
        <v>3</v>
      </c>
      <c r="F39" s="347">
        <v>1</v>
      </c>
      <c r="G39" s="346">
        <v>0</v>
      </c>
      <c r="H39" s="350">
        <v>1</v>
      </c>
      <c r="I39" s="346">
        <v>0</v>
      </c>
      <c r="J39" s="350">
        <v>0</v>
      </c>
      <c r="K39" s="346">
        <v>0</v>
      </c>
      <c r="L39" s="350">
        <v>1</v>
      </c>
      <c r="M39" s="346">
        <v>0</v>
      </c>
      <c r="N39" s="350">
        <v>0</v>
      </c>
      <c r="O39" s="346">
        <v>0</v>
      </c>
      <c r="P39" s="350">
        <v>0</v>
      </c>
      <c r="Q39" s="348">
        <v>0</v>
      </c>
      <c r="R39" s="350">
        <v>1</v>
      </c>
      <c r="S39" s="346">
        <v>0</v>
      </c>
      <c r="T39" s="350">
        <v>3</v>
      </c>
      <c r="U39" s="346">
        <v>0</v>
      </c>
      <c r="V39" s="350">
        <v>1</v>
      </c>
      <c r="W39" s="346">
        <v>0</v>
      </c>
      <c r="X39" s="350">
        <v>0</v>
      </c>
      <c r="Y39" s="346">
        <v>2</v>
      </c>
      <c r="Z39" s="350">
        <v>0</v>
      </c>
      <c r="AA39" s="346">
        <v>0</v>
      </c>
      <c r="AB39" s="350">
        <v>0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0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0</v>
      </c>
      <c r="AP39" s="2664">
        <v>0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37</v>
      </c>
      <c r="C40" s="2339">
        <f>SUM(E40+G40+I40+K40+M40+O40+Q40+S40+U40+W40+Y40+AA40+AC40+AE40+AG40+AI40+AK40+AM40)</f>
        <v>6</v>
      </c>
      <c r="D40" s="2663">
        <f>SUM(F40+H40+J40+L40+N40+P40+R40+T40+V40+X40+Z40+AB40+AD40+AF40+AH40+AJ40+AL40+AN40)</f>
        <v>31</v>
      </c>
      <c r="E40" s="346">
        <v>1</v>
      </c>
      <c r="F40" s="347">
        <v>0</v>
      </c>
      <c r="G40" s="346">
        <v>1</v>
      </c>
      <c r="H40" s="350">
        <v>0</v>
      </c>
      <c r="I40" s="346">
        <v>2</v>
      </c>
      <c r="J40" s="350">
        <v>2</v>
      </c>
      <c r="K40" s="346">
        <v>0</v>
      </c>
      <c r="L40" s="350">
        <v>2</v>
      </c>
      <c r="M40" s="346">
        <v>0</v>
      </c>
      <c r="N40" s="350">
        <v>2</v>
      </c>
      <c r="O40" s="346">
        <v>0</v>
      </c>
      <c r="P40" s="350">
        <v>2</v>
      </c>
      <c r="Q40" s="348">
        <v>0</v>
      </c>
      <c r="R40" s="350">
        <v>6</v>
      </c>
      <c r="S40" s="346">
        <v>0</v>
      </c>
      <c r="T40" s="350">
        <v>4</v>
      </c>
      <c r="U40" s="346">
        <v>0</v>
      </c>
      <c r="V40" s="350">
        <v>2</v>
      </c>
      <c r="W40" s="346">
        <v>0</v>
      </c>
      <c r="X40" s="350">
        <v>3</v>
      </c>
      <c r="Y40" s="346">
        <v>0</v>
      </c>
      <c r="Z40" s="350">
        <v>0</v>
      </c>
      <c r="AA40" s="346">
        <v>0</v>
      </c>
      <c r="AB40" s="350">
        <v>4</v>
      </c>
      <c r="AC40" s="348">
        <v>2</v>
      </c>
      <c r="AD40" s="350">
        <v>1</v>
      </c>
      <c r="AE40" s="346">
        <v>0</v>
      </c>
      <c r="AF40" s="350">
        <v>2</v>
      </c>
      <c r="AG40" s="348">
        <v>0</v>
      </c>
      <c r="AH40" s="350">
        <v>1</v>
      </c>
      <c r="AI40" s="346">
        <v>0</v>
      </c>
      <c r="AJ40" s="350">
        <v>0</v>
      </c>
      <c r="AK40" s="348">
        <v>0</v>
      </c>
      <c r="AL40" s="350">
        <v>0</v>
      </c>
      <c r="AM40" s="561">
        <v>0</v>
      </c>
      <c r="AN40" s="352">
        <v>0</v>
      </c>
      <c r="AO40" s="834">
        <v>4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1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1</v>
      </c>
      <c r="E41" s="346">
        <v>0</v>
      </c>
      <c r="F41" s="347">
        <v>0</v>
      </c>
      <c r="G41" s="346">
        <v>0</v>
      </c>
      <c r="H41" s="350">
        <v>0</v>
      </c>
      <c r="I41" s="346">
        <v>0</v>
      </c>
      <c r="J41" s="350">
        <v>1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0</v>
      </c>
      <c r="AJ41" s="350">
        <v>0</v>
      </c>
      <c r="AK41" s="348">
        <v>0</v>
      </c>
      <c r="AL41" s="350">
        <v>0</v>
      </c>
      <c r="AM41" s="561">
        <v>0</v>
      </c>
      <c r="AN41" s="352">
        <v>0</v>
      </c>
      <c r="AO41" s="834">
        <v>0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0</v>
      </c>
      <c r="K42" s="346">
        <v>0</v>
      </c>
      <c r="L42" s="350">
        <v>0</v>
      </c>
      <c r="M42" s="346">
        <v>0</v>
      </c>
      <c r="N42" s="350">
        <v>0</v>
      </c>
      <c r="O42" s="346">
        <v>0</v>
      </c>
      <c r="P42" s="350">
        <v>0</v>
      </c>
      <c r="Q42" s="348">
        <v>0</v>
      </c>
      <c r="R42" s="350">
        <v>0</v>
      </c>
      <c r="S42" s="346">
        <v>0</v>
      </c>
      <c r="T42" s="350">
        <v>0</v>
      </c>
      <c r="U42" s="346">
        <v>0</v>
      </c>
      <c r="V42" s="350">
        <v>0</v>
      </c>
      <c r="W42" s="346">
        <v>0</v>
      </c>
      <c r="X42" s="350">
        <v>0</v>
      </c>
      <c r="Y42" s="346">
        <v>0</v>
      </c>
      <c r="Z42" s="350">
        <v>0</v>
      </c>
      <c r="AA42" s="346">
        <v>0</v>
      </c>
      <c r="AB42" s="350">
        <v>0</v>
      </c>
      <c r="AC42" s="348">
        <v>0</v>
      </c>
      <c r="AD42" s="350">
        <v>0</v>
      </c>
      <c r="AE42" s="346">
        <v>0</v>
      </c>
      <c r="AF42" s="350">
        <v>0</v>
      </c>
      <c r="AG42" s="348">
        <v>0</v>
      </c>
      <c r="AH42" s="350">
        <v>0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0</v>
      </c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24</v>
      </c>
      <c r="C46" s="2339">
        <f t="shared" si="46"/>
        <v>9</v>
      </c>
      <c r="D46" s="2663">
        <f t="shared" si="46"/>
        <v>15</v>
      </c>
      <c r="E46" s="192">
        <v>0</v>
      </c>
      <c r="F46" s="2">
        <v>0</v>
      </c>
      <c r="G46" s="192">
        <v>0</v>
      </c>
      <c r="H46" s="383">
        <v>0</v>
      </c>
      <c r="I46" s="192">
        <v>0</v>
      </c>
      <c r="J46" s="383">
        <v>0</v>
      </c>
      <c r="K46" s="192">
        <v>0</v>
      </c>
      <c r="L46" s="383">
        <v>2</v>
      </c>
      <c r="M46" s="192">
        <v>3</v>
      </c>
      <c r="N46" s="383">
        <v>0</v>
      </c>
      <c r="O46" s="192">
        <v>0</v>
      </c>
      <c r="P46" s="383">
        <v>1</v>
      </c>
      <c r="Q46" s="482">
        <v>0</v>
      </c>
      <c r="R46" s="383">
        <v>2</v>
      </c>
      <c r="S46" s="192">
        <v>0</v>
      </c>
      <c r="T46" s="383">
        <v>2</v>
      </c>
      <c r="U46" s="192">
        <v>0</v>
      </c>
      <c r="V46" s="383">
        <v>0</v>
      </c>
      <c r="W46" s="192">
        <v>0</v>
      </c>
      <c r="X46" s="383">
        <v>1</v>
      </c>
      <c r="Y46" s="192">
        <v>1</v>
      </c>
      <c r="Z46" s="383">
        <v>2</v>
      </c>
      <c r="AA46" s="192">
        <v>0</v>
      </c>
      <c r="AB46" s="383">
        <v>0</v>
      </c>
      <c r="AC46" s="482">
        <v>2</v>
      </c>
      <c r="AD46" s="383">
        <v>2</v>
      </c>
      <c r="AE46" s="346">
        <v>2</v>
      </c>
      <c r="AF46" s="350">
        <v>2</v>
      </c>
      <c r="AG46" s="348">
        <v>0</v>
      </c>
      <c r="AH46" s="350">
        <v>0</v>
      </c>
      <c r="AI46" s="346">
        <v>0</v>
      </c>
      <c r="AJ46" s="350">
        <v>0</v>
      </c>
      <c r="AK46" s="348">
        <v>0</v>
      </c>
      <c r="AL46" s="350">
        <v>0</v>
      </c>
      <c r="AM46" s="348">
        <v>1</v>
      </c>
      <c r="AN46" s="384">
        <v>1</v>
      </c>
      <c r="AO46" s="2675">
        <v>2</v>
      </c>
      <c r="AP46" s="2676">
        <v>0</v>
      </c>
      <c r="AQ46" s="2676">
        <v>0</v>
      </c>
      <c r="AR46" s="2676">
        <v>0</v>
      </c>
      <c r="AS46" s="2677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0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7</v>
      </c>
      <c r="C59" s="2649">
        <f>SUM(C60:C61)</f>
        <v>0</v>
      </c>
      <c r="D59" s="2721">
        <f t="shared" ref="D59:V59" si="55">SUM(D60:D61)</f>
        <v>7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2</v>
      </c>
      <c r="L59" s="2683">
        <f t="shared" si="55"/>
        <v>0</v>
      </c>
      <c r="M59" s="2722">
        <f t="shared" si="55"/>
        <v>2</v>
      </c>
      <c r="N59" s="2683">
        <f t="shared" si="55"/>
        <v>0</v>
      </c>
      <c r="O59" s="2722">
        <f t="shared" si="55"/>
        <v>2</v>
      </c>
      <c r="P59" s="2683">
        <f t="shared" si="55"/>
        <v>0</v>
      </c>
      <c r="Q59" s="2722">
        <f t="shared" si="55"/>
        <v>0</v>
      </c>
      <c r="R59" s="2683">
        <f t="shared" si="55"/>
        <v>1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2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7</v>
      </c>
      <c r="C61" s="2731">
        <v>0</v>
      </c>
      <c r="D61" s="2732">
        <v>7</v>
      </c>
      <c r="E61" s="799">
        <v>0</v>
      </c>
      <c r="F61" s="564">
        <v>0</v>
      </c>
      <c r="G61" s="799">
        <v>0</v>
      </c>
      <c r="H61" s="564">
        <v>0</v>
      </c>
      <c r="I61" s="799">
        <v>0</v>
      </c>
      <c r="J61" s="564">
        <v>0</v>
      </c>
      <c r="K61" s="799">
        <v>2</v>
      </c>
      <c r="L61" s="564">
        <v>0</v>
      </c>
      <c r="M61" s="799">
        <v>2</v>
      </c>
      <c r="N61" s="564">
        <v>0</v>
      </c>
      <c r="O61" s="799">
        <v>2</v>
      </c>
      <c r="P61" s="564">
        <v>0</v>
      </c>
      <c r="Q61" s="799">
        <v>0</v>
      </c>
      <c r="R61" s="564">
        <v>1</v>
      </c>
      <c r="S61" s="799">
        <v>0</v>
      </c>
      <c r="T61" s="564">
        <v>0</v>
      </c>
      <c r="U61" s="799">
        <v>0</v>
      </c>
      <c r="V61" s="2733">
        <v>0</v>
      </c>
      <c r="W61" s="379">
        <v>2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58</v>
      </c>
    </row>
    <row r="68" spans="1:77" ht="15" customHeight="1" x14ac:dyDescent="0.25">
      <c r="A68" s="2318" t="s">
        <v>65</v>
      </c>
      <c r="B68" s="2739">
        <v>53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14</v>
      </c>
      <c r="D88" s="5642"/>
      <c r="E88" s="475">
        <v>14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2</v>
      </c>
      <c r="D89" s="5643"/>
      <c r="E89" s="347">
        <v>2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15</v>
      </c>
      <c r="D90" s="5643"/>
      <c r="E90" s="347">
        <v>15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0</v>
      </c>
      <c r="D91" s="5643"/>
      <c r="E91" s="347">
        <v>0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>
        <v>8</v>
      </c>
      <c r="D94" s="5642"/>
      <c r="E94" s="475">
        <v>8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860</v>
      </c>
      <c r="C114" s="2805">
        <v>832</v>
      </c>
      <c r="D114" s="2806">
        <v>28</v>
      </c>
      <c r="E114" s="2805">
        <v>855</v>
      </c>
      <c r="F114" s="2806">
        <v>5</v>
      </c>
      <c r="G114" s="2805">
        <v>2435</v>
      </c>
      <c r="H114" s="2807">
        <v>116</v>
      </c>
      <c r="I114" s="2808">
        <v>0</v>
      </c>
      <c r="J114" s="2809">
        <v>0</v>
      </c>
      <c r="K114" s="2806">
        <v>832</v>
      </c>
      <c r="L114" s="2805">
        <v>321</v>
      </c>
      <c r="M114" s="2810">
        <v>321</v>
      </c>
      <c r="N114" s="2811">
        <v>10</v>
      </c>
      <c r="O114" s="2805">
        <v>947</v>
      </c>
      <c r="P114" s="2811">
        <v>2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151</v>
      </c>
      <c r="C115" s="2815">
        <v>146</v>
      </c>
      <c r="D115" s="2816">
        <v>5</v>
      </c>
      <c r="E115" s="2815">
        <v>151</v>
      </c>
      <c r="F115" s="2816">
        <v>0</v>
      </c>
      <c r="G115" s="2815">
        <v>313</v>
      </c>
      <c r="H115" s="2817">
        <v>1</v>
      </c>
      <c r="I115" s="2818">
        <v>0</v>
      </c>
      <c r="J115" s="2819">
        <v>0</v>
      </c>
      <c r="K115" s="2816">
        <v>146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0</v>
      </c>
      <c r="C116" s="2822">
        <v>0</v>
      </c>
      <c r="D116" s="2823">
        <v>0</v>
      </c>
      <c r="E116" s="2824">
        <v>0</v>
      </c>
      <c r="F116" s="2823">
        <v>0</v>
      </c>
      <c r="G116" s="2822">
        <v>0</v>
      </c>
      <c r="H116" s="2825">
        <v>0</v>
      </c>
      <c r="I116" s="2826">
        <v>0</v>
      </c>
      <c r="J116" s="2827">
        <v>0</v>
      </c>
      <c r="K116" s="2823">
        <v>0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1011</v>
      </c>
      <c r="C117" s="2834">
        <f t="shared" ref="C117:K117" si="78">SUM(C114:C116)</f>
        <v>978</v>
      </c>
      <c r="D117" s="2835">
        <f t="shared" si="78"/>
        <v>33</v>
      </c>
      <c r="E117" s="2834">
        <f t="shared" si="78"/>
        <v>1006</v>
      </c>
      <c r="F117" s="2835">
        <f t="shared" si="78"/>
        <v>5</v>
      </c>
      <c r="G117" s="2834">
        <f t="shared" si="78"/>
        <v>2748</v>
      </c>
      <c r="H117" s="2836">
        <f t="shared" si="78"/>
        <v>117</v>
      </c>
      <c r="I117" s="2837">
        <f t="shared" si="78"/>
        <v>0</v>
      </c>
      <c r="J117" s="2838">
        <f t="shared" si="78"/>
        <v>0</v>
      </c>
      <c r="K117" s="2835">
        <f t="shared" si="78"/>
        <v>978</v>
      </c>
      <c r="L117" s="2834">
        <f>SUM(L114)</f>
        <v>321</v>
      </c>
      <c r="M117" s="2839">
        <f t="shared" ref="M117:P117" si="79">SUM(M114)</f>
        <v>321</v>
      </c>
      <c r="N117" s="2840">
        <f>SUM(N114)</f>
        <v>10</v>
      </c>
      <c r="O117" s="2834">
        <f t="shared" si="79"/>
        <v>947</v>
      </c>
      <c r="P117" s="2840">
        <f t="shared" si="79"/>
        <v>2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8</v>
      </c>
      <c r="C136" s="479">
        <f t="shared" si="81"/>
        <v>1</v>
      </c>
      <c r="D136" s="2865">
        <f t="shared" si="81"/>
        <v>7</v>
      </c>
      <c r="E136" s="346">
        <v>0</v>
      </c>
      <c r="F136" s="347">
        <v>0</v>
      </c>
      <c r="G136" s="346">
        <v>0</v>
      </c>
      <c r="H136" s="350">
        <v>0</v>
      </c>
      <c r="I136" s="346">
        <v>0</v>
      </c>
      <c r="J136" s="350">
        <v>1</v>
      </c>
      <c r="K136" s="346">
        <v>0</v>
      </c>
      <c r="L136" s="350">
        <v>1</v>
      </c>
      <c r="M136" s="346">
        <v>0</v>
      </c>
      <c r="N136" s="350">
        <v>1</v>
      </c>
      <c r="O136" s="346">
        <v>0</v>
      </c>
      <c r="P136" s="350">
        <v>0</v>
      </c>
      <c r="Q136" s="348">
        <v>0</v>
      </c>
      <c r="R136" s="350">
        <v>0</v>
      </c>
      <c r="S136" s="346">
        <v>0</v>
      </c>
      <c r="T136" s="350">
        <v>1</v>
      </c>
      <c r="U136" s="346">
        <v>0</v>
      </c>
      <c r="V136" s="350">
        <v>1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1</v>
      </c>
      <c r="AC136" s="346">
        <v>1</v>
      </c>
      <c r="AD136" s="350">
        <v>0</v>
      </c>
      <c r="AE136" s="346">
        <v>0</v>
      </c>
      <c r="AF136" s="350">
        <v>1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8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13</v>
      </c>
      <c r="C137" s="484">
        <f t="shared" si="81"/>
        <v>5</v>
      </c>
      <c r="D137" s="402">
        <f t="shared" si="81"/>
        <v>8</v>
      </c>
      <c r="E137" s="380">
        <v>3</v>
      </c>
      <c r="F137" s="388">
        <v>1</v>
      </c>
      <c r="G137" s="380">
        <v>0</v>
      </c>
      <c r="H137" s="389">
        <v>1</v>
      </c>
      <c r="I137" s="380">
        <v>0</v>
      </c>
      <c r="J137" s="389">
        <v>0</v>
      </c>
      <c r="K137" s="380">
        <v>0</v>
      </c>
      <c r="L137" s="389">
        <v>1</v>
      </c>
      <c r="M137" s="380">
        <v>0</v>
      </c>
      <c r="N137" s="389">
        <v>0</v>
      </c>
      <c r="O137" s="380">
        <v>0</v>
      </c>
      <c r="P137" s="389">
        <v>0</v>
      </c>
      <c r="Q137" s="429">
        <v>0</v>
      </c>
      <c r="R137" s="389">
        <v>1</v>
      </c>
      <c r="S137" s="380">
        <v>0</v>
      </c>
      <c r="T137" s="389">
        <v>3</v>
      </c>
      <c r="U137" s="380">
        <v>0</v>
      </c>
      <c r="V137" s="389">
        <v>1</v>
      </c>
      <c r="W137" s="380">
        <v>0</v>
      </c>
      <c r="X137" s="389">
        <v>0</v>
      </c>
      <c r="Y137" s="380">
        <v>2</v>
      </c>
      <c r="Z137" s="389">
        <v>0</v>
      </c>
      <c r="AA137" s="380">
        <v>0</v>
      </c>
      <c r="AB137" s="389">
        <v>0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0</v>
      </c>
      <c r="AI137" s="380">
        <v>0</v>
      </c>
      <c r="AJ137" s="389">
        <v>0</v>
      </c>
      <c r="AK137" s="380">
        <v>0</v>
      </c>
      <c r="AL137" s="389">
        <v>0</v>
      </c>
      <c r="AM137" s="564">
        <v>0</v>
      </c>
      <c r="AN137" s="390">
        <v>0</v>
      </c>
      <c r="AO137" s="837">
        <v>12</v>
      </c>
      <c r="AP137" s="2681">
        <v>2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0</v>
      </c>
      <c r="D141" s="2872">
        <v>0</v>
      </c>
      <c r="E141" s="2873">
        <v>0</v>
      </c>
      <c r="F141" s="2873">
        <v>0</v>
      </c>
      <c r="G141" s="2873">
        <v>0</v>
      </c>
      <c r="H141" s="2874">
        <v>0</v>
      </c>
      <c r="I141" s="2875"/>
      <c r="J141" s="2876">
        <v>0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6</v>
      </c>
      <c r="D142" s="2878">
        <v>5</v>
      </c>
      <c r="E142" s="2879">
        <v>1</v>
      </c>
      <c r="F142" s="2879">
        <v>0</v>
      </c>
      <c r="G142" s="2879">
        <v>0</v>
      </c>
      <c r="H142" s="2880">
        <v>0</v>
      </c>
      <c r="I142" s="2875"/>
      <c r="J142" s="2881">
        <v>2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0</v>
      </c>
      <c r="D143" s="2883">
        <v>0</v>
      </c>
      <c r="E143" s="2884">
        <v>0</v>
      </c>
      <c r="F143" s="2884">
        <v>0</v>
      </c>
      <c r="G143" s="2884">
        <v>0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4</v>
      </c>
      <c r="D147" s="2899">
        <v>4</v>
      </c>
      <c r="E147" s="2900">
        <v>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1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1</v>
      </c>
      <c r="D148" s="2878">
        <v>1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1</v>
      </c>
      <c r="D149" s="2883">
        <v>0</v>
      </c>
      <c r="E149" s="2884">
        <v>1</v>
      </c>
      <c r="F149" s="2884">
        <v>0</v>
      </c>
      <c r="G149" s="2884">
        <v>0</v>
      </c>
      <c r="H149" s="2885">
        <v>0</v>
      </c>
      <c r="I149" s="2906">
        <v>0</v>
      </c>
      <c r="J149" s="2886">
        <v>1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1706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407" zoomScaleNormal="100" workbookViewId="0">
      <selection activeCell="I225" sqref="I22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50" t="str">
        <f>CONCATENATE("MES: ",NOMBRE!B6," (",NOMBRE!C6,NOMBRE!D6,")")</f>
        <v>MES: FEBRERO (02)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2</v>
      </c>
      <c r="D11" s="474">
        <v>0</v>
      </c>
      <c r="E11" s="477">
        <v>0</v>
      </c>
      <c r="F11" s="494">
        <v>0</v>
      </c>
      <c r="G11" s="494">
        <v>0</v>
      </c>
      <c r="H11" s="494">
        <v>1</v>
      </c>
      <c r="I11" s="494">
        <v>0</v>
      </c>
      <c r="J11" s="494">
        <v>1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0</v>
      </c>
      <c r="Q11" s="494">
        <v>1</v>
      </c>
      <c r="R11" s="2965">
        <v>0</v>
      </c>
      <c r="S11" s="2965">
        <v>0</v>
      </c>
      <c r="T11" s="2965">
        <v>0</v>
      </c>
      <c r="U11" s="2965">
        <v>0</v>
      </c>
      <c r="V11" s="475">
        <v>0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0</v>
      </c>
      <c r="D12" s="346">
        <v>0</v>
      </c>
      <c r="E12" s="348">
        <v>0</v>
      </c>
      <c r="F12" s="369">
        <v>0</v>
      </c>
      <c r="G12" s="369">
        <v>0</v>
      </c>
      <c r="H12" s="369">
        <v>0</v>
      </c>
      <c r="I12" s="369">
        <v>0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0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2</v>
      </c>
      <c r="D13" s="346">
        <v>0</v>
      </c>
      <c r="E13" s="348">
        <v>0</v>
      </c>
      <c r="F13" s="369">
        <v>0</v>
      </c>
      <c r="G13" s="369">
        <v>0</v>
      </c>
      <c r="H13" s="369">
        <v>1</v>
      </c>
      <c r="I13" s="369">
        <v>0</v>
      </c>
      <c r="J13" s="369">
        <v>1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1</v>
      </c>
      <c r="R13" s="2965">
        <v>0</v>
      </c>
      <c r="S13" s="2965">
        <v>0</v>
      </c>
      <c r="T13" s="2965">
        <v>0</v>
      </c>
      <c r="U13" s="2965">
        <v>0</v>
      </c>
      <c r="V13" s="347">
        <v>0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0</v>
      </c>
      <c r="D14" s="380">
        <v>0</v>
      </c>
      <c r="E14" s="429">
        <v>0</v>
      </c>
      <c r="F14" s="372">
        <v>0</v>
      </c>
      <c r="G14" s="372">
        <v>0</v>
      </c>
      <c r="H14" s="372">
        <v>0</v>
      </c>
      <c r="I14" s="372">
        <v>0</v>
      </c>
      <c r="J14" s="372">
        <v>0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0</v>
      </c>
      <c r="R14" s="2966">
        <v>0</v>
      </c>
      <c r="S14" s="2966">
        <v>0</v>
      </c>
      <c r="T14" s="2966">
        <v>0</v>
      </c>
      <c r="U14" s="2966">
        <v>0</v>
      </c>
      <c r="V14" s="388">
        <v>0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9</v>
      </c>
      <c r="D35" s="511">
        <f>SUM(D36:D49)</f>
        <v>2</v>
      </c>
      <c r="E35" s="512">
        <f>SUM(E36:E49)</f>
        <v>0</v>
      </c>
      <c r="F35" s="512">
        <f t="shared" ref="F35:M35" si="21">SUM(F36:F49)</f>
        <v>3</v>
      </c>
      <c r="G35" s="512">
        <f t="shared" si="21"/>
        <v>1</v>
      </c>
      <c r="H35" s="512">
        <f t="shared" si="21"/>
        <v>2</v>
      </c>
      <c r="I35" s="512">
        <f t="shared" si="21"/>
        <v>0</v>
      </c>
      <c r="J35" s="512">
        <f t="shared" si="21"/>
        <v>0</v>
      </c>
      <c r="K35" s="512">
        <f t="shared" si="21"/>
        <v>1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5</v>
      </c>
      <c r="S35" s="515">
        <f t="shared" ref="S35:AA35" si="23">SUM(S36:S48)</f>
        <v>1</v>
      </c>
      <c r="T35" s="511">
        <f t="shared" ref="T35" si="24">SUM(T36:T48)</f>
        <v>0</v>
      </c>
      <c r="U35" s="515">
        <f t="shared" si="23"/>
        <v>1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0</v>
      </c>
      <c r="D37" s="380">
        <v>0</v>
      </c>
      <c r="E37" s="372">
        <v>0</v>
      </c>
      <c r="F37" s="372">
        <v>0</v>
      </c>
      <c r="G37" s="372">
        <v>0</v>
      </c>
      <c r="H37" s="372">
        <v>0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4</v>
      </c>
      <c r="D38" s="474">
        <v>2</v>
      </c>
      <c r="E38" s="494">
        <v>0</v>
      </c>
      <c r="F38" s="494">
        <v>1</v>
      </c>
      <c r="G38" s="494">
        <v>0</v>
      </c>
      <c r="H38" s="494">
        <v>1</v>
      </c>
      <c r="I38" s="494">
        <v>0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2</v>
      </c>
      <c r="S38" s="475">
        <v>1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0</v>
      </c>
      <c r="D39" s="346">
        <v>0</v>
      </c>
      <c r="E39" s="369">
        <v>0</v>
      </c>
      <c r="F39" s="369">
        <v>0</v>
      </c>
      <c r="G39" s="369">
        <v>0</v>
      </c>
      <c r="H39" s="369">
        <v>0</v>
      </c>
      <c r="I39" s="369">
        <v>0</v>
      </c>
      <c r="J39" s="369">
        <v>0</v>
      </c>
      <c r="K39" s="369">
        <v>0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0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0</v>
      </c>
      <c r="D40" s="346">
        <v>0</v>
      </c>
      <c r="E40" s="369">
        <v>0</v>
      </c>
      <c r="F40" s="369">
        <v>0</v>
      </c>
      <c r="G40" s="369">
        <v>0</v>
      </c>
      <c r="H40" s="369">
        <v>0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0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3</v>
      </c>
      <c r="D41" s="346">
        <v>0</v>
      </c>
      <c r="E41" s="369">
        <v>0</v>
      </c>
      <c r="F41" s="369">
        <v>2</v>
      </c>
      <c r="G41" s="369">
        <v>0</v>
      </c>
      <c r="H41" s="369">
        <v>0</v>
      </c>
      <c r="I41" s="369">
        <v>0</v>
      </c>
      <c r="J41" s="369">
        <v>0</v>
      </c>
      <c r="K41" s="369">
        <v>1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3</v>
      </c>
      <c r="S41" s="347">
        <v>0</v>
      </c>
      <c r="T41" s="346">
        <v>0</v>
      </c>
      <c r="U41" s="347">
        <v>1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0</v>
      </c>
      <c r="D42" s="346">
        <v>0</v>
      </c>
      <c r="E42" s="369">
        <v>0</v>
      </c>
      <c r="F42" s="369">
        <v>0</v>
      </c>
      <c r="G42" s="369">
        <v>0</v>
      </c>
      <c r="H42" s="369">
        <v>0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0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1</v>
      </c>
      <c r="D44" s="380">
        <v>0</v>
      </c>
      <c r="E44" s="372">
        <v>0</v>
      </c>
      <c r="F44" s="372">
        <v>0</v>
      </c>
      <c r="G44" s="372">
        <v>0</v>
      </c>
      <c r="H44" s="372">
        <v>1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1</v>
      </c>
      <c r="D45" s="474">
        <v>0</v>
      </c>
      <c r="E45" s="494">
        <v>0</v>
      </c>
      <c r="F45" s="494">
        <v>0</v>
      </c>
      <c r="G45" s="494">
        <v>1</v>
      </c>
      <c r="H45" s="494">
        <v>0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0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>
        <v>0</v>
      </c>
      <c r="E50" s="535">
        <v>0</v>
      </c>
      <c r="F50" s="535">
        <v>0</v>
      </c>
      <c r="G50" s="535">
        <v>0</v>
      </c>
      <c r="H50" s="535">
        <v>0</v>
      </c>
      <c r="I50" s="535">
        <v>0</v>
      </c>
      <c r="J50" s="535">
        <v>0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0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1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2</v>
      </c>
      <c r="D89" s="507">
        <v>1</v>
      </c>
      <c r="E89" s="508">
        <v>1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1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1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0</v>
      </c>
      <c r="N119" s="474">
        <v>0</v>
      </c>
      <c r="O119" s="477">
        <v>0</v>
      </c>
      <c r="P119" s="474">
        <v>0</v>
      </c>
      <c r="Q119" s="477">
        <v>1</v>
      </c>
      <c r="R119" s="474">
        <v>0</v>
      </c>
      <c r="S119" s="477">
        <v>0</v>
      </c>
      <c r="T119" s="474">
        <v>0</v>
      </c>
      <c r="U119" s="477">
        <v>0</v>
      </c>
      <c r="V119" s="474">
        <v>0</v>
      </c>
      <c r="W119" s="477">
        <v>0</v>
      </c>
      <c r="X119" s="474">
        <v>0</v>
      </c>
      <c r="Y119" s="477">
        <v>0</v>
      </c>
      <c r="Z119" s="474">
        <v>0</v>
      </c>
      <c r="AA119" s="477">
        <v>0</v>
      </c>
      <c r="AB119" s="474">
        <v>0</v>
      </c>
      <c r="AC119" s="477">
        <v>0</v>
      </c>
      <c r="AD119" s="474">
        <v>0</v>
      </c>
      <c r="AE119" s="477">
        <v>0</v>
      </c>
      <c r="AF119" s="474">
        <v>0</v>
      </c>
      <c r="AG119" s="496">
        <v>0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1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1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0</v>
      </c>
      <c r="N120" s="474">
        <v>0</v>
      </c>
      <c r="O120" s="576">
        <v>0</v>
      </c>
      <c r="P120" s="474">
        <v>0</v>
      </c>
      <c r="Q120" s="576">
        <v>1</v>
      </c>
      <c r="R120" s="474">
        <v>0</v>
      </c>
      <c r="S120" s="576">
        <v>0</v>
      </c>
      <c r="T120" s="474">
        <v>0</v>
      </c>
      <c r="U120" s="576">
        <v>0</v>
      </c>
      <c r="V120" s="474">
        <v>0</v>
      </c>
      <c r="W120" s="576">
        <v>0</v>
      </c>
      <c r="X120" s="474">
        <v>0</v>
      </c>
      <c r="Y120" s="576">
        <v>0</v>
      </c>
      <c r="Z120" s="474">
        <v>0</v>
      </c>
      <c r="AA120" s="576">
        <v>0</v>
      </c>
      <c r="AB120" s="474">
        <v>0</v>
      </c>
      <c r="AC120" s="576">
        <v>0</v>
      </c>
      <c r="AD120" s="474">
        <v>0</v>
      </c>
      <c r="AE120" s="576">
        <v>0</v>
      </c>
      <c r="AF120" s="474">
        <v>0</v>
      </c>
      <c r="AG120" s="496">
        <v>0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0</v>
      </c>
      <c r="P121" s="346">
        <v>0</v>
      </c>
      <c r="Q121" s="347">
        <v>0</v>
      </c>
      <c r="R121" s="346">
        <v>0</v>
      </c>
      <c r="S121" s="347">
        <v>0</v>
      </c>
      <c r="T121" s="346">
        <v>0</v>
      </c>
      <c r="U121" s="347">
        <v>0</v>
      </c>
      <c r="V121" s="346">
        <v>0</v>
      </c>
      <c r="W121" s="347">
        <v>0</v>
      </c>
      <c r="X121" s="346">
        <v>0</v>
      </c>
      <c r="Y121" s="347">
        <v>0</v>
      </c>
      <c r="Z121" s="346">
        <v>0</v>
      </c>
      <c r="AA121" s="347">
        <v>0</v>
      </c>
      <c r="AB121" s="346">
        <v>0</v>
      </c>
      <c r="AC121" s="347">
        <v>0</v>
      </c>
      <c r="AD121" s="346">
        <v>0</v>
      </c>
      <c r="AE121" s="347">
        <v>0</v>
      </c>
      <c r="AF121" s="346">
        <v>0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0</v>
      </c>
      <c r="P122" s="346">
        <v>0</v>
      </c>
      <c r="Q122" s="347">
        <v>0</v>
      </c>
      <c r="R122" s="346">
        <v>0</v>
      </c>
      <c r="S122" s="347">
        <v>0</v>
      </c>
      <c r="T122" s="346">
        <v>0</v>
      </c>
      <c r="U122" s="347">
        <v>0</v>
      </c>
      <c r="V122" s="346">
        <v>0</v>
      </c>
      <c r="W122" s="347">
        <v>0</v>
      </c>
      <c r="X122" s="346">
        <v>0</v>
      </c>
      <c r="Y122" s="347">
        <v>0</v>
      </c>
      <c r="Z122" s="346">
        <v>0</v>
      </c>
      <c r="AA122" s="347">
        <v>0</v>
      </c>
      <c r="AB122" s="346">
        <v>0</v>
      </c>
      <c r="AC122" s="347">
        <v>0</v>
      </c>
      <c r="AD122" s="346">
        <v>0</v>
      </c>
      <c r="AE122" s="347">
        <v>0</v>
      </c>
      <c r="AF122" s="346">
        <v>0</v>
      </c>
      <c r="AG122" s="352">
        <v>0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1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1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1</v>
      </c>
      <c r="AD133" s="474">
        <v>0</v>
      </c>
      <c r="AE133" s="576">
        <v>0</v>
      </c>
      <c r="AF133" s="474">
        <v>0</v>
      </c>
      <c r="AG133" s="476">
        <v>0</v>
      </c>
      <c r="AH133" s="497">
        <v>1</v>
      </c>
      <c r="AI133" s="494">
        <v>0</v>
      </c>
      <c r="AJ133" s="494">
        <v>0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0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1</v>
      </c>
      <c r="D141" s="595">
        <f>SUM(V141+X141+Z141+AB141+AD141+AF141)</f>
        <v>0</v>
      </c>
      <c r="E141" s="563">
        <f>SUM(W141+Y141+AA141+AC141+AE141+AG141)</f>
        <v>1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>
        <v>0</v>
      </c>
      <c r="W141" s="388">
        <v>0</v>
      </c>
      <c r="X141" s="380">
        <v>0</v>
      </c>
      <c r="Y141" s="388">
        <v>0</v>
      </c>
      <c r="Z141" s="380">
        <v>0</v>
      </c>
      <c r="AA141" s="388">
        <v>0</v>
      </c>
      <c r="AB141" s="380">
        <v>0</v>
      </c>
      <c r="AC141" s="388">
        <v>1</v>
      </c>
      <c r="AD141" s="380">
        <v>0</v>
      </c>
      <c r="AE141" s="388">
        <v>0</v>
      </c>
      <c r="AF141" s="380">
        <v>0</v>
      </c>
      <c r="AG141" s="392">
        <v>0</v>
      </c>
      <c r="AH141" s="379">
        <v>1</v>
      </c>
      <c r="AI141" s="372">
        <v>0</v>
      </c>
      <c r="AJ141" s="372">
        <v>0</v>
      </c>
      <c r="AK141" s="392">
        <v>0</v>
      </c>
      <c r="AL141" s="379">
        <v>0</v>
      </c>
      <c r="AM141" s="388">
        <v>0</v>
      </c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>
        <v>0</v>
      </c>
      <c r="G154" s="107">
        <v>0</v>
      </c>
      <c r="H154" s="290">
        <v>0</v>
      </c>
      <c r="I154" s="107">
        <v>0</v>
      </c>
      <c r="J154" s="290">
        <v>0</v>
      </c>
      <c r="K154" s="107">
        <v>0</v>
      </c>
      <c r="L154" s="290">
        <v>0</v>
      </c>
      <c r="M154" s="61">
        <v>0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1</v>
      </c>
      <c r="D155" s="589">
        <f t="shared" ref="D155:E156" si="119">SUM(F155+H155+J155+L155)</f>
        <v>0</v>
      </c>
      <c r="E155" s="480">
        <f t="shared" si="119"/>
        <v>1</v>
      </c>
      <c r="F155" s="290">
        <v>0</v>
      </c>
      <c r="G155" s="107">
        <v>1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>
        <v>0</v>
      </c>
      <c r="G156" s="107">
        <v>0</v>
      </c>
      <c r="H156" s="290">
        <v>0</v>
      </c>
      <c r="I156" s="107">
        <v>0</v>
      </c>
      <c r="J156" s="290">
        <v>0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1</v>
      </c>
      <c r="D157" s="614">
        <f>SUM(D154:D156)</f>
        <v>0</v>
      </c>
      <c r="E157" s="615">
        <f>SUM(E154:E156)</f>
        <v>1</v>
      </c>
      <c r="F157" s="613">
        <f>SUM(F154:F156)</f>
        <v>0</v>
      </c>
      <c r="G157" s="615">
        <f t="shared" ref="G157:M157" si="124">SUM(G154:G156)</f>
        <v>1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1</v>
      </c>
      <c r="D163" s="301">
        <f>SUM(D157+D162)</f>
        <v>0</v>
      </c>
      <c r="E163" s="599">
        <f>SUM(E157+E162)</f>
        <v>1</v>
      </c>
      <c r="F163" s="562">
        <f>SUM(F157+F162)</f>
        <v>0</v>
      </c>
      <c r="G163" s="599">
        <f>SUM(G157+G162)</f>
        <v>1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1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1</v>
      </c>
      <c r="F193" s="505">
        <v>0</v>
      </c>
      <c r="G193" s="42">
        <v>0</v>
      </c>
      <c r="H193" s="505">
        <v>0</v>
      </c>
      <c r="I193" s="42">
        <v>0</v>
      </c>
      <c r="J193" s="505">
        <v>0</v>
      </c>
      <c r="K193" s="42">
        <v>1</v>
      </c>
      <c r="L193" s="505">
        <v>0</v>
      </c>
      <c r="M193" s="42">
        <v>0</v>
      </c>
      <c r="N193" s="505">
        <v>0</v>
      </c>
      <c r="O193" s="42">
        <v>0</v>
      </c>
      <c r="P193" s="505">
        <v>0</v>
      </c>
      <c r="Q193" s="42">
        <v>0</v>
      </c>
      <c r="R193" s="505">
        <v>0</v>
      </c>
      <c r="S193" s="42">
        <v>0</v>
      </c>
      <c r="T193" s="505">
        <v>0</v>
      </c>
      <c r="U193" s="42">
        <v>0</v>
      </c>
      <c r="V193" s="505">
        <v>0</v>
      </c>
      <c r="W193" s="42">
        <v>0</v>
      </c>
      <c r="X193" s="505">
        <v>0</v>
      </c>
      <c r="Y193" s="42">
        <v>0</v>
      </c>
      <c r="Z193" s="505">
        <v>0</v>
      </c>
      <c r="AA193" s="42">
        <v>0</v>
      </c>
      <c r="AB193" s="505">
        <v>0</v>
      </c>
      <c r="AC193" s="42">
        <v>0</v>
      </c>
      <c r="AD193" s="373">
        <v>0</v>
      </c>
      <c r="AE193" s="42">
        <v>0</v>
      </c>
      <c r="AF193" s="373">
        <v>0</v>
      </c>
      <c r="AG193" s="42">
        <v>0</v>
      </c>
      <c r="AH193" s="373">
        <v>0</v>
      </c>
      <c r="AI193" s="42">
        <v>0</v>
      </c>
      <c r="AJ193" s="373">
        <v>0</v>
      </c>
      <c r="AK193" s="42">
        <v>0</v>
      </c>
      <c r="AL193" s="373">
        <v>0</v>
      </c>
      <c r="AM193" s="66">
        <v>0</v>
      </c>
      <c r="AN193" s="534">
        <v>0</v>
      </c>
      <c r="AO193" s="42">
        <v>0</v>
      </c>
      <c r="AP193" s="373">
        <v>0</v>
      </c>
      <c r="AQ193" s="42">
        <v>0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1</v>
      </c>
      <c r="D204" s="614">
        <f t="shared" si="166"/>
        <v>0</v>
      </c>
      <c r="E204" s="615">
        <f t="shared" si="166"/>
        <v>1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1</v>
      </c>
      <c r="L204" s="505">
        <v>0</v>
      </c>
      <c r="M204" s="508">
        <v>0</v>
      </c>
      <c r="N204" s="505">
        <v>0</v>
      </c>
      <c r="O204" s="508">
        <v>0</v>
      </c>
      <c r="P204" s="505">
        <v>0</v>
      </c>
      <c r="Q204" s="508">
        <v>0</v>
      </c>
      <c r="R204" s="505">
        <v>0</v>
      </c>
      <c r="S204" s="508">
        <v>0</v>
      </c>
      <c r="T204" s="505">
        <v>0</v>
      </c>
      <c r="U204" s="508">
        <v>0</v>
      </c>
      <c r="V204" s="505">
        <v>0</v>
      </c>
      <c r="W204" s="508">
        <v>0</v>
      </c>
      <c r="X204" s="505">
        <v>0</v>
      </c>
      <c r="Y204" s="508">
        <v>0</v>
      </c>
      <c r="Z204" s="505">
        <v>0</v>
      </c>
      <c r="AA204" s="508">
        <v>0</v>
      </c>
      <c r="AB204" s="505">
        <v>0</v>
      </c>
      <c r="AC204" s="508">
        <v>0</v>
      </c>
      <c r="AD204" s="505">
        <v>0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0</v>
      </c>
      <c r="AL204" s="505">
        <v>0</v>
      </c>
      <c r="AM204" s="647">
        <v>0</v>
      </c>
      <c r="AN204" s="534">
        <v>0</v>
      </c>
      <c r="AO204" s="508">
        <v>0</v>
      </c>
      <c r="AP204" s="373">
        <v>0</v>
      </c>
      <c r="AQ204" s="508">
        <v>0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0</v>
      </c>
      <c r="D206" s="664">
        <f t="shared" si="166"/>
        <v>0</v>
      </c>
      <c r="E206" s="500">
        <f t="shared" si="166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1</v>
      </c>
      <c r="D224" s="664">
        <f t="shared" si="198"/>
        <v>0</v>
      </c>
      <c r="E224" s="500">
        <f t="shared" si="198"/>
        <v>1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1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0</v>
      </c>
      <c r="D226" s="246">
        <f t="shared" si="198"/>
        <v>0</v>
      </c>
      <c r="E226" s="67">
        <f t="shared" si="198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36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13" workbookViewId="0">
      <selection activeCell="B120" sqref="B120:E12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50" t="str">
        <f>CONCATENATE("MES: ",NOMBRE!B6, " (",NOMBRE!C6,NOMBRE!D6,")")</f>
        <v>MES: FEBRERO (02)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12</v>
      </c>
      <c r="D12" s="769">
        <f>SUM(F12+H12+J12+L12+N12+P12+R12+T12+V12+X12+Z12+AB12+AD12+AF12+AH12+AJ12+AL12)</f>
        <v>2</v>
      </c>
      <c r="E12" s="621">
        <f>SUM(G12+I12+K12+M12+O12+Q12+S12+U12+W12+Y12+AA12+AC12+AE12+AG12+AI12+AK12+AM12)</f>
        <v>10</v>
      </c>
      <c r="F12" s="770">
        <v>0</v>
      </c>
      <c r="G12" s="576">
        <v>0</v>
      </c>
      <c r="H12" s="770">
        <v>0</v>
      </c>
      <c r="I12" s="576">
        <v>0</v>
      </c>
      <c r="J12" s="770">
        <v>0</v>
      </c>
      <c r="K12" s="771">
        <v>0</v>
      </c>
      <c r="L12" s="770">
        <v>0</v>
      </c>
      <c r="M12" s="771">
        <v>0</v>
      </c>
      <c r="N12" s="770">
        <v>1</v>
      </c>
      <c r="O12" s="771">
        <v>0</v>
      </c>
      <c r="P12" s="770">
        <v>0</v>
      </c>
      <c r="Q12" s="771">
        <v>1</v>
      </c>
      <c r="R12" s="770">
        <v>1</v>
      </c>
      <c r="S12" s="771">
        <v>1</v>
      </c>
      <c r="T12" s="770">
        <v>0</v>
      </c>
      <c r="U12" s="771">
        <v>1</v>
      </c>
      <c r="V12" s="770">
        <v>0</v>
      </c>
      <c r="W12" s="771">
        <v>2</v>
      </c>
      <c r="X12" s="770">
        <v>0</v>
      </c>
      <c r="Y12" s="771">
        <v>1</v>
      </c>
      <c r="Z12" s="770">
        <v>0</v>
      </c>
      <c r="AA12" s="771">
        <v>1</v>
      </c>
      <c r="AB12" s="770">
        <v>0</v>
      </c>
      <c r="AC12" s="771">
        <v>0</v>
      </c>
      <c r="AD12" s="770">
        <v>0</v>
      </c>
      <c r="AE12" s="771">
        <v>1</v>
      </c>
      <c r="AF12" s="770">
        <v>0</v>
      </c>
      <c r="AG12" s="771">
        <v>0</v>
      </c>
      <c r="AH12" s="770">
        <v>0</v>
      </c>
      <c r="AI12" s="771">
        <v>0</v>
      </c>
      <c r="AJ12" s="770">
        <v>0</v>
      </c>
      <c r="AK12" s="771">
        <v>2</v>
      </c>
      <c r="AL12" s="772">
        <v>0</v>
      </c>
      <c r="AM12" s="759">
        <v>0</v>
      </c>
      <c r="AN12" s="758">
        <v>12</v>
      </c>
      <c r="AO12" s="773">
        <v>0</v>
      </c>
      <c r="AP12" s="773">
        <v>0</v>
      </c>
      <c r="AQ12" s="576">
        <v>0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28</v>
      </c>
      <c r="D13" s="774">
        <f t="shared" ref="D13:E26" si="2">SUM(F13+H13+J13+L13+N13+P13+R13+T13+V13+X13+Z13+AB13+AD13+AF13+AH13+AJ13+AL13)</f>
        <v>4</v>
      </c>
      <c r="E13" s="345">
        <f t="shared" si="2"/>
        <v>24</v>
      </c>
      <c r="F13" s="346">
        <v>0</v>
      </c>
      <c r="G13" s="347">
        <v>0</v>
      </c>
      <c r="H13" s="346">
        <v>0</v>
      </c>
      <c r="I13" s="347">
        <v>2</v>
      </c>
      <c r="J13" s="346">
        <v>0</v>
      </c>
      <c r="K13" s="350">
        <v>1</v>
      </c>
      <c r="L13" s="346">
        <v>1</v>
      </c>
      <c r="M13" s="350">
        <v>7</v>
      </c>
      <c r="N13" s="346">
        <v>2</v>
      </c>
      <c r="O13" s="350">
        <v>3</v>
      </c>
      <c r="P13" s="346">
        <v>0</v>
      </c>
      <c r="Q13" s="350">
        <v>2</v>
      </c>
      <c r="R13" s="346">
        <v>0</v>
      </c>
      <c r="S13" s="350">
        <v>2</v>
      </c>
      <c r="T13" s="346">
        <v>0</v>
      </c>
      <c r="U13" s="350">
        <v>1</v>
      </c>
      <c r="V13" s="346">
        <v>0</v>
      </c>
      <c r="W13" s="350">
        <v>0</v>
      </c>
      <c r="X13" s="346">
        <v>1</v>
      </c>
      <c r="Y13" s="350">
        <v>1</v>
      </c>
      <c r="Z13" s="346">
        <v>0</v>
      </c>
      <c r="AA13" s="350">
        <v>2</v>
      </c>
      <c r="AB13" s="346">
        <v>0</v>
      </c>
      <c r="AC13" s="350"/>
      <c r="AD13" s="346">
        <v>0</v>
      </c>
      <c r="AE13" s="350">
        <v>2</v>
      </c>
      <c r="AF13" s="346">
        <v>0</v>
      </c>
      <c r="AG13" s="350">
        <v>1</v>
      </c>
      <c r="AH13" s="346">
        <v>0</v>
      </c>
      <c r="AI13" s="350">
        <v>0</v>
      </c>
      <c r="AJ13" s="346">
        <v>0</v>
      </c>
      <c r="AK13" s="350">
        <v>0</v>
      </c>
      <c r="AL13" s="351">
        <v>0</v>
      </c>
      <c r="AM13" s="352">
        <v>0</v>
      </c>
      <c r="AN13" s="430">
        <v>28</v>
      </c>
      <c r="AO13" s="369">
        <v>0</v>
      </c>
      <c r="AP13" s="369">
        <v>0</v>
      </c>
      <c r="AQ13" s="347">
        <v>3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0</v>
      </c>
      <c r="D16" s="774">
        <f t="shared" si="2"/>
        <v>0</v>
      </c>
      <c r="E16" s="345">
        <f t="shared" si="2"/>
        <v>0</v>
      </c>
      <c r="F16" s="346">
        <v>0</v>
      </c>
      <c r="G16" s="347">
        <v>0</v>
      </c>
      <c r="H16" s="346">
        <v>0</v>
      </c>
      <c r="I16" s="347">
        <v>0</v>
      </c>
      <c r="J16" s="346">
        <v>0</v>
      </c>
      <c r="K16" s="350">
        <v>0</v>
      </c>
      <c r="L16" s="346">
        <v>0</v>
      </c>
      <c r="M16" s="350">
        <v>0</v>
      </c>
      <c r="N16" s="346">
        <v>0</v>
      </c>
      <c r="O16" s="350">
        <v>0</v>
      </c>
      <c r="P16" s="346">
        <v>0</v>
      </c>
      <c r="Q16" s="350">
        <v>0</v>
      </c>
      <c r="R16" s="346">
        <v>0</v>
      </c>
      <c r="S16" s="350">
        <v>0</v>
      </c>
      <c r="T16" s="346">
        <v>0</v>
      </c>
      <c r="U16" s="350">
        <v>0</v>
      </c>
      <c r="V16" s="346">
        <v>0</v>
      </c>
      <c r="W16" s="350">
        <v>0</v>
      </c>
      <c r="X16" s="346">
        <v>0</v>
      </c>
      <c r="Y16" s="350">
        <v>0</v>
      </c>
      <c r="Z16" s="346">
        <v>0</v>
      </c>
      <c r="AA16" s="350">
        <v>0</v>
      </c>
      <c r="AB16" s="346">
        <v>0</v>
      </c>
      <c r="AC16" s="350">
        <v>0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0</v>
      </c>
      <c r="AJ16" s="346">
        <v>0</v>
      </c>
      <c r="AK16" s="350">
        <v>0</v>
      </c>
      <c r="AL16" s="351">
        <v>0</v>
      </c>
      <c r="AM16" s="352">
        <v>0</v>
      </c>
      <c r="AN16" s="430">
        <v>0</v>
      </c>
      <c r="AO16" s="369">
        <v>0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40</v>
      </c>
      <c r="D22" s="625">
        <f t="shared" si="2"/>
        <v>6</v>
      </c>
      <c r="E22" s="626">
        <f>SUM(G22+I22+K22+M22+O22+Q22+S22+U22+W22+Y22+AA22+AC22+AE22+AG22+AI22+AK22+AM22)</f>
        <v>34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0</v>
      </c>
      <c r="I22" s="515">
        <f t="shared" si="22"/>
        <v>2</v>
      </c>
      <c r="J22" s="779">
        <f t="shared" si="22"/>
        <v>0</v>
      </c>
      <c r="K22" s="586">
        <f t="shared" si="22"/>
        <v>1</v>
      </c>
      <c r="L22" s="779">
        <f t="shared" si="22"/>
        <v>1</v>
      </c>
      <c r="M22" s="586">
        <f t="shared" si="22"/>
        <v>7</v>
      </c>
      <c r="N22" s="779">
        <f t="shared" si="22"/>
        <v>3</v>
      </c>
      <c r="O22" s="586">
        <f t="shared" si="22"/>
        <v>3</v>
      </c>
      <c r="P22" s="779">
        <f t="shared" si="22"/>
        <v>0</v>
      </c>
      <c r="Q22" s="586">
        <f t="shared" si="22"/>
        <v>3</v>
      </c>
      <c r="R22" s="779">
        <f t="shared" si="22"/>
        <v>1</v>
      </c>
      <c r="S22" s="586">
        <f t="shared" si="22"/>
        <v>3</v>
      </c>
      <c r="T22" s="779">
        <f t="shared" si="22"/>
        <v>0</v>
      </c>
      <c r="U22" s="586">
        <f t="shared" si="22"/>
        <v>2</v>
      </c>
      <c r="V22" s="779">
        <f t="shared" si="22"/>
        <v>0</v>
      </c>
      <c r="W22" s="586">
        <f t="shared" si="22"/>
        <v>2</v>
      </c>
      <c r="X22" s="779">
        <f t="shared" si="22"/>
        <v>1</v>
      </c>
      <c r="Y22" s="586">
        <f t="shared" si="22"/>
        <v>2</v>
      </c>
      <c r="Z22" s="779">
        <f t="shared" si="22"/>
        <v>0</v>
      </c>
      <c r="AA22" s="586">
        <f t="shared" si="22"/>
        <v>3</v>
      </c>
      <c r="AB22" s="779">
        <f t="shared" si="22"/>
        <v>0</v>
      </c>
      <c r="AC22" s="586">
        <f t="shared" si="22"/>
        <v>0</v>
      </c>
      <c r="AD22" s="779">
        <f t="shared" si="22"/>
        <v>0</v>
      </c>
      <c r="AE22" s="586">
        <f t="shared" si="22"/>
        <v>3</v>
      </c>
      <c r="AF22" s="779">
        <f t="shared" si="22"/>
        <v>0</v>
      </c>
      <c r="AG22" s="586">
        <f t="shared" si="22"/>
        <v>1</v>
      </c>
      <c r="AH22" s="779">
        <f t="shared" si="22"/>
        <v>0</v>
      </c>
      <c r="AI22" s="586">
        <f t="shared" si="22"/>
        <v>0</v>
      </c>
      <c r="AJ22" s="779">
        <f t="shared" si="22"/>
        <v>0</v>
      </c>
      <c r="AK22" s="586">
        <f t="shared" si="22"/>
        <v>2</v>
      </c>
      <c r="AL22" s="780">
        <f t="shared" si="22"/>
        <v>0</v>
      </c>
      <c r="AM22" s="513">
        <f t="shared" si="22"/>
        <v>0</v>
      </c>
      <c r="AN22" s="514">
        <f t="shared" si="22"/>
        <v>40</v>
      </c>
      <c r="AO22" s="512">
        <f t="shared" si="22"/>
        <v>0</v>
      </c>
      <c r="AP22" s="512">
        <f>SUM(AP12:AP21)</f>
        <v>0</v>
      </c>
      <c r="AQ22" s="515">
        <f t="shared" si="22"/>
        <v>3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2</v>
      </c>
      <c r="D24" s="721">
        <f t="shared" si="2"/>
        <v>0</v>
      </c>
      <c r="E24" s="787">
        <f t="shared" si="2"/>
        <v>2</v>
      </c>
      <c r="F24" s="669">
        <v>0</v>
      </c>
      <c r="G24" s="668">
        <v>0</v>
      </c>
      <c r="H24" s="669">
        <v>0</v>
      </c>
      <c r="I24" s="668">
        <v>0</v>
      </c>
      <c r="J24" s="669">
        <v>0</v>
      </c>
      <c r="K24" s="671">
        <v>0</v>
      </c>
      <c r="L24" s="669">
        <v>0</v>
      </c>
      <c r="M24" s="671">
        <v>1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1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2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5</v>
      </c>
      <c r="D25" s="769">
        <f t="shared" si="2"/>
        <v>0</v>
      </c>
      <c r="E25" s="621">
        <f t="shared" si="2"/>
        <v>5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1</v>
      </c>
      <c r="N25" s="770">
        <v>0</v>
      </c>
      <c r="O25" s="771">
        <v>0</v>
      </c>
      <c r="P25" s="770">
        <v>0</v>
      </c>
      <c r="Q25" s="771">
        <v>0</v>
      </c>
      <c r="R25" s="770">
        <v>0</v>
      </c>
      <c r="S25" s="771">
        <v>0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1</v>
      </c>
      <c r="Z25" s="770">
        <v>0</v>
      </c>
      <c r="AA25" s="771">
        <v>1</v>
      </c>
      <c r="AB25" s="770">
        <v>0</v>
      </c>
      <c r="AC25" s="771">
        <v>1</v>
      </c>
      <c r="AD25" s="770">
        <v>0</v>
      </c>
      <c r="AE25" s="771">
        <v>1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5</v>
      </c>
      <c r="AO25" s="773">
        <v>0</v>
      </c>
      <c r="AP25" s="773">
        <v>0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/>
      <c r="C86" s="870"/>
      <c r="D86" s="871"/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/>
      <c r="C97" s="369"/>
      <c r="D97" s="576"/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>
        <v>0</v>
      </c>
      <c r="C106" s="347">
        <v>0</v>
      </c>
      <c r="D106" s="3045">
        <v>0</v>
      </c>
      <c r="E106" s="758">
        <v>0</v>
      </c>
      <c r="F106" s="576">
        <v>0</v>
      </c>
    </row>
    <row r="107" spans="1:16" ht="21" x14ac:dyDescent="0.25">
      <c r="A107" s="361" t="s">
        <v>1121</v>
      </c>
      <c r="B107" s="346">
        <v>0</v>
      </c>
      <c r="C107" s="347">
        <v>0</v>
      </c>
      <c r="D107" s="2784">
        <v>0</v>
      </c>
      <c r="E107" s="430">
        <v>0</v>
      </c>
      <c r="F107" s="347">
        <v>0</v>
      </c>
    </row>
    <row r="108" spans="1:16" x14ac:dyDescent="0.25">
      <c r="A108" s="361" t="s">
        <v>1122</v>
      </c>
      <c r="B108" s="346">
        <v>2</v>
      </c>
      <c r="C108" s="347">
        <v>2</v>
      </c>
      <c r="D108" s="2784">
        <v>2</v>
      </c>
      <c r="E108" s="348">
        <v>0</v>
      </c>
      <c r="F108" s="347">
        <v>0</v>
      </c>
    </row>
    <row r="109" spans="1:16" x14ac:dyDescent="0.25">
      <c r="A109" s="829" t="s">
        <v>77</v>
      </c>
      <c r="B109" s="879">
        <f>SUM(B106:B108)</f>
        <v>2</v>
      </c>
      <c r="C109" s="881">
        <f>SUM(C106:C108)</f>
        <v>2</v>
      </c>
      <c r="D109" s="3116">
        <f>SUM(D106:D108)</f>
        <v>2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>
        <v>57</v>
      </c>
      <c r="C120" s="901">
        <v>0</v>
      </c>
      <c r="D120" s="902">
        <v>0</v>
      </c>
      <c r="E120" s="903">
        <v>57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167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W70" zoomScaleNormal="100" workbookViewId="0">
      <selection activeCell="AG74" sqref="AG7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50" t="str">
        <f>CONCATENATE("MES: ",NOMBRE!B6, " (",NOMBRE!C6,NOMBRE!D6,")")</f>
        <v>MES: FEBRERO (02)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2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2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>
        <v>1</v>
      </c>
      <c r="AF91" s="3177">
        <v>1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2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3</v>
      </c>
      <c r="AF117" s="3177">
        <v>6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1</v>
      </c>
      <c r="AF118" s="3177">
        <v>1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1</v>
      </c>
      <c r="AF119" s="3177">
        <v>3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1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8</v>
      </c>
      <c r="AF126" s="3193">
        <f t="shared" si="25"/>
        <v>16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24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50" t="str">
        <f>CONCATENATE("MES: ",NOMBRE!B6, " (",NOMBRE!C6,NOMBRE!D6,")")</f>
        <v>MES: FEBRERO (02)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F257" zoomScaleNormal="100" workbookViewId="0">
      <selection activeCell="AX275" sqref="AX27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50" t="str">
        <f>CONCATENATE("MES: ",NOMBRE!B6, " (",NOMBRE!C6,NOMBRE!D6,")")</f>
        <v>MES: FEBRERO (02)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159</v>
      </c>
      <c r="E12" s="2326">
        <f>SUM(G12+I12+K12+M12+O12+Q12+S12+U12+W12+Y12+AA12+AC12+AE12+AG12+AI12+AK12+AM12+AO12)</f>
        <v>54</v>
      </c>
      <c r="F12" s="588">
        <f>SUM(H12+J12+L12+N12+P12+R12+T12+V12+X12+Z12+AB12+AD12+AF12+AH12+AJ12+AL12+AN12+AP12)</f>
        <v>105</v>
      </c>
      <c r="G12" s="290">
        <v>0</v>
      </c>
      <c r="H12" s="107">
        <v>0</v>
      </c>
      <c r="I12" s="290">
        <v>1</v>
      </c>
      <c r="J12" s="107">
        <v>0</v>
      </c>
      <c r="K12" s="290">
        <v>0</v>
      </c>
      <c r="L12" s="107">
        <v>0</v>
      </c>
      <c r="M12" s="290">
        <v>0</v>
      </c>
      <c r="N12" s="107">
        <v>0</v>
      </c>
      <c r="O12" s="290">
        <v>0</v>
      </c>
      <c r="P12" s="107">
        <v>3</v>
      </c>
      <c r="Q12" s="290">
        <v>1</v>
      </c>
      <c r="R12" s="637">
        <v>1</v>
      </c>
      <c r="S12" s="290">
        <v>1</v>
      </c>
      <c r="T12" s="637">
        <v>3</v>
      </c>
      <c r="U12" s="290">
        <v>4</v>
      </c>
      <c r="V12" s="637">
        <v>3</v>
      </c>
      <c r="W12" s="290">
        <v>1</v>
      </c>
      <c r="X12" s="637">
        <v>2</v>
      </c>
      <c r="Y12" s="290">
        <v>8</v>
      </c>
      <c r="Z12" s="637">
        <v>8</v>
      </c>
      <c r="AA12" s="290">
        <v>5</v>
      </c>
      <c r="AB12" s="637">
        <v>6</v>
      </c>
      <c r="AC12" s="290">
        <v>6</v>
      </c>
      <c r="AD12" s="637">
        <v>17</v>
      </c>
      <c r="AE12" s="290">
        <v>10</v>
      </c>
      <c r="AF12" s="637">
        <v>12</v>
      </c>
      <c r="AG12" s="290">
        <v>1</v>
      </c>
      <c r="AH12" s="637">
        <v>11</v>
      </c>
      <c r="AI12" s="290">
        <v>10</v>
      </c>
      <c r="AJ12" s="637">
        <v>29</v>
      </c>
      <c r="AK12" s="290">
        <v>4</v>
      </c>
      <c r="AL12" s="637">
        <v>7</v>
      </c>
      <c r="AM12" s="290">
        <v>2</v>
      </c>
      <c r="AN12" s="637">
        <v>1</v>
      </c>
      <c r="AO12" s="290">
        <v>0</v>
      </c>
      <c r="AP12" s="431">
        <v>2</v>
      </c>
      <c r="AQ12" s="296">
        <v>7</v>
      </c>
      <c r="AR12" s="535">
        <v>2</v>
      </c>
      <c r="AS12" s="535">
        <v>2</v>
      </c>
      <c r="AT12" s="535">
        <v>0</v>
      </c>
      <c r="AU12" s="535">
        <v>0</v>
      </c>
      <c r="AV12" s="535">
        <v>22</v>
      </c>
      <c r="AW12" s="535">
        <v>0</v>
      </c>
      <c r="AX12" s="107">
        <v>0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36</v>
      </c>
      <c r="E13" s="479">
        <f t="shared" ref="E13:F15" si="6">SUM(G13+I13+K13+M13+O13+Q13+S13+U13+W13+Y13+AA13+AC13+AE13+AG13+AI13+AK13+AM13+AO13)</f>
        <v>12</v>
      </c>
      <c r="F13" s="560">
        <f t="shared" si="6"/>
        <v>24</v>
      </c>
      <c r="G13" s="346">
        <v>0</v>
      </c>
      <c r="H13" s="347">
        <v>1</v>
      </c>
      <c r="I13" s="346">
        <v>0</v>
      </c>
      <c r="J13" s="347">
        <v>3</v>
      </c>
      <c r="K13" s="346">
        <v>0</v>
      </c>
      <c r="L13" s="347">
        <v>1</v>
      </c>
      <c r="M13" s="346">
        <v>1</v>
      </c>
      <c r="N13" s="347">
        <v>3</v>
      </c>
      <c r="O13" s="346">
        <v>2</v>
      </c>
      <c r="P13" s="347">
        <v>4</v>
      </c>
      <c r="Q13" s="346">
        <v>1</v>
      </c>
      <c r="R13" s="350">
        <v>2</v>
      </c>
      <c r="S13" s="346">
        <v>0</v>
      </c>
      <c r="T13" s="350">
        <v>0</v>
      </c>
      <c r="U13" s="346">
        <v>0</v>
      </c>
      <c r="V13" s="350">
        <v>3</v>
      </c>
      <c r="W13" s="346">
        <v>2</v>
      </c>
      <c r="X13" s="350">
        <v>1</v>
      </c>
      <c r="Y13" s="346">
        <v>5</v>
      </c>
      <c r="Z13" s="350">
        <v>4</v>
      </c>
      <c r="AA13" s="346">
        <v>1</v>
      </c>
      <c r="AB13" s="350">
        <v>2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3</v>
      </c>
      <c r="AR13" s="369">
        <v>0</v>
      </c>
      <c r="AS13" s="369">
        <v>0</v>
      </c>
      <c r="AT13" s="369">
        <v>0</v>
      </c>
      <c r="AU13" s="369">
        <v>0</v>
      </c>
      <c r="AV13" s="369">
        <v>0</v>
      </c>
      <c r="AW13" s="369">
        <v>0</v>
      </c>
      <c r="AX13" s="347">
        <v>0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7</v>
      </c>
      <c r="E14" s="479">
        <f t="shared" si="6"/>
        <v>5</v>
      </c>
      <c r="F14" s="560">
        <f t="shared" si="6"/>
        <v>2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1</v>
      </c>
      <c r="R14" s="350">
        <v>0</v>
      </c>
      <c r="S14" s="346">
        <v>0</v>
      </c>
      <c r="T14" s="350">
        <v>0</v>
      </c>
      <c r="U14" s="346">
        <v>0</v>
      </c>
      <c r="V14" s="350">
        <v>0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2</v>
      </c>
      <c r="AD14" s="350">
        <v>1</v>
      </c>
      <c r="AE14" s="346">
        <v>1</v>
      </c>
      <c r="AF14" s="350">
        <v>0</v>
      </c>
      <c r="AG14" s="346">
        <v>0</v>
      </c>
      <c r="AH14" s="350">
        <v>0</v>
      </c>
      <c r="AI14" s="346">
        <v>1</v>
      </c>
      <c r="AJ14" s="350">
        <v>1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11</v>
      </c>
      <c r="E15" s="479">
        <f t="shared" si="6"/>
        <v>6</v>
      </c>
      <c r="F15" s="560">
        <f t="shared" si="6"/>
        <v>5</v>
      </c>
      <c r="G15" s="346">
        <v>0</v>
      </c>
      <c r="H15" s="347">
        <v>0</v>
      </c>
      <c r="I15" s="346">
        <v>0</v>
      </c>
      <c r="J15" s="347">
        <v>0</v>
      </c>
      <c r="K15" s="346">
        <v>1</v>
      </c>
      <c r="L15" s="347">
        <v>0</v>
      </c>
      <c r="M15" s="346">
        <v>0</v>
      </c>
      <c r="N15" s="350">
        <v>0</v>
      </c>
      <c r="O15" s="346">
        <v>0</v>
      </c>
      <c r="P15" s="350">
        <v>1</v>
      </c>
      <c r="Q15" s="346">
        <v>0</v>
      </c>
      <c r="R15" s="350">
        <v>0</v>
      </c>
      <c r="S15" s="346">
        <v>0</v>
      </c>
      <c r="T15" s="350">
        <v>0</v>
      </c>
      <c r="U15" s="346">
        <v>1</v>
      </c>
      <c r="V15" s="350">
        <v>0</v>
      </c>
      <c r="W15" s="346">
        <v>1</v>
      </c>
      <c r="X15" s="350">
        <v>1</v>
      </c>
      <c r="Y15" s="346">
        <v>1</v>
      </c>
      <c r="Z15" s="350">
        <v>0</v>
      </c>
      <c r="AA15" s="346">
        <v>1</v>
      </c>
      <c r="AB15" s="350">
        <v>0</v>
      </c>
      <c r="AC15" s="346">
        <v>0</v>
      </c>
      <c r="AD15" s="350">
        <v>1</v>
      </c>
      <c r="AE15" s="346">
        <v>1</v>
      </c>
      <c r="AF15" s="350">
        <v>2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46">
        <v>0</v>
      </c>
      <c r="AN15" s="350">
        <v>0</v>
      </c>
      <c r="AO15" s="346">
        <v>0</v>
      </c>
      <c r="AP15" s="352">
        <v>0</v>
      </c>
      <c r="AQ15" s="430">
        <v>0</v>
      </c>
      <c r="AR15" s="369">
        <v>3</v>
      </c>
      <c r="AS15" s="369">
        <v>0</v>
      </c>
      <c r="AT15" s="369">
        <v>0</v>
      </c>
      <c r="AU15" s="369">
        <v>1</v>
      </c>
      <c r="AV15" s="369">
        <v>0</v>
      </c>
      <c r="AW15" s="369">
        <v>0</v>
      </c>
      <c r="AX15" s="347">
        <v>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49</v>
      </c>
      <c r="E21" s="3581">
        <f>SUM(G21+I21+K21+M21+O21+Q21+S21+U21+W21+Y21+AA21+AC21+AE21+AG21+AI21+AK21+AM21+AO21)</f>
        <v>16</v>
      </c>
      <c r="F21" s="3044">
        <f>SUM(H21+J21+L21+N21+P21+R21+T21+V21+X21+Z21+AB21+AD21+AF21+AH21+AJ21+AL21+AN21+AP21)</f>
        <v>33</v>
      </c>
      <c r="G21" s="3348">
        <v>0</v>
      </c>
      <c r="H21" s="771">
        <v>1</v>
      </c>
      <c r="I21" s="3348">
        <v>0</v>
      </c>
      <c r="J21" s="576">
        <v>2</v>
      </c>
      <c r="K21" s="3348">
        <v>0</v>
      </c>
      <c r="L21" s="771">
        <v>2</v>
      </c>
      <c r="M21" s="3348">
        <v>2</v>
      </c>
      <c r="N21" s="576">
        <v>3</v>
      </c>
      <c r="O21" s="3348">
        <v>2</v>
      </c>
      <c r="P21" s="771">
        <v>4</v>
      </c>
      <c r="Q21" s="3348">
        <v>1</v>
      </c>
      <c r="R21" s="771">
        <v>2</v>
      </c>
      <c r="S21" s="3348">
        <v>0</v>
      </c>
      <c r="T21" s="771">
        <v>0</v>
      </c>
      <c r="U21" s="3348">
        <v>0</v>
      </c>
      <c r="V21" s="771">
        <v>3</v>
      </c>
      <c r="W21" s="3347">
        <v>2</v>
      </c>
      <c r="X21" s="3382">
        <v>1</v>
      </c>
      <c r="Y21" s="3348">
        <v>6</v>
      </c>
      <c r="Z21" s="771">
        <v>4</v>
      </c>
      <c r="AA21" s="3347">
        <v>2</v>
      </c>
      <c r="AB21" s="3382">
        <v>3</v>
      </c>
      <c r="AC21" s="3348">
        <v>0</v>
      </c>
      <c r="AD21" s="771">
        <v>3</v>
      </c>
      <c r="AE21" s="3347">
        <v>0</v>
      </c>
      <c r="AF21" s="3382">
        <v>0</v>
      </c>
      <c r="AG21" s="3348">
        <v>0</v>
      </c>
      <c r="AH21" s="771">
        <v>2</v>
      </c>
      <c r="AI21" s="3347">
        <v>0</v>
      </c>
      <c r="AJ21" s="3382">
        <v>2</v>
      </c>
      <c r="AK21" s="3348">
        <v>1</v>
      </c>
      <c r="AL21" s="771">
        <v>1</v>
      </c>
      <c r="AM21" s="3347">
        <v>0</v>
      </c>
      <c r="AN21" s="771">
        <v>0</v>
      </c>
      <c r="AO21" s="3347">
        <v>0</v>
      </c>
      <c r="AP21" s="759">
        <v>0</v>
      </c>
      <c r="AQ21" s="758">
        <v>3</v>
      </c>
      <c r="AR21" s="773">
        <v>1</v>
      </c>
      <c r="AS21" s="773">
        <v>2</v>
      </c>
      <c r="AT21" s="773">
        <v>0</v>
      </c>
      <c r="AU21" s="773">
        <v>0</v>
      </c>
      <c r="AV21" s="773">
        <v>0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76</v>
      </c>
      <c r="E23" s="479">
        <f t="shared" ref="E23:F33" si="36">SUM(G23+I23+K23+M23+O23+Q23+S23+U23+W23+Y23+AA23+AC23+AE23+AG23+AI23+AK23+AM23+AO23)</f>
        <v>31</v>
      </c>
      <c r="F23" s="560">
        <f t="shared" si="36"/>
        <v>45</v>
      </c>
      <c r="G23" s="346">
        <v>0</v>
      </c>
      <c r="H23" s="350">
        <v>1</v>
      </c>
      <c r="I23" s="346">
        <v>1</v>
      </c>
      <c r="J23" s="347">
        <v>2</v>
      </c>
      <c r="K23" s="346">
        <v>0</v>
      </c>
      <c r="L23" s="350">
        <v>2</v>
      </c>
      <c r="M23" s="346">
        <v>2</v>
      </c>
      <c r="N23" s="347">
        <v>3</v>
      </c>
      <c r="O23" s="346">
        <v>2</v>
      </c>
      <c r="P23" s="350">
        <v>4</v>
      </c>
      <c r="Q23" s="346">
        <v>1</v>
      </c>
      <c r="R23" s="350">
        <v>2</v>
      </c>
      <c r="S23" s="346">
        <v>0</v>
      </c>
      <c r="T23" s="350">
        <v>0</v>
      </c>
      <c r="U23" s="346">
        <v>3</v>
      </c>
      <c r="V23" s="350">
        <v>3</v>
      </c>
      <c r="W23" s="348">
        <v>3</v>
      </c>
      <c r="X23" s="349">
        <v>1</v>
      </c>
      <c r="Y23" s="346">
        <v>7</v>
      </c>
      <c r="Z23" s="350">
        <v>5</v>
      </c>
      <c r="AA23" s="348">
        <v>3</v>
      </c>
      <c r="AB23" s="349">
        <v>4</v>
      </c>
      <c r="AC23" s="346">
        <v>0</v>
      </c>
      <c r="AD23" s="350">
        <v>4</v>
      </c>
      <c r="AE23" s="348">
        <v>1</v>
      </c>
      <c r="AF23" s="349">
        <v>2</v>
      </c>
      <c r="AG23" s="346">
        <v>0</v>
      </c>
      <c r="AH23" s="350">
        <v>1</v>
      </c>
      <c r="AI23" s="348">
        <v>4</v>
      </c>
      <c r="AJ23" s="349">
        <v>8</v>
      </c>
      <c r="AK23" s="346">
        <v>3</v>
      </c>
      <c r="AL23" s="350">
        <v>2</v>
      </c>
      <c r="AM23" s="348">
        <v>1</v>
      </c>
      <c r="AN23" s="350">
        <v>1</v>
      </c>
      <c r="AO23" s="348">
        <v>0</v>
      </c>
      <c r="AP23" s="352">
        <v>0</v>
      </c>
      <c r="AQ23" s="430">
        <v>3</v>
      </c>
      <c r="AR23" s="369">
        <v>1</v>
      </c>
      <c r="AS23" s="369">
        <v>2</v>
      </c>
      <c r="AT23" s="369">
        <v>0</v>
      </c>
      <c r="AU23" s="369">
        <v>0</v>
      </c>
      <c r="AV23" s="369">
        <v>0</v>
      </c>
      <c r="AW23" s="369">
        <v>0</v>
      </c>
      <c r="AX23" s="347">
        <v>0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165</v>
      </c>
      <c r="E24" s="479">
        <f t="shared" si="36"/>
        <v>84</v>
      </c>
      <c r="F24" s="560">
        <f t="shared" si="36"/>
        <v>81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0</v>
      </c>
      <c r="P24" s="350">
        <v>4</v>
      </c>
      <c r="Q24" s="346">
        <v>2</v>
      </c>
      <c r="R24" s="350">
        <v>0</v>
      </c>
      <c r="S24" s="346">
        <v>0</v>
      </c>
      <c r="T24" s="350">
        <v>0</v>
      </c>
      <c r="U24" s="346">
        <v>0</v>
      </c>
      <c r="V24" s="350">
        <v>6</v>
      </c>
      <c r="W24" s="348">
        <v>1</v>
      </c>
      <c r="X24" s="349">
        <v>10</v>
      </c>
      <c r="Y24" s="346">
        <v>36</v>
      </c>
      <c r="Z24" s="350">
        <v>26</v>
      </c>
      <c r="AA24" s="348">
        <v>29</v>
      </c>
      <c r="AB24" s="349">
        <v>23</v>
      </c>
      <c r="AC24" s="346">
        <v>16</v>
      </c>
      <c r="AD24" s="350">
        <v>9</v>
      </c>
      <c r="AE24" s="348">
        <v>0</v>
      </c>
      <c r="AF24" s="349">
        <v>3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28</v>
      </c>
      <c r="AR24" s="369">
        <v>0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40</v>
      </c>
      <c r="E25" s="479">
        <f t="shared" si="36"/>
        <v>19</v>
      </c>
      <c r="F25" s="560">
        <f t="shared" si="36"/>
        <v>21</v>
      </c>
      <c r="G25" s="346">
        <v>0</v>
      </c>
      <c r="H25" s="350">
        <v>0</v>
      </c>
      <c r="I25" s="346">
        <v>0</v>
      </c>
      <c r="J25" s="347">
        <v>0</v>
      </c>
      <c r="K25" s="346">
        <v>0</v>
      </c>
      <c r="L25" s="350">
        <v>0</v>
      </c>
      <c r="M25" s="346">
        <v>2</v>
      </c>
      <c r="N25" s="347">
        <v>2</v>
      </c>
      <c r="O25" s="346">
        <v>2</v>
      </c>
      <c r="P25" s="350">
        <v>3</v>
      </c>
      <c r="Q25" s="346">
        <v>0</v>
      </c>
      <c r="R25" s="350">
        <v>0</v>
      </c>
      <c r="S25" s="346">
        <v>0</v>
      </c>
      <c r="T25" s="350">
        <v>1</v>
      </c>
      <c r="U25" s="346">
        <v>1</v>
      </c>
      <c r="V25" s="350">
        <v>1</v>
      </c>
      <c r="W25" s="348">
        <v>2</v>
      </c>
      <c r="X25" s="349">
        <v>1</v>
      </c>
      <c r="Y25" s="346">
        <v>7</v>
      </c>
      <c r="Z25" s="350">
        <v>4</v>
      </c>
      <c r="AA25" s="348">
        <v>3</v>
      </c>
      <c r="AB25" s="349">
        <v>2</v>
      </c>
      <c r="AC25" s="346">
        <v>1</v>
      </c>
      <c r="AD25" s="350">
        <v>2</v>
      </c>
      <c r="AE25" s="348">
        <v>1</v>
      </c>
      <c r="AF25" s="349">
        <v>1</v>
      </c>
      <c r="AG25" s="346">
        <v>0</v>
      </c>
      <c r="AH25" s="350">
        <v>1</v>
      </c>
      <c r="AI25" s="348">
        <v>0</v>
      </c>
      <c r="AJ25" s="349">
        <v>2</v>
      </c>
      <c r="AK25" s="346">
        <v>0</v>
      </c>
      <c r="AL25" s="350">
        <v>1</v>
      </c>
      <c r="AM25" s="348">
        <v>0</v>
      </c>
      <c r="AN25" s="350">
        <v>0</v>
      </c>
      <c r="AO25" s="348">
        <v>0</v>
      </c>
      <c r="AP25" s="352">
        <v>0</v>
      </c>
      <c r="AQ25" s="430">
        <v>4</v>
      </c>
      <c r="AR25" s="369">
        <v>0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64</v>
      </c>
      <c r="E27" s="479">
        <f t="shared" si="36"/>
        <v>29</v>
      </c>
      <c r="F27" s="560">
        <f t="shared" si="36"/>
        <v>35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0</v>
      </c>
      <c r="Q27" s="346">
        <v>0</v>
      </c>
      <c r="R27" s="350">
        <v>0</v>
      </c>
      <c r="S27" s="346">
        <v>0</v>
      </c>
      <c r="T27" s="350">
        <v>0</v>
      </c>
      <c r="U27" s="346">
        <v>0</v>
      </c>
      <c r="V27" s="350">
        <v>1</v>
      </c>
      <c r="W27" s="348">
        <v>1</v>
      </c>
      <c r="X27" s="349">
        <v>1</v>
      </c>
      <c r="Y27" s="346">
        <v>8</v>
      </c>
      <c r="Z27" s="350">
        <v>3</v>
      </c>
      <c r="AA27" s="348">
        <v>6</v>
      </c>
      <c r="AB27" s="349">
        <v>2</v>
      </c>
      <c r="AC27" s="346">
        <v>2</v>
      </c>
      <c r="AD27" s="350">
        <v>5</v>
      </c>
      <c r="AE27" s="348">
        <v>6</v>
      </c>
      <c r="AF27" s="349">
        <v>2</v>
      </c>
      <c r="AG27" s="346">
        <v>0</v>
      </c>
      <c r="AH27" s="350">
        <v>7</v>
      </c>
      <c r="AI27" s="348">
        <v>2</v>
      </c>
      <c r="AJ27" s="349">
        <v>10</v>
      </c>
      <c r="AK27" s="346">
        <v>2</v>
      </c>
      <c r="AL27" s="350">
        <v>4</v>
      </c>
      <c r="AM27" s="348">
        <v>2</v>
      </c>
      <c r="AN27" s="350">
        <v>0</v>
      </c>
      <c r="AO27" s="348">
        <v>0</v>
      </c>
      <c r="AP27" s="352">
        <v>0</v>
      </c>
      <c r="AQ27" s="430">
        <v>3</v>
      </c>
      <c r="AR27" s="369">
        <v>1</v>
      </c>
      <c r="AS27" s="369">
        <v>4</v>
      </c>
      <c r="AT27" s="369">
        <v>0</v>
      </c>
      <c r="AU27" s="369">
        <v>0</v>
      </c>
      <c r="AV27" s="369">
        <v>0</v>
      </c>
      <c r="AW27" s="369">
        <v>0</v>
      </c>
      <c r="AX27" s="347">
        <v>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23</v>
      </c>
      <c r="E28" s="479">
        <f t="shared" si="36"/>
        <v>4</v>
      </c>
      <c r="F28" s="560">
        <f t="shared" si="36"/>
        <v>19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1</v>
      </c>
      <c r="U28" s="346">
        <v>0</v>
      </c>
      <c r="V28" s="350">
        <v>0</v>
      </c>
      <c r="W28" s="348">
        <v>0</v>
      </c>
      <c r="X28" s="349">
        <v>0</v>
      </c>
      <c r="Y28" s="346">
        <v>0</v>
      </c>
      <c r="Z28" s="350">
        <v>4</v>
      </c>
      <c r="AA28" s="348">
        <v>0</v>
      </c>
      <c r="AB28" s="349">
        <v>0</v>
      </c>
      <c r="AC28" s="346">
        <v>1</v>
      </c>
      <c r="AD28" s="350">
        <v>3</v>
      </c>
      <c r="AE28" s="348">
        <v>2</v>
      </c>
      <c r="AF28" s="349">
        <v>4</v>
      </c>
      <c r="AG28" s="346">
        <v>0</v>
      </c>
      <c r="AH28" s="350">
        <v>2</v>
      </c>
      <c r="AI28" s="348">
        <v>1</v>
      </c>
      <c r="AJ28" s="349">
        <v>0</v>
      </c>
      <c r="AK28" s="346">
        <v>0</v>
      </c>
      <c r="AL28" s="350">
        <v>1</v>
      </c>
      <c r="AM28" s="348">
        <v>0</v>
      </c>
      <c r="AN28" s="350">
        <v>0</v>
      </c>
      <c r="AO28" s="348">
        <v>0</v>
      </c>
      <c r="AP28" s="352">
        <v>4</v>
      </c>
      <c r="AQ28" s="430">
        <v>3</v>
      </c>
      <c r="AR28" s="369">
        <v>0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4</v>
      </c>
      <c r="E29" s="479">
        <f t="shared" si="36"/>
        <v>3</v>
      </c>
      <c r="F29" s="560">
        <f t="shared" si="36"/>
        <v>1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1</v>
      </c>
      <c r="Q29" s="346">
        <v>1</v>
      </c>
      <c r="R29" s="350">
        <v>0</v>
      </c>
      <c r="S29" s="346">
        <v>2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115</v>
      </c>
      <c r="E31" s="479">
        <f t="shared" si="36"/>
        <v>39</v>
      </c>
      <c r="F31" s="560">
        <f t="shared" si="36"/>
        <v>76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4</v>
      </c>
      <c r="N31" s="347">
        <v>0</v>
      </c>
      <c r="O31" s="346">
        <v>0</v>
      </c>
      <c r="P31" s="350">
        <v>0</v>
      </c>
      <c r="Q31" s="346">
        <v>0</v>
      </c>
      <c r="R31" s="350">
        <v>3</v>
      </c>
      <c r="S31" s="346">
        <v>0</v>
      </c>
      <c r="T31" s="350">
        <v>1</v>
      </c>
      <c r="U31" s="346">
        <v>3</v>
      </c>
      <c r="V31" s="350">
        <v>4</v>
      </c>
      <c r="W31" s="348">
        <v>3</v>
      </c>
      <c r="X31" s="349">
        <v>1</v>
      </c>
      <c r="Y31" s="346">
        <v>5</v>
      </c>
      <c r="Z31" s="350">
        <v>3</v>
      </c>
      <c r="AA31" s="348">
        <v>1</v>
      </c>
      <c r="AB31" s="349">
        <v>4</v>
      </c>
      <c r="AC31" s="346">
        <v>2</v>
      </c>
      <c r="AD31" s="350">
        <v>11</v>
      </c>
      <c r="AE31" s="348">
        <v>5</v>
      </c>
      <c r="AF31" s="349">
        <v>9</v>
      </c>
      <c r="AG31" s="346">
        <v>1</v>
      </c>
      <c r="AH31" s="350">
        <v>4</v>
      </c>
      <c r="AI31" s="348">
        <v>14</v>
      </c>
      <c r="AJ31" s="349">
        <v>32</v>
      </c>
      <c r="AK31" s="346">
        <v>1</v>
      </c>
      <c r="AL31" s="350">
        <v>2</v>
      </c>
      <c r="AM31" s="348">
        <v>0</v>
      </c>
      <c r="AN31" s="350">
        <v>1</v>
      </c>
      <c r="AO31" s="348">
        <v>0</v>
      </c>
      <c r="AP31" s="352">
        <v>1</v>
      </c>
      <c r="AQ31" s="430">
        <v>2</v>
      </c>
      <c r="AR31" s="369">
        <v>2</v>
      </c>
      <c r="AS31" s="369">
        <v>0</v>
      </c>
      <c r="AT31" s="369">
        <v>0</v>
      </c>
      <c r="AU31" s="369">
        <v>0</v>
      </c>
      <c r="AV31" s="369">
        <v>0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5</v>
      </c>
      <c r="E33" s="479">
        <f t="shared" si="36"/>
        <v>0</v>
      </c>
      <c r="F33" s="560">
        <f t="shared" si="36"/>
        <v>5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1</v>
      </c>
      <c r="O33" s="346">
        <v>0</v>
      </c>
      <c r="P33" s="350">
        <v>1</v>
      </c>
      <c r="Q33" s="346">
        <v>0</v>
      </c>
      <c r="R33" s="350">
        <v>1</v>
      </c>
      <c r="S33" s="346">
        <v>0</v>
      </c>
      <c r="T33" s="350">
        <v>1</v>
      </c>
      <c r="U33" s="346">
        <v>0</v>
      </c>
      <c r="V33" s="350">
        <v>0</v>
      </c>
      <c r="W33" s="348">
        <v>0</v>
      </c>
      <c r="X33" s="349">
        <v>1</v>
      </c>
      <c r="Y33" s="346">
        <v>0</v>
      </c>
      <c r="Z33" s="350">
        <v>0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0</v>
      </c>
      <c r="AG33" s="346">
        <v>0</v>
      </c>
      <c r="AH33" s="350">
        <v>0</v>
      </c>
      <c r="AI33" s="348">
        <v>0</v>
      </c>
      <c r="AJ33" s="349">
        <v>0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10</v>
      </c>
      <c r="E34" s="479">
        <f>SUM(U34+W34+Y34+AA34+AC34+AE34+AG34+AI34+AK34+AM34+AO34)</f>
        <v>4</v>
      </c>
      <c r="F34" s="560">
        <f>SUM(V34+X34+Z34+AB34+AD34+AF34+AH34+AJ34+AL34+AN34+AP34)</f>
        <v>6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1</v>
      </c>
      <c r="AD34" s="350">
        <v>0</v>
      </c>
      <c r="AE34" s="348">
        <v>0</v>
      </c>
      <c r="AF34" s="349">
        <v>0</v>
      </c>
      <c r="AG34" s="346">
        <v>0</v>
      </c>
      <c r="AH34" s="350">
        <v>2</v>
      </c>
      <c r="AI34" s="348">
        <v>2</v>
      </c>
      <c r="AJ34" s="349">
        <v>4</v>
      </c>
      <c r="AK34" s="346">
        <v>0</v>
      </c>
      <c r="AL34" s="350">
        <v>0</v>
      </c>
      <c r="AM34" s="348">
        <v>1</v>
      </c>
      <c r="AN34" s="350">
        <v>0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22</v>
      </c>
      <c r="E36" s="479">
        <f>SUM(G36+I36+K36+M36+O36+Q36+S36+U36+W36+Y36+AA36+AC36+AE36+AG36+AI36+AK36+AM36+AO36)</f>
        <v>9</v>
      </c>
      <c r="F36" s="560">
        <f>SUM(H36+J36+L36+N36+P36+R36+T36+V36+X36+Z36+AB36+AD36+AF36+AH36+AJ36+AL36+AN36+AP36)</f>
        <v>13</v>
      </c>
      <c r="G36" s="346">
        <v>0</v>
      </c>
      <c r="H36" s="350">
        <v>0</v>
      </c>
      <c r="I36" s="346">
        <v>0</v>
      </c>
      <c r="J36" s="347">
        <v>2</v>
      </c>
      <c r="K36" s="346">
        <v>0</v>
      </c>
      <c r="L36" s="350">
        <v>1</v>
      </c>
      <c r="M36" s="346">
        <v>0</v>
      </c>
      <c r="N36" s="347">
        <v>0</v>
      </c>
      <c r="O36" s="346">
        <v>0</v>
      </c>
      <c r="P36" s="350">
        <v>1</v>
      </c>
      <c r="Q36" s="346">
        <v>1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8">
        <v>0</v>
      </c>
      <c r="X36" s="349">
        <v>0</v>
      </c>
      <c r="Y36" s="346">
        <v>0</v>
      </c>
      <c r="Z36" s="350">
        <v>0</v>
      </c>
      <c r="AA36" s="348">
        <v>1</v>
      </c>
      <c r="AB36" s="349">
        <v>1</v>
      </c>
      <c r="AC36" s="346">
        <v>2</v>
      </c>
      <c r="AD36" s="350">
        <v>3</v>
      </c>
      <c r="AE36" s="348">
        <v>2</v>
      </c>
      <c r="AF36" s="349">
        <v>1</v>
      </c>
      <c r="AG36" s="346">
        <v>0</v>
      </c>
      <c r="AH36" s="350">
        <v>0</v>
      </c>
      <c r="AI36" s="348">
        <v>1</v>
      </c>
      <c r="AJ36" s="349">
        <v>3</v>
      </c>
      <c r="AK36" s="346">
        <v>1</v>
      </c>
      <c r="AL36" s="350">
        <v>1</v>
      </c>
      <c r="AM36" s="348">
        <v>1</v>
      </c>
      <c r="AN36" s="350">
        <v>0</v>
      </c>
      <c r="AO36" s="348">
        <v>0</v>
      </c>
      <c r="AP36" s="352">
        <v>0</v>
      </c>
      <c r="AQ36" s="430">
        <v>0</v>
      </c>
      <c r="AR36" s="369">
        <v>0</v>
      </c>
      <c r="AS36" s="369">
        <v>2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573</v>
      </c>
      <c r="E39" s="3588">
        <f>SUM(E21:E38)</f>
        <v>238</v>
      </c>
      <c r="F39" s="615">
        <f t="shared" ref="F39:AX39" si="39">SUM(F21:F38)</f>
        <v>335</v>
      </c>
      <c r="G39" s="3587">
        <f t="shared" si="39"/>
        <v>0</v>
      </c>
      <c r="H39" s="615">
        <f t="shared" si="39"/>
        <v>2</v>
      </c>
      <c r="I39" s="3587">
        <f t="shared" si="39"/>
        <v>1</v>
      </c>
      <c r="J39" s="615">
        <f t="shared" si="39"/>
        <v>6</v>
      </c>
      <c r="K39" s="3587">
        <f t="shared" si="39"/>
        <v>0</v>
      </c>
      <c r="L39" s="615">
        <f t="shared" si="39"/>
        <v>5</v>
      </c>
      <c r="M39" s="3587">
        <f t="shared" si="39"/>
        <v>10</v>
      </c>
      <c r="N39" s="615">
        <f t="shared" si="39"/>
        <v>9</v>
      </c>
      <c r="O39" s="3587">
        <f t="shared" si="39"/>
        <v>6</v>
      </c>
      <c r="P39" s="615">
        <f t="shared" si="39"/>
        <v>18</v>
      </c>
      <c r="Q39" s="3587">
        <f t="shared" si="39"/>
        <v>6</v>
      </c>
      <c r="R39" s="615">
        <f t="shared" si="39"/>
        <v>8</v>
      </c>
      <c r="S39" s="3587">
        <f t="shared" si="39"/>
        <v>2</v>
      </c>
      <c r="T39" s="615">
        <f t="shared" si="39"/>
        <v>4</v>
      </c>
      <c r="U39" s="3587">
        <f t="shared" si="39"/>
        <v>7</v>
      </c>
      <c r="V39" s="615">
        <f t="shared" si="39"/>
        <v>18</v>
      </c>
      <c r="W39" s="3587">
        <f t="shared" si="39"/>
        <v>12</v>
      </c>
      <c r="X39" s="615">
        <f t="shared" si="39"/>
        <v>16</v>
      </c>
      <c r="Y39" s="3587">
        <f t="shared" si="39"/>
        <v>69</v>
      </c>
      <c r="Z39" s="615">
        <f t="shared" si="39"/>
        <v>49</v>
      </c>
      <c r="AA39" s="3587">
        <f t="shared" si="39"/>
        <v>45</v>
      </c>
      <c r="AB39" s="615">
        <f t="shared" si="39"/>
        <v>39</v>
      </c>
      <c r="AC39" s="3587">
        <f t="shared" si="39"/>
        <v>25</v>
      </c>
      <c r="AD39" s="615">
        <f t="shared" si="39"/>
        <v>40</v>
      </c>
      <c r="AE39" s="3587">
        <f t="shared" si="39"/>
        <v>17</v>
      </c>
      <c r="AF39" s="615">
        <f t="shared" si="39"/>
        <v>22</v>
      </c>
      <c r="AG39" s="3587">
        <f t="shared" si="39"/>
        <v>1</v>
      </c>
      <c r="AH39" s="615">
        <f t="shared" si="39"/>
        <v>19</v>
      </c>
      <c r="AI39" s="3587">
        <f t="shared" si="39"/>
        <v>24</v>
      </c>
      <c r="AJ39" s="615">
        <f t="shared" si="39"/>
        <v>61</v>
      </c>
      <c r="AK39" s="3587">
        <f t="shared" si="39"/>
        <v>8</v>
      </c>
      <c r="AL39" s="615">
        <f t="shared" si="39"/>
        <v>12</v>
      </c>
      <c r="AM39" s="3587">
        <f t="shared" si="39"/>
        <v>5</v>
      </c>
      <c r="AN39" s="615">
        <f t="shared" si="39"/>
        <v>2</v>
      </c>
      <c r="AO39" s="3587">
        <f t="shared" si="39"/>
        <v>0</v>
      </c>
      <c r="AP39" s="615">
        <f t="shared" si="39"/>
        <v>5</v>
      </c>
      <c r="AQ39" s="3587">
        <f t="shared" si="39"/>
        <v>46</v>
      </c>
      <c r="AR39" s="615">
        <f t="shared" si="39"/>
        <v>5</v>
      </c>
      <c r="AS39" s="3587">
        <f t="shared" si="39"/>
        <v>10</v>
      </c>
      <c r="AT39" s="615">
        <f t="shared" si="39"/>
        <v>0</v>
      </c>
      <c r="AU39" s="3587">
        <f t="shared" si="39"/>
        <v>0</v>
      </c>
      <c r="AV39" s="615">
        <f t="shared" si="39"/>
        <v>0</v>
      </c>
      <c r="AW39" s="3587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4</v>
      </c>
      <c r="E44" s="1020">
        <f>+S44+Y44+AA44+AC44+AE44+AG44+AI44+AK44+AM44+AO44</f>
        <v>1</v>
      </c>
      <c r="F44" s="3591">
        <f>+T44+Z44+AB44+AD44+AF44+AH44+AJ44+AL44+AN44+AP44</f>
        <v>3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2</v>
      </c>
      <c r="AE44" s="3594">
        <v>0</v>
      </c>
      <c r="AF44" s="3593">
        <v>0</v>
      </c>
      <c r="AG44" s="3592">
        <v>0</v>
      </c>
      <c r="AH44" s="3593">
        <v>0</v>
      </c>
      <c r="AI44" s="3592">
        <v>0</v>
      </c>
      <c r="AJ44" s="3593">
        <v>0</v>
      </c>
      <c r="AK44" s="3594">
        <v>1</v>
      </c>
      <c r="AL44" s="3593">
        <v>1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1</v>
      </c>
      <c r="AS44" s="3599">
        <v>2</v>
      </c>
      <c r="AT44" s="3599">
        <v>0</v>
      </c>
      <c r="AU44" s="3599">
        <v>0</v>
      </c>
      <c r="AV44" s="3599">
        <v>0</v>
      </c>
      <c r="AW44" s="3599">
        <v>0</v>
      </c>
      <c r="AX44" s="3600">
        <v>2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3</v>
      </c>
      <c r="E45" s="1011">
        <f>+G45+I45+K45+M45+O45+Q45+S45+U45+W45+Y45+AA45</f>
        <v>1</v>
      </c>
      <c r="F45" s="3601">
        <f>+H45+J45+L45+N45+P45+R45+T45+V45+X45+Z45+AB45</f>
        <v>2</v>
      </c>
      <c r="G45" s="3602">
        <v>0</v>
      </c>
      <c r="H45" s="3603">
        <v>1</v>
      </c>
      <c r="I45" s="3602">
        <v>0</v>
      </c>
      <c r="J45" s="3604">
        <v>0</v>
      </c>
      <c r="K45" s="3602">
        <v>0</v>
      </c>
      <c r="L45" s="3603">
        <v>0</v>
      </c>
      <c r="M45" s="3602">
        <v>1</v>
      </c>
      <c r="N45" s="3603">
        <v>1</v>
      </c>
      <c r="O45" s="3602">
        <v>0</v>
      </c>
      <c r="P45" s="3603">
        <v>0</v>
      </c>
      <c r="Q45" s="3602">
        <v>0</v>
      </c>
      <c r="R45" s="3605">
        <v>0</v>
      </c>
      <c r="S45" s="3602">
        <v>0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0</v>
      </c>
      <c r="Z45" s="3605">
        <v>0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1</v>
      </c>
      <c r="E47" s="1011">
        <f>SUM(S47+U47+W47+Y47+AA47+AC47+AE47+AG47+AI47+AK47+AM47+AO47)</f>
        <v>0</v>
      </c>
      <c r="F47" s="3601">
        <f>SUM(T47+V47+X47+Z47+AB47+AD47+AF47+AH47+AJ47+AL47+AN47+AP47)</f>
        <v>1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1</v>
      </c>
      <c r="AE47" s="3616">
        <v>0</v>
      </c>
      <c r="AF47" s="3615">
        <v>0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1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23</v>
      </c>
      <c r="E51" s="3648">
        <f>SUM(G51+I51+K51+M51+O51+Q51+S51+U51+W51+Y51+AA51+AC51+AE51+AG51+AI51+AK51+AM51+AO51)</f>
        <v>10</v>
      </c>
      <c r="F51" s="3601">
        <f>SUM(H51+J51+L51+N51+P51+R51+T51+V51+X51+Z51+AB51+AD51+AF51+AH51+AJ51+AL51+AN51+AP51)</f>
        <v>13</v>
      </c>
      <c r="G51" s="3602">
        <v>0</v>
      </c>
      <c r="H51" s="3603">
        <v>1</v>
      </c>
      <c r="I51" s="3602">
        <v>1</v>
      </c>
      <c r="J51" s="3604">
        <v>1</v>
      </c>
      <c r="K51" s="3602">
        <v>0</v>
      </c>
      <c r="L51" s="3603">
        <v>2</v>
      </c>
      <c r="M51" s="3602">
        <v>1</v>
      </c>
      <c r="N51" s="3603">
        <v>1</v>
      </c>
      <c r="O51" s="3602">
        <v>2</v>
      </c>
      <c r="P51" s="3603">
        <v>2</v>
      </c>
      <c r="Q51" s="3602">
        <v>1</v>
      </c>
      <c r="R51" s="3605">
        <v>1</v>
      </c>
      <c r="S51" s="3602">
        <v>0</v>
      </c>
      <c r="T51" s="3605">
        <v>1</v>
      </c>
      <c r="U51" s="3602">
        <v>1</v>
      </c>
      <c r="V51" s="3605">
        <v>1</v>
      </c>
      <c r="W51" s="3602">
        <v>1</v>
      </c>
      <c r="X51" s="3605">
        <v>1</v>
      </c>
      <c r="Y51" s="3602">
        <v>2</v>
      </c>
      <c r="Z51" s="3605">
        <v>1</v>
      </c>
      <c r="AA51" s="3602">
        <v>0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1</v>
      </c>
      <c r="AL51" s="3605">
        <v>1</v>
      </c>
      <c r="AM51" s="3649">
        <v>0</v>
      </c>
      <c r="AN51" s="3605">
        <v>0</v>
      </c>
      <c r="AO51" s="3604">
        <v>0</v>
      </c>
      <c r="AP51" s="3651">
        <v>0</v>
      </c>
      <c r="AQ51" s="3610">
        <v>1</v>
      </c>
      <c r="AR51" s="3613">
        <v>0</v>
      </c>
      <c r="AS51" s="3613">
        <v>2</v>
      </c>
      <c r="AT51" s="3613">
        <v>0</v>
      </c>
      <c r="AU51" s="3613">
        <v>0</v>
      </c>
      <c r="AV51" s="3613">
        <v>0</v>
      </c>
      <c r="AW51" s="3613">
        <v>0</v>
      </c>
      <c r="AX51" s="3603">
        <v>2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17</v>
      </c>
      <c r="E52" s="3648">
        <f t="shared" ref="E52:F61" si="71">SUM(G52+I52+K52+M52+O52+Q52+S52+U52+W52+Y52+AA52+AC52+AE52+AG52+AI52+AK52+AM52+AO52)</f>
        <v>5</v>
      </c>
      <c r="F52" s="3601">
        <f t="shared" si="71"/>
        <v>12</v>
      </c>
      <c r="G52" s="3614">
        <v>0</v>
      </c>
      <c r="H52" s="3620">
        <v>0</v>
      </c>
      <c r="I52" s="3614">
        <v>0</v>
      </c>
      <c r="J52" s="3623">
        <v>2</v>
      </c>
      <c r="K52" s="3614">
        <v>0</v>
      </c>
      <c r="L52" s="3620">
        <v>0</v>
      </c>
      <c r="M52" s="3614">
        <v>0</v>
      </c>
      <c r="N52" s="3620">
        <v>0</v>
      </c>
      <c r="O52" s="3614">
        <v>0</v>
      </c>
      <c r="P52" s="3620">
        <v>1</v>
      </c>
      <c r="Q52" s="3614">
        <v>0</v>
      </c>
      <c r="R52" s="3615">
        <v>0</v>
      </c>
      <c r="S52" s="3614">
        <v>0</v>
      </c>
      <c r="T52" s="3615">
        <v>0</v>
      </c>
      <c r="U52" s="3614">
        <v>0</v>
      </c>
      <c r="V52" s="3615">
        <v>2</v>
      </c>
      <c r="W52" s="3614">
        <v>1</v>
      </c>
      <c r="X52" s="3615">
        <v>0</v>
      </c>
      <c r="Y52" s="3614">
        <v>4</v>
      </c>
      <c r="Z52" s="3615">
        <v>4</v>
      </c>
      <c r="AA52" s="3614">
        <v>0</v>
      </c>
      <c r="AB52" s="3615">
        <v>2</v>
      </c>
      <c r="AC52" s="3652">
        <v>0</v>
      </c>
      <c r="AD52" s="3615">
        <v>1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2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1</v>
      </c>
      <c r="E53" s="3648">
        <f t="shared" si="71"/>
        <v>0</v>
      </c>
      <c r="F53" s="3601">
        <f t="shared" si="71"/>
        <v>1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0</v>
      </c>
      <c r="P53" s="3620">
        <v>1</v>
      </c>
      <c r="Q53" s="3614">
        <v>0</v>
      </c>
      <c r="R53" s="3615">
        <v>0</v>
      </c>
      <c r="S53" s="3614">
        <v>0</v>
      </c>
      <c r="T53" s="3615">
        <v>0</v>
      </c>
      <c r="U53" s="3614">
        <v>0</v>
      </c>
      <c r="V53" s="3615">
        <v>0</v>
      </c>
      <c r="W53" s="3614">
        <v>0</v>
      </c>
      <c r="X53" s="3615">
        <v>0</v>
      </c>
      <c r="Y53" s="3614">
        <v>0</v>
      </c>
      <c r="Z53" s="3615">
        <v>0</v>
      </c>
      <c r="AA53" s="3614">
        <v>0</v>
      </c>
      <c r="AB53" s="3615">
        <v>0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0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2</v>
      </c>
      <c r="E54" s="3648">
        <f>SUM(G54+I54+K54+M54+O54+Q54+S54+U54+W54+Y54+AA54+AC54+AE54+AG54+AI54+AK54+AM54+AO54)</f>
        <v>1</v>
      </c>
      <c r="F54" s="3601">
        <f t="shared" si="71"/>
        <v>1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0</v>
      </c>
      <c r="Q54" s="3614">
        <v>0</v>
      </c>
      <c r="R54" s="3615">
        <v>1</v>
      </c>
      <c r="S54" s="3614">
        <v>0</v>
      </c>
      <c r="T54" s="3615">
        <v>0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1</v>
      </c>
      <c r="AB54" s="3615">
        <v>0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0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2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2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1</v>
      </c>
      <c r="O55" s="3655">
        <v>0</v>
      </c>
      <c r="P55" s="3656">
        <v>0</v>
      </c>
      <c r="Q55" s="3655">
        <v>0</v>
      </c>
      <c r="R55" s="3658">
        <v>0</v>
      </c>
      <c r="S55" s="3655">
        <v>0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1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1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1</v>
      </c>
      <c r="E56" s="3664">
        <f>SUM(K56+M56+O56+Q56+S56+U56+W56+Y56+AA56+AC56+AE56+AG56+AI56+AK56+AM56+AO56)</f>
        <v>0</v>
      </c>
      <c r="F56" s="2961">
        <f>SUM(L56+N56+P56+R56+T56+V56+X56+Z56+AB56+AD56+AF56+AH56+AJ56+AL56+AN56+AP56)</f>
        <v>1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0</v>
      </c>
      <c r="AB56" s="3667">
        <v>1</v>
      </c>
      <c r="AC56" s="3668">
        <v>0</v>
      </c>
      <c r="AD56" s="3667">
        <v>0</v>
      </c>
      <c r="AE56" s="3669">
        <v>0</v>
      </c>
      <c r="AF56" s="3667">
        <v>0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0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46</v>
      </c>
      <c r="E57" s="3673">
        <f>SUM(E51:E56)</f>
        <v>16</v>
      </c>
      <c r="F57" s="3636">
        <f>SUM(F51:F56)</f>
        <v>30</v>
      </c>
      <c r="G57" s="3635">
        <f>SUM(G51:G56)</f>
        <v>0</v>
      </c>
      <c r="H57" s="3673">
        <f t="shared" ref="H57:AW57" si="72">SUM(H51:H56)</f>
        <v>1</v>
      </c>
      <c r="I57" s="3635">
        <f t="shared" si="72"/>
        <v>1</v>
      </c>
      <c r="J57" s="3673">
        <f t="shared" si="72"/>
        <v>3</v>
      </c>
      <c r="K57" s="3635">
        <f t="shared" si="72"/>
        <v>0</v>
      </c>
      <c r="L57" s="3673">
        <f t="shared" si="72"/>
        <v>2</v>
      </c>
      <c r="M57" s="3635">
        <f t="shared" si="72"/>
        <v>1</v>
      </c>
      <c r="N57" s="3673">
        <f t="shared" si="72"/>
        <v>2</v>
      </c>
      <c r="O57" s="3635">
        <f t="shared" si="72"/>
        <v>2</v>
      </c>
      <c r="P57" s="3673">
        <f t="shared" si="72"/>
        <v>4</v>
      </c>
      <c r="Q57" s="3635">
        <f t="shared" si="72"/>
        <v>1</v>
      </c>
      <c r="R57" s="3673">
        <f t="shared" si="72"/>
        <v>2</v>
      </c>
      <c r="S57" s="3635">
        <f t="shared" si="72"/>
        <v>0</v>
      </c>
      <c r="T57" s="3673">
        <f t="shared" si="72"/>
        <v>1</v>
      </c>
      <c r="U57" s="3635">
        <f t="shared" si="72"/>
        <v>1</v>
      </c>
      <c r="V57" s="3673">
        <f t="shared" si="72"/>
        <v>3</v>
      </c>
      <c r="W57" s="3635">
        <f t="shared" si="72"/>
        <v>2</v>
      </c>
      <c r="X57" s="3673">
        <f t="shared" si="72"/>
        <v>1</v>
      </c>
      <c r="Y57" s="3635">
        <f>SUM(Y51:Y56)</f>
        <v>6</v>
      </c>
      <c r="Z57" s="3673">
        <f>SUM(Z51:Z56)</f>
        <v>5</v>
      </c>
      <c r="AA57" s="3635">
        <f t="shared" si="72"/>
        <v>1</v>
      </c>
      <c r="AB57" s="3673">
        <f t="shared" si="72"/>
        <v>3</v>
      </c>
      <c r="AC57" s="3635">
        <f t="shared" si="72"/>
        <v>0</v>
      </c>
      <c r="AD57" s="3673">
        <f t="shared" si="72"/>
        <v>2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1</v>
      </c>
      <c r="AL57" s="3673">
        <f t="shared" si="72"/>
        <v>1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3</v>
      </c>
      <c r="AR57" s="880">
        <f t="shared" si="72"/>
        <v>1</v>
      </c>
      <c r="AS57" s="880">
        <f t="shared" si="72"/>
        <v>2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2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13</v>
      </c>
      <c r="E58" s="3677">
        <f t="shared" si="71"/>
        <v>3</v>
      </c>
      <c r="F58" s="3678">
        <f t="shared" si="71"/>
        <v>10</v>
      </c>
      <c r="G58" s="3592">
        <v>0</v>
      </c>
      <c r="H58" s="3593">
        <v>1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1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0</v>
      </c>
      <c r="X58" s="3593">
        <v>0</v>
      </c>
      <c r="Y58" s="3592">
        <v>1</v>
      </c>
      <c r="Z58" s="3593">
        <v>0</v>
      </c>
      <c r="AA58" s="3592">
        <v>0</v>
      </c>
      <c r="AB58" s="3593">
        <v>0</v>
      </c>
      <c r="AC58" s="3592">
        <v>1</v>
      </c>
      <c r="AD58" s="3593">
        <v>2</v>
      </c>
      <c r="AE58" s="3592">
        <v>1</v>
      </c>
      <c r="AF58" s="3593">
        <v>1</v>
      </c>
      <c r="AG58" s="3592">
        <v>0</v>
      </c>
      <c r="AH58" s="3593">
        <v>0</v>
      </c>
      <c r="AI58" s="3592">
        <v>0</v>
      </c>
      <c r="AJ58" s="3593">
        <v>4</v>
      </c>
      <c r="AK58" s="3592">
        <v>0</v>
      </c>
      <c r="AL58" s="3593">
        <v>1</v>
      </c>
      <c r="AM58" s="3592">
        <v>0</v>
      </c>
      <c r="AN58" s="3593">
        <v>0</v>
      </c>
      <c r="AO58" s="3592">
        <v>0</v>
      </c>
      <c r="AP58" s="3597">
        <v>0</v>
      </c>
      <c r="AQ58" s="3598">
        <v>0</v>
      </c>
      <c r="AR58" s="3599">
        <v>1</v>
      </c>
      <c r="AS58" s="3599">
        <v>1</v>
      </c>
      <c r="AT58" s="3599">
        <v>0</v>
      </c>
      <c r="AU58" s="3599">
        <v>0</v>
      </c>
      <c r="AV58" s="3599">
        <v>0</v>
      </c>
      <c r="AW58" s="3599">
        <v>0</v>
      </c>
      <c r="AX58" s="3600">
        <v>1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0</v>
      </c>
      <c r="E59" s="3679">
        <f t="shared" si="71"/>
        <v>0</v>
      </c>
      <c r="F59" s="3680">
        <f t="shared" si="71"/>
        <v>0</v>
      </c>
      <c r="G59" s="3614"/>
      <c r="H59" s="3615"/>
      <c r="I59" s="3614"/>
      <c r="J59" s="3615"/>
      <c r="K59" s="3614"/>
      <c r="L59" s="3615"/>
      <c r="M59" s="3614"/>
      <c r="N59" s="3615"/>
      <c r="O59" s="3614"/>
      <c r="P59" s="3615"/>
      <c r="Q59" s="3614"/>
      <c r="R59" s="3615"/>
      <c r="S59" s="3614"/>
      <c r="T59" s="3615"/>
      <c r="U59" s="3614"/>
      <c r="V59" s="3615"/>
      <c r="W59" s="3614"/>
      <c r="X59" s="3615"/>
      <c r="Y59" s="3614"/>
      <c r="Z59" s="3615"/>
      <c r="AA59" s="3614"/>
      <c r="AB59" s="3615"/>
      <c r="AC59" s="3614"/>
      <c r="AD59" s="3615"/>
      <c r="AE59" s="3614"/>
      <c r="AF59" s="3615"/>
      <c r="AG59" s="3614"/>
      <c r="AH59" s="3615"/>
      <c r="AI59" s="3614"/>
      <c r="AJ59" s="3615"/>
      <c r="AK59" s="3614"/>
      <c r="AL59" s="3615"/>
      <c r="AM59" s="3614"/>
      <c r="AN59" s="3615"/>
      <c r="AO59" s="3614"/>
      <c r="AP59" s="3618"/>
      <c r="AQ59" s="3619"/>
      <c r="AR59" s="3611"/>
      <c r="AS59" s="3611"/>
      <c r="AT59" s="3611"/>
      <c r="AU59" s="3611"/>
      <c r="AV59" s="3611"/>
      <c r="AW59" s="3611"/>
      <c r="AX59" s="3620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/>
      <c r="J60" s="3615"/>
      <c r="K60" s="3614"/>
      <c r="L60" s="3615"/>
      <c r="M60" s="3614"/>
      <c r="N60" s="3615"/>
      <c r="O60" s="3614"/>
      <c r="P60" s="3615"/>
      <c r="Q60" s="3614"/>
      <c r="R60" s="3615"/>
      <c r="S60" s="3614"/>
      <c r="T60" s="3615"/>
      <c r="U60" s="3614"/>
      <c r="V60" s="3615"/>
      <c r="W60" s="3614"/>
      <c r="X60" s="3615"/>
      <c r="Y60" s="3614"/>
      <c r="Z60" s="3615"/>
      <c r="AA60" s="3614"/>
      <c r="AB60" s="3615"/>
      <c r="AC60" s="3614"/>
      <c r="AD60" s="3615"/>
      <c r="AE60" s="3614"/>
      <c r="AF60" s="3615"/>
      <c r="AG60" s="3614"/>
      <c r="AH60" s="3615"/>
      <c r="AI60" s="3614"/>
      <c r="AJ60" s="3615"/>
      <c r="AK60" s="3614"/>
      <c r="AL60" s="3615"/>
      <c r="AM60" s="3614"/>
      <c r="AN60" s="3615"/>
      <c r="AO60" s="3614"/>
      <c r="AP60" s="3618"/>
      <c r="AQ60" s="3619"/>
      <c r="AR60" s="3611"/>
      <c r="AS60" s="3611"/>
      <c r="AT60" s="3611"/>
      <c r="AU60" s="3611"/>
      <c r="AV60" s="3611"/>
      <c r="AW60" s="3611"/>
      <c r="AX60" s="3620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0</v>
      </c>
      <c r="E61" s="3679">
        <f t="shared" si="71"/>
        <v>0</v>
      </c>
      <c r="F61" s="3680">
        <f t="shared" si="71"/>
        <v>0</v>
      </c>
      <c r="G61" s="5607"/>
      <c r="H61" s="5608"/>
      <c r="I61" s="5607"/>
      <c r="J61" s="5608"/>
      <c r="K61" s="3614"/>
      <c r="L61" s="3615"/>
      <c r="M61" s="3614"/>
      <c r="N61" s="3615"/>
      <c r="O61" s="3614"/>
      <c r="P61" s="3615"/>
      <c r="Q61" s="3614"/>
      <c r="R61" s="3615"/>
      <c r="S61" s="3614"/>
      <c r="T61" s="3615"/>
      <c r="U61" s="3614"/>
      <c r="V61" s="3615"/>
      <c r="W61" s="3614"/>
      <c r="X61" s="3615"/>
      <c r="Y61" s="3614"/>
      <c r="Z61" s="3615"/>
      <c r="AA61" s="3614"/>
      <c r="AB61" s="3615"/>
      <c r="AC61" s="3614"/>
      <c r="AD61" s="3615"/>
      <c r="AE61" s="3614"/>
      <c r="AF61" s="3615"/>
      <c r="AG61" s="3614"/>
      <c r="AH61" s="3615"/>
      <c r="AI61" s="3614"/>
      <c r="AJ61" s="3615"/>
      <c r="AK61" s="3614"/>
      <c r="AL61" s="3615"/>
      <c r="AM61" s="3614"/>
      <c r="AN61" s="3615"/>
      <c r="AO61" s="3614"/>
      <c r="AP61" s="3618"/>
      <c r="AQ61" s="3619"/>
      <c r="AR61" s="3611"/>
      <c r="AS61" s="3611"/>
      <c r="AT61" s="3611"/>
      <c r="AU61" s="3611"/>
      <c r="AV61" s="3611"/>
      <c r="AW61" s="3611"/>
      <c r="AX61" s="3620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0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0</v>
      </c>
      <c r="G62" s="5609"/>
      <c r="H62" s="5610"/>
      <c r="I62" s="5609"/>
      <c r="J62" s="5610"/>
      <c r="K62" s="3625"/>
      <c r="L62" s="3667"/>
      <c r="M62" s="3625"/>
      <c r="N62" s="3667"/>
      <c r="O62" s="3625"/>
      <c r="P62" s="3667"/>
      <c r="Q62" s="3625"/>
      <c r="R62" s="3667"/>
      <c r="S62" s="3625"/>
      <c r="T62" s="3667"/>
      <c r="U62" s="3625"/>
      <c r="V62" s="3667"/>
      <c r="W62" s="3625"/>
      <c r="X62" s="3667"/>
      <c r="Y62" s="3625"/>
      <c r="Z62" s="3667"/>
      <c r="AA62" s="3625"/>
      <c r="AB62" s="3667"/>
      <c r="AC62" s="3625"/>
      <c r="AD62" s="3667"/>
      <c r="AE62" s="3625"/>
      <c r="AF62" s="3667"/>
      <c r="AG62" s="3625"/>
      <c r="AH62" s="3667"/>
      <c r="AI62" s="3625"/>
      <c r="AJ62" s="3667"/>
      <c r="AK62" s="3625"/>
      <c r="AL62" s="3667"/>
      <c r="AM62" s="3625"/>
      <c r="AN62" s="3667"/>
      <c r="AO62" s="3625"/>
      <c r="AP62" s="3670"/>
      <c r="AQ62" s="3671"/>
      <c r="AR62" s="3672"/>
      <c r="AS62" s="3672"/>
      <c r="AT62" s="3672"/>
      <c r="AU62" s="3672"/>
      <c r="AV62" s="3672"/>
      <c r="AW62" s="3672"/>
      <c r="AX62" s="3665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13</v>
      </c>
      <c r="E63" s="880">
        <f>SUM(E58:E62)</f>
        <v>3</v>
      </c>
      <c r="F63" s="882">
        <f>SUM(F58:F62)</f>
        <v>10</v>
      </c>
      <c r="G63" s="3635">
        <f t="shared" ref="G63:AX63" si="83">SUM(G58:G62)</f>
        <v>0</v>
      </c>
      <c r="H63" s="3673">
        <f t="shared" si="83"/>
        <v>1</v>
      </c>
      <c r="I63" s="3635">
        <f t="shared" si="83"/>
        <v>0</v>
      </c>
      <c r="J63" s="3673">
        <f t="shared" si="83"/>
        <v>0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1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0</v>
      </c>
      <c r="S63" s="3635">
        <f t="shared" si="83"/>
        <v>0</v>
      </c>
      <c r="T63" s="882">
        <f t="shared" si="83"/>
        <v>0</v>
      </c>
      <c r="U63" s="3635">
        <f t="shared" si="83"/>
        <v>0</v>
      </c>
      <c r="V63" s="3673">
        <f t="shared" si="83"/>
        <v>0</v>
      </c>
      <c r="W63" s="3635">
        <f t="shared" si="83"/>
        <v>0</v>
      </c>
      <c r="X63" s="3673">
        <f t="shared" si="83"/>
        <v>0</v>
      </c>
      <c r="Y63" s="3635">
        <f t="shared" si="83"/>
        <v>1</v>
      </c>
      <c r="Z63" s="3673">
        <f t="shared" si="83"/>
        <v>0</v>
      </c>
      <c r="AA63" s="3635">
        <f t="shared" si="83"/>
        <v>0</v>
      </c>
      <c r="AB63" s="3673">
        <f t="shared" si="83"/>
        <v>0</v>
      </c>
      <c r="AC63" s="3635">
        <f t="shared" si="83"/>
        <v>1</v>
      </c>
      <c r="AD63" s="3673">
        <f t="shared" si="83"/>
        <v>2</v>
      </c>
      <c r="AE63" s="3635">
        <f t="shared" si="83"/>
        <v>1</v>
      </c>
      <c r="AF63" s="3673">
        <f t="shared" si="83"/>
        <v>1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4</v>
      </c>
      <c r="AK63" s="3635">
        <f t="shared" si="83"/>
        <v>0</v>
      </c>
      <c r="AL63" s="3673">
        <f t="shared" si="83"/>
        <v>1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0</v>
      </c>
      <c r="AR63" s="880">
        <f t="shared" si="83"/>
        <v>1</v>
      </c>
      <c r="AS63" s="880">
        <f t="shared" si="83"/>
        <v>1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1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0</v>
      </c>
      <c r="E71" s="669">
        <v>0</v>
      </c>
      <c r="F71" s="791">
        <v>0</v>
      </c>
      <c r="G71" s="791">
        <v>0</v>
      </c>
      <c r="H71" s="671">
        <v>0</v>
      </c>
      <c r="I71" s="26">
        <f>SUM(J71:M71)</f>
        <v>0</v>
      </c>
      <c r="J71" s="669">
        <v>0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0</v>
      </c>
      <c r="E72" s="192">
        <v>0</v>
      </c>
      <c r="F72" s="594">
        <v>0</v>
      </c>
      <c r="G72" s="594">
        <v>0</v>
      </c>
      <c r="H72" s="383">
        <v>0</v>
      </c>
      <c r="I72" s="3654">
        <f>SUM(J72:M72)</f>
        <v>0</v>
      </c>
      <c r="J72" s="192">
        <v>0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>
        <v>0</v>
      </c>
      <c r="F73" s="369">
        <v>0</v>
      </c>
      <c r="G73" s="369">
        <v>0</v>
      </c>
      <c r="H73" s="350">
        <v>0</v>
      </c>
      <c r="I73" s="3654">
        <f t="shared" ref="I73:I81" si="99">SUM(J73:M73)</f>
        <v>0</v>
      </c>
      <c r="J73" s="346">
        <v>0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0</v>
      </c>
      <c r="E74" s="346">
        <v>0</v>
      </c>
      <c r="F74" s="369">
        <v>0</v>
      </c>
      <c r="G74" s="369">
        <v>0</v>
      </c>
      <c r="H74" s="350">
        <v>0</v>
      </c>
      <c r="I74" s="3654">
        <f t="shared" si="99"/>
        <v>0</v>
      </c>
      <c r="J74" s="346">
        <v>0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0</v>
      </c>
      <c r="E75" s="346">
        <v>0</v>
      </c>
      <c r="F75" s="369">
        <v>0</v>
      </c>
      <c r="G75" s="369">
        <v>0</v>
      </c>
      <c r="H75" s="350">
        <v>0</v>
      </c>
      <c r="I75" s="3654">
        <f t="shared" si="99"/>
        <v>0</v>
      </c>
      <c r="J75" s="346">
        <v>0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0</v>
      </c>
      <c r="E76" s="346">
        <v>0</v>
      </c>
      <c r="F76" s="369">
        <v>0</v>
      </c>
      <c r="G76" s="369">
        <v>0</v>
      </c>
      <c r="H76" s="350">
        <v>0</v>
      </c>
      <c r="I76" s="3654">
        <f t="shared" si="99"/>
        <v>0</v>
      </c>
      <c r="J76" s="346">
        <v>0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0</v>
      </c>
      <c r="E77" s="346">
        <v>0</v>
      </c>
      <c r="F77" s="369">
        <v>0</v>
      </c>
      <c r="G77" s="369">
        <v>0</v>
      </c>
      <c r="H77" s="350">
        <v>0</v>
      </c>
      <c r="I77" s="3654">
        <f t="shared" si="99"/>
        <v>0</v>
      </c>
      <c r="J77" s="346">
        <v>0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99"/>
        <v>0</v>
      </c>
      <c r="J78" s="346">
        <v>0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0</v>
      </c>
      <c r="E80" s="346">
        <v>0</v>
      </c>
      <c r="F80" s="369">
        <v>0</v>
      </c>
      <c r="G80" s="369">
        <v>0</v>
      </c>
      <c r="H80" s="350">
        <v>0</v>
      </c>
      <c r="I80" s="3654">
        <f t="shared" si="99"/>
        <v>0</v>
      </c>
      <c r="J80" s="346">
        <v>0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0</v>
      </c>
      <c r="E85" s="290"/>
      <c r="F85" s="637"/>
    </row>
    <row r="86" spans="1:102" ht="15" customHeight="1" x14ac:dyDescent="0.25">
      <c r="A86" s="6574"/>
      <c r="B86" s="6268" t="s">
        <v>1658</v>
      </c>
      <c r="C86" s="6057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12</v>
      </c>
      <c r="E264" s="3913">
        <f t="shared" si="250"/>
        <v>6</v>
      </c>
      <c r="F264" s="3914">
        <f t="shared" si="251"/>
        <v>6</v>
      </c>
      <c r="G264" s="3880">
        <v>0</v>
      </c>
      <c r="H264" s="859">
        <v>0</v>
      </c>
      <c r="I264" s="3880">
        <v>0</v>
      </c>
      <c r="J264" s="859">
        <v>1</v>
      </c>
      <c r="K264" s="3880">
        <v>0</v>
      </c>
      <c r="L264" s="859">
        <v>2</v>
      </c>
      <c r="M264" s="3880">
        <v>0</v>
      </c>
      <c r="N264" s="859">
        <v>2</v>
      </c>
      <c r="O264" s="3880">
        <v>3</v>
      </c>
      <c r="P264" s="859">
        <v>1</v>
      </c>
      <c r="Q264" s="3880">
        <v>0</v>
      </c>
      <c r="R264" s="859">
        <v>0</v>
      </c>
      <c r="S264" s="3880">
        <v>3</v>
      </c>
      <c r="T264" s="859">
        <v>0</v>
      </c>
      <c r="U264" s="3880">
        <v>0</v>
      </c>
      <c r="V264" s="859">
        <v>0</v>
      </c>
      <c r="W264" s="3880">
        <v>0</v>
      </c>
      <c r="X264" s="859">
        <v>0</v>
      </c>
      <c r="Y264" s="3880">
        <v>0</v>
      </c>
      <c r="Z264" s="859">
        <v>0</v>
      </c>
      <c r="AA264" s="3880">
        <v>0</v>
      </c>
      <c r="AB264" s="859">
        <v>0</v>
      </c>
      <c r="AC264" s="3880">
        <v>0</v>
      </c>
      <c r="AD264" s="859">
        <v>0</v>
      </c>
      <c r="AE264" s="3880">
        <v>0</v>
      </c>
      <c r="AF264" s="859">
        <v>0</v>
      </c>
      <c r="AG264" s="3880">
        <v>0</v>
      </c>
      <c r="AH264" s="859">
        <v>0</v>
      </c>
      <c r="AI264" s="3880">
        <v>0</v>
      </c>
      <c r="AJ264" s="859">
        <v>0</v>
      </c>
      <c r="AK264" s="3880">
        <v>0</v>
      </c>
      <c r="AL264" s="859">
        <v>0</v>
      </c>
      <c r="AM264" s="5618">
        <v>0</v>
      </c>
      <c r="AN264" s="5615">
        <v>0</v>
      </c>
      <c r="AO264" s="3879">
        <v>0</v>
      </c>
      <c r="AP264" s="3893">
        <v>0</v>
      </c>
      <c r="AQ264" s="3880">
        <v>12</v>
      </c>
      <c r="AR264" s="3894">
        <v>0</v>
      </c>
      <c r="AS264" s="3894">
        <v>0</v>
      </c>
      <c r="AT264" s="3895">
        <v>0</v>
      </c>
      <c r="AU264" s="2691">
        <v>0</v>
      </c>
      <c r="AV264" s="3883"/>
      <c r="AW264" s="3895">
        <v>0</v>
      </c>
      <c r="AX264" s="2691">
        <v>0</v>
      </c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23</v>
      </c>
      <c r="E265" s="3897">
        <f t="shared" si="250"/>
        <v>13</v>
      </c>
      <c r="F265" s="3915">
        <f t="shared" si="251"/>
        <v>10</v>
      </c>
      <c r="G265" s="3900">
        <v>0</v>
      </c>
      <c r="H265" s="3899">
        <v>0</v>
      </c>
      <c r="I265" s="3900">
        <v>1</v>
      </c>
      <c r="J265" s="3899">
        <v>0</v>
      </c>
      <c r="K265" s="3900">
        <v>0</v>
      </c>
      <c r="L265" s="3899">
        <v>2</v>
      </c>
      <c r="M265" s="3900">
        <v>2</v>
      </c>
      <c r="N265" s="3899">
        <v>2</v>
      </c>
      <c r="O265" s="3900">
        <v>4</v>
      </c>
      <c r="P265" s="3899">
        <v>2</v>
      </c>
      <c r="Q265" s="3900">
        <v>5</v>
      </c>
      <c r="R265" s="3899">
        <v>1</v>
      </c>
      <c r="S265" s="3900">
        <v>1</v>
      </c>
      <c r="T265" s="3899">
        <v>3</v>
      </c>
      <c r="U265" s="3900">
        <v>0</v>
      </c>
      <c r="V265" s="3899">
        <v>0</v>
      </c>
      <c r="W265" s="3900">
        <v>0</v>
      </c>
      <c r="X265" s="3899">
        <v>0</v>
      </c>
      <c r="Y265" s="3900">
        <v>0</v>
      </c>
      <c r="Z265" s="3899">
        <v>0</v>
      </c>
      <c r="AA265" s="3900">
        <v>0</v>
      </c>
      <c r="AB265" s="3899">
        <v>0</v>
      </c>
      <c r="AC265" s="3900">
        <v>0</v>
      </c>
      <c r="AD265" s="3899">
        <v>0</v>
      </c>
      <c r="AE265" s="3900">
        <v>0</v>
      </c>
      <c r="AF265" s="3899">
        <v>0</v>
      </c>
      <c r="AG265" s="3900">
        <v>0</v>
      </c>
      <c r="AH265" s="3899">
        <v>0</v>
      </c>
      <c r="AI265" s="3900">
        <v>0</v>
      </c>
      <c r="AJ265" s="3899">
        <v>0</v>
      </c>
      <c r="AK265" s="3900">
        <v>0</v>
      </c>
      <c r="AL265" s="3899">
        <v>0</v>
      </c>
      <c r="AM265" s="5059">
        <v>0</v>
      </c>
      <c r="AN265" s="5616">
        <v>0</v>
      </c>
      <c r="AO265" s="3882"/>
      <c r="AP265" s="3883"/>
      <c r="AQ265" s="3894">
        <v>0</v>
      </c>
      <c r="AR265" s="3900">
        <v>0</v>
      </c>
      <c r="AS265" s="3900">
        <v>0</v>
      </c>
      <c r="AT265" s="3898">
        <v>0</v>
      </c>
      <c r="AU265" s="835">
        <v>0</v>
      </c>
      <c r="AV265" s="3883"/>
      <c r="AW265" s="3898">
        <v>0</v>
      </c>
      <c r="AX265" s="835">
        <v>0</v>
      </c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12</v>
      </c>
      <c r="E266" s="3897">
        <f t="shared" si="250"/>
        <v>6</v>
      </c>
      <c r="F266" s="3915">
        <f t="shared" si="251"/>
        <v>6</v>
      </c>
      <c r="G266" s="3900">
        <v>0</v>
      </c>
      <c r="H266" s="3899">
        <v>0</v>
      </c>
      <c r="I266" s="3900">
        <v>0</v>
      </c>
      <c r="J266" s="3899">
        <v>1</v>
      </c>
      <c r="K266" s="3900">
        <v>0</v>
      </c>
      <c r="L266" s="3899">
        <v>2</v>
      </c>
      <c r="M266" s="3900">
        <v>0</v>
      </c>
      <c r="N266" s="3899">
        <v>2</v>
      </c>
      <c r="O266" s="3900">
        <v>3</v>
      </c>
      <c r="P266" s="3899">
        <v>1</v>
      </c>
      <c r="Q266" s="3900">
        <v>0</v>
      </c>
      <c r="R266" s="3899">
        <v>0</v>
      </c>
      <c r="S266" s="3900">
        <v>3</v>
      </c>
      <c r="T266" s="3899">
        <v>0</v>
      </c>
      <c r="U266" s="3900">
        <v>0</v>
      </c>
      <c r="V266" s="3899">
        <v>0</v>
      </c>
      <c r="W266" s="3900">
        <v>0</v>
      </c>
      <c r="X266" s="3899">
        <v>0</v>
      </c>
      <c r="Y266" s="3900">
        <v>0</v>
      </c>
      <c r="Z266" s="3899">
        <v>0</v>
      </c>
      <c r="AA266" s="3900">
        <v>0</v>
      </c>
      <c r="AB266" s="3899">
        <v>0</v>
      </c>
      <c r="AC266" s="3900">
        <v>0</v>
      </c>
      <c r="AD266" s="3899">
        <v>0</v>
      </c>
      <c r="AE266" s="3900">
        <v>0</v>
      </c>
      <c r="AF266" s="3899">
        <v>0</v>
      </c>
      <c r="AG266" s="3900">
        <v>0</v>
      </c>
      <c r="AH266" s="3899">
        <v>0</v>
      </c>
      <c r="AI266" s="3900">
        <v>0</v>
      </c>
      <c r="AJ266" s="3899">
        <v>0</v>
      </c>
      <c r="AK266" s="3900">
        <v>0</v>
      </c>
      <c r="AL266" s="3899">
        <v>0</v>
      </c>
      <c r="AM266" s="5059">
        <v>0</v>
      </c>
      <c r="AN266" s="5616">
        <v>0</v>
      </c>
      <c r="AO266" s="3882"/>
      <c r="AP266" s="3883"/>
      <c r="AQ266" s="3903"/>
      <c r="AR266" s="3900">
        <v>0</v>
      </c>
      <c r="AS266" s="3900">
        <v>0</v>
      </c>
      <c r="AT266" s="3898">
        <v>0</v>
      </c>
      <c r="AU266" s="835">
        <v>0</v>
      </c>
      <c r="AV266" s="3883"/>
      <c r="AW266" s="3898">
        <v>0</v>
      </c>
      <c r="AX266" s="835">
        <v>0</v>
      </c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10</v>
      </c>
      <c r="E267" s="3897">
        <f t="shared" si="250"/>
        <v>8</v>
      </c>
      <c r="F267" s="3915">
        <f t="shared" si="251"/>
        <v>2</v>
      </c>
      <c r="G267" s="3906">
        <v>0</v>
      </c>
      <c r="H267" s="3905">
        <v>0</v>
      </c>
      <c r="I267" s="3906">
        <v>0</v>
      </c>
      <c r="J267" s="3905">
        <v>0</v>
      </c>
      <c r="K267" s="3906">
        <v>1</v>
      </c>
      <c r="L267" s="3905">
        <v>0</v>
      </c>
      <c r="M267" s="3906">
        <v>0</v>
      </c>
      <c r="N267" s="3905">
        <v>0</v>
      </c>
      <c r="O267" s="3906">
        <v>2</v>
      </c>
      <c r="P267" s="3905">
        <v>0</v>
      </c>
      <c r="Q267" s="3906">
        <v>3</v>
      </c>
      <c r="R267" s="3905">
        <v>1</v>
      </c>
      <c r="S267" s="3906">
        <v>2</v>
      </c>
      <c r="T267" s="3905">
        <v>1</v>
      </c>
      <c r="U267" s="3906">
        <v>0</v>
      </c>
      <c r="V267" s="3905">
        <v>0</v>
      </c>
      <c r="W267" s="3906">
        <v>0</v>
      </c>
      <c r="X267" s="3905">
        <v>0</v>
      </c>
      <c r="Y267" s="3906">
        <v>0</v>
      </c>
      <c r="Z267" s="3905">
        <v>0</v>
      </c>
      <c r="AA267" s="3906">
        <v>0</v>
      </c>
      <c r="AB267" s="3905">
        <v>0</v>
      </c>
      <c r="AC267" s="3906">
        <v>0</v>
      </c>
      <c r="AD267" s="3905">
        <v>0</v>
      </c>
      <c r="AE267" s="3906">
        <v>0</v>
      </c>
      <c r="AF267" s="3905">
        <v>0</v>
      </c>
      <c r="AG267" s="3906">
        <v>0</v>
      </c>
      <c r="AH267" s="3905">
        <v>0</v>
      </c>
      <c r="AI267" s="3906">
        <v>0</v>
      </c>
      <c r="AJ267" s="3905">
        <v>0</v>
      </c>
      <c r="AK267" s="3906">
        <v>0</v>
      </c>
      <c r="AL267" s="3905">
        <v>0</v>
      </c>
      <c r="AM267" s="5059">
        <v>0</v>
      </c>
      <c r="AN267" s="5616">
        <v>0</v>
      </c>
      <c r="AO267" s="3882"/>
      <c r="AP267" s="3883"/>
      <c r="AQ267" s="3903"/>
      <c r="AR267" s="3906">
        <v>0</v>
      </c>
      <c r="AS267" s="3906">
        <v>0</v>
      </c>
      <c r="AT267" s="3904">
        <v>0</v>
      </c>
      <c r="AU267" s="2677">
        <v>0</v>
      </c>
      <c r="AV267" s="835">
        <v>0</v>
      </c>
      <c r="AW267" s="3904">
        <v>0</v>
      </c>
      <c r="AX267" s="2677">
        <v>0</v>
      </c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4</v>
      </c>
      <c r="E268" s="3897">
        <f t="shared" si="250"/>
        <v>3</v>
      </c>
      <c r="F268" s="3683">
        <f t="shared" si="251"/>
        <v>1</v>
      </c>
      <c r="G268" s="3904">
        <v>0</v>
      </c>
      <c r="H268" s="3905">
        <v>0</v>
      </c>
      <c r="I268" s="3906">
        <v>0</v>
      </c>
      <c r="J268" s="3905">
        <v>0</v>
      </c>
      <c r="K268" s="3906">
        <v>0</v>
      </c>
      <c r="L268" s="3905">
        <v>1</v>
      </c>
      <c r="M268" s="3906">
        <v>0</v>
      </c>
      <c r="N268" s="3905">
        <v>0</v>
      </c>
      <c r="O268" s="3906">
        <v>3</v>
      </c>
      <c r="P268" s="3905">
        <v>0</v>
      </c>
      <c r="Q268" s="3906">
        <v>0</v>
      </c>
      <c r="R268" s="3905">
        <v>0</v>
      </c>
      <c r="S268" s="3906">
        <v>0</v>
      </c>
      <c r="T268" s="3905">
        <v>0</v>
      </c>
      <c r="U268" s="3906">
        <v>0</v>
      </c>
      <c r="V268" s="3905">
        <v>0</v>
      </c>
      <c r="W268" s="3906">
        <v>0</v>
      </c>
      <c r="X268" s="3905">
        <v>0</v>
      </c>
      <c r="Y268" s="3906">
        <v>0</v>
      </c>
      <c r="Z268" s="3905">
        <v>0</v>
      </c>
      <c r="AA268" s="3906">
        <v>0</v>
      </c>
      <c r="AB268" s="3905">
        <v>0</v>
      </c>
      <c r="AC268" s="3906">
        <v>0</v>
      </c>
      <c r="AD268" s="3905">
        <v>0</v>
      </c>
      <c r="AE268" s="3906">
        <v>0</v>
      </c>
      <c r="AF268" s="3905">
        <v>0</v>
      </c>
      <c r="AG268" s="3906">
        <v>0</v>
      </c>
      <c r="AH268" s="3905">
        <v>0</v>
      </c>
      <c r="AI268" s="3906">
        <v>0</v>
      </c>
      <c r="AJ268" s="3905">
        <v>0</v>
      </c>
      <c r="AK268" s="3906">
        <v>0</v>
      </c>
      <c r="AL268" s="3905">
        <v>0</v>
      </c>
      <c r="AM268" s="2675">
        <v>0</v>
      </c>
      <c r="AN268" s="3906">
        <v>0</v>
      </c>
      <c r="AO268" s="3882"/>
      <c r="AP268" s="3883"/>
      <c r="AQ268" s="3910"/>
      <c r="AR268" s="3906">
        <v>0</v>
      </c>
      <c r="AS268" s="3906">
        <v>0</v>
      </c>
      <c r="AT268" s="3904">
        <v>0</v>
      </c>
      <c r="AU268" s="2677">
        <v>0</v>
      </c>
      <c r="AV268" s="3909"/>
      <c r="AW268" s="3904">
        <v>0</v>
      </c>
      <c r="AX268" s="2677">
        <v>0</v>
      </c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>
        <v>0</v>
      </c>
      <c r="H269" s="3888">
        <v>0</v>
      </c>
      <c r="I269" s="3889">
        <v>0</v>
      </c>
      <c r="J269" s="3888">
        <v>0</v>
      </c>
      <c r="K269" s="3889">
        <v>0</v>
      </c>
      <c r="L269" s="3888">
        <v>0</v>
      </c>
      <c r="M269" s="3889">
        <v>0</v>
      </c>
      <c r="N269" s="3888">
        <v>0</v>
      </c>
      <c r="O269" s="3889">
        <v>0</v>
      </c>
      <c r="P269" s="3888">
        <v>0</v>
      </c>
      <c r="Q269" s="3889">
        <v>0</v>
      </c>
      <c r="R269" s="3888">
        <v>0</v>
      </c>
      <c r="S269" s="3889">
        <v>0</v>
      </c>
      <c r="T269" s="3888">
        <v>0</v>
      </c>
      <c r="U269" s="3889">
        <v>0</v>
      </c>
      <c r="V269" s="3888">
        <v>0</v>
      </c>
      <c r="W269" s="3889">
        <v>0</v>
      </c>
      <c r="X269" s="3888">
        <v>0</v>
      </c>
      <c r="Y269" s="3889">
        <v>0</v>
      </c>
      <c r="Z269" s="3888">
        <v>0</v>
      </c>
      <c r="AA269" s="3889">
        <v>0</v>
      </c>
      <c r="AB269" s="3888">
        <v>0</v>
      </c>
      <c r="AC269" s="3889">
        <v>0</v>
      </c>
      <c r="AD269" s="3888">
        <v>0</v>
      </c>
      <c r="AE269" s="3889">
        <v>0</v>
      </c>
      <c r="AF269" s="3888">
        <v>0</v>
      </c>
      <c r="AG269" s="3889">
        <v>0</v>
      </c>
      <c r="AH269" s="3888">
        <v>0</v>
      </c>
      <c r="AI269" s="3889">
        <v>0</v>
      </c>
      <c r="AJ269" s="3888">
        <v>0</v>
      </c>
      <c r="AK269" s="3889">
        <v>0</v>
      </c>
      <c r="AL269" s="3888">
        <v>0</v>
      </c>
      <c r="AM269" s="5062">
        <v>0</v>
      </c>
      <c r="AN269" s="5617">
        <v>0</v>
      </c>
      <c r="AO269" s="3911"/>
      <c r="AP269" s="3891"/>
      <c r="AQ269" s="3912"/>
      <c r="AR269" s="3889">
        <v>0</v>
      </c>
      <c r="AS269" s="3889">
        <v>0</v>
      </c>
      <c r="AT269" s="3887">
        <v>0</v>
      </c>
      <c r="AU269" s="838">
        <v>0</v>
      </c>
      <c r="AV269" s="3891"/>
      <c r="AW269" s="3887">
        <v>0</v>
      </c>
      <c r="AX269" s="838">
        <v>0</v>
      </c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12</v>
      </c>
      <c r="E330" s="3982">
        <f>SUM(G330++I330+K330+M330+O330+Q330+S330+U330+W330+Y330+AA330+AC330+AE330+AG330+AI330+AK330)</f>
        <v>6</v>
      </c>
      <c r="F330" s="3762">
        <f>SUM(H330++J330+L330+N330+P330+R330+T330+V330+X330+Z330+AB330+AD330+AF330+AH330+AJ330+AL330)</f>
        <v>6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1</v>
      </c>
      <c r="K330" s="3843">
        <f t="shared" si="323"/>
        <v>0</v>
      </c>
      <c r="L330" s="3814">
        <f>L252+L258+L264+L270+L276+L282+L306+L312+L318+L324</f>
        <v>2</v>
      </c>
      <c r="M330" s="3843">
        <f t="shared" si="323"/>
        <v>0</v>
      </c>
      <c r="N330" s="3814">
        <f t="shared" si="323"/>
        <v>2</v>
      </c>
      <c r="O330" s="3843">
        <f t="shared" ref="O330:V334" si="324">O252+O258+O264+O270+O276+O282+O294+O312+O318+O324</f>
        <v>3</v>
      </c>
      <c r="P330" s="3788">
        <f t="shared" si="324"/>
        <v>1</v>
      </c>
      <c r="Q330" s="3843">
        <f t="shared" si="324"/>
        <v>0</v>
      </c>
      <c r="R330" s="3788">
        <f t="shared" si="324"/>
        <v>0</v>
      </c>
      <c r="S330" s="3843">
        <f t="shared" si="324"/>
        <v>3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12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23</v>
      </c>
      <c r="E331" s="3983">
        <f t="shared" ref="E331:F335" si="329">SUM(G331++I331+K331+M331+O331+Q331+S331+U331+W331+Y331+AA331+AC331+AE331+AG331+AI331+AK331)</f>
        <v>13</v>
      </c>
      <c r="F331" s="3984">
        <f t="shared" si="329"/>
        <v>10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1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2</v>
      </c>
      <c r="M331" s="3896">
        <f t="shared" si="323"/>
        <v>2</v>
      </c>
      <c r="N331" s="3985">
        <f t="shared" si="323"/>
        <v>2</v>
      </c>
      <c r="O331" s="359">
        <f>O253+O259+O265+O271+O277+O283+O295+O313+O319+O325</f>
        <v>4</v>
      </c>
      <c r="P331" s="3814">
        <f t="shared" si="324"/>
        <v>2</v>
      </c>
      <c r="Q331" s="359">
        <f t="shared" si="324"/>
        <v>5</v>
      </c>
      <c r="R331" s="3814">
        <f t="shared" si="324"/>
        <v>1</v>
      </c>
      <c r="S331" s="359">
        <f t="shared" si="324"/>
        <v>1</v>
      </c>
      <c r="T331" s="3814">
        <f t="shared" si="324"/>
        <v>3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12</v>
      </c>
      <c r="E332" s="3983">
        <f t="shared" si="329"/>
        <v>6</v>
      </c>
      <c r="F332" s="3984">
        <f t="shared" si="329"/>
        <v>6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1</v>
      </c>
      <c r="K332" s="3896">
        <f t="shared" si="323"/>
        <v>0</v>
      </c>
      <c r="L332" s="3985">
        <f t="shared" si="323"/>
        <v>2</v>
      </c>
      <c r="M332" s="3896">
        <f t="shared" si="323"/>
        <v>0</v>
      </c>
      <c r="N332" s="3985">
        <f t="shared" si="323"/>
        <v>2</v>
      </c>
      <c r="O332" s="359">
        <f t="shared" si="324"/>
        <v>3</v>
      </c>
      <c r="P332" s="3814">
        <f t="shared" si="324"/>
        <v>1</v>
      </c>
      <c r="Q332" s="359">
        <f t="shared" si="324"/>
        <v>0</v>
      </c>
      <c r="R332" s="3814">
        <f t="shared" si="324"/>
        <v>0</v>
      </c>
      <c r="S332" s="359">
        <f t="shared" si="324"/>
        <v>3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10</v>
      </c>
      <c r="E333" s="3983">
        <f t="shared" si="329"/>
        <v>8</v>
      </c>
      <c r="F333" s="3984">
        <f t="shared" si="329"/>
        <v>2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1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2</v>
      </c>
      <c r="P333" s="3814">
        <f>P255+P261+P267+P273+P279+P285+P297+P315+P321+P327</f>
        <v>0</v>
      </c>
      <c r="Q333" s="359">
        <f t="shared" si="324"/>
        <v>3</v>
      </c>
      <c r="R333" s="3814">
        <f t="shared" si="324"/>
        <v>1</v>
      </c>
      <c r="S333" s="359">
        <f t="shared" si="324"/>
        <v>2</v>
      </c>
      <c r="T333" s="3814">
        <f t="shared" si="324"/>
        <v>1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4</v>
      </c>
      <c r="E334" s="3983">
        <f t="shared" si="329"/>
        <v>3</v>
      </c>
      <c r="F334" s="3984">
        <f t="shared" si="329"/>
        <v>1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1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3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1034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50" t="str">
        <f>CONCATENATE("MES: ",NOMBRE!B6, " (",NOMBRE!C6,NOMBRE!D6,")")</f>
        <v>MES: FEBRERO (02)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2" workbookViewId="0">
      <selection activeCell="C100" sqref="C100:N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0</v>
      </c>
      <c r="C64" s="4074"/>
      <c r="D64" s="4074"/>
      <c r="E64" s="4074"/>
      <c r="F64" s="4074"/>
      <c r="G64" s="4074"/>
      <c r="H64" s="4074"/>
      <c r="I64" s="4074"/>
      <c r="J64" s="4074"/>
      <c r="K64" s="892"/>
      <c r="L64" s="4074"/>
      <c r="M64" s="4051"/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2</v>
      </c>
      <c r="C78" s="44">
        <v>0</v>
      </c>
      <c r="D78" s="44">
        <v>0</v>
      </c>
      <c r="E78" s="44">
        <v>0</v>
      </c>
      <c r="F78" s="44">
        <v>1</v>
      </c>
      <c r="G78" s="44">
        <v>0</v>
      </c>
      <c r="H78" s="44">
        <v>1</v>
      </c>
      <c r="I78" s="44">
        <v>0</v>
      </c>
      <c r="J78" s="44">
        <v>0</v>
      </c>
      <c r="K78" s="1026">
        <v>0</v>
      </c>
      <c r="L78" s="44">
        <v>0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2</v>
      </c>
      <c r="C100" s="290">
        <v>0</v>
      </c>
      <c r="D100" s="535">
        <v>0</v>
      </c>
      <c r="E100" s="535">
        <v>0</v>
      </c>
      <c r="F100" s="535">
        <v>1</v>
      </c>
      <c r="G100" s="535">
        <v>0</v>
      </c>
      <c r="H100" s="535">
        <v>1</v>
      </c>
      <c r="I100" s="535">
        <v>0</v>
      </c>
      <c r="J100" s="535">
        <v>0</v>
      </c>
      <c r="K100" s="535">
        <v>0</v>
      </c>
      <c r="L100" s="61">
        <v>0</v>
      </c>
      <c r="M100" s="4186">
        <v>0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4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72" workbookViewId="0">
      <selection activeCell="C158" sqref="C158:H16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40</v>
      </c>
      <c r="D27" s="4099">
        <f t="shared" si="16"/>
        <v>8</v>
      </c>
      <c r="E27" s="4215">
        <f t="shared" si="16"/>
        <v>32</v>
      </c>
      <c r="F27" s="4034">
        <v>1</v>
      </c>
      <c r="G27" s="330">
        <v>0</v>
      </c>
      <c r="H27" s="4034">
        <v>1</v>
      </c>
      <c r="I27" s="330">
        <v>2</v>
      </c>
      <c r="J27" s="4034">
        <v>0</v>
      </c>
      <c r="K27" s="2003">
        <v>2</v>
      </c>
      <c r="L27" s="4034">
        <v>0</v>
      </c>
      <c r="M27" s="2003">
        <v>1</v>
      </c>
      <c r="N27" s="4034">
        <v>0</v>
      </c>
      <c r="O27" s="2003">
        <v>2</v>
      </c>
      <c r="P27" s="4034">
        <v>0</v>
      </c>
      <c r="Q27" s="2003">
        <v>6</v>
      </c>
      <c r="R27" s="4034">
        <v>0</v>
      </c>
      <c r="S27" s="2003">
        <v>4</v>
      </c>
      <c r="T27" s="4034">
        <v>0</v>
      </c>
      <c r="U27" s="2003">
        <v>1</v>
      </c>
      <c r="V27" s="4034">
        <v>1</v>
      </c>
      <c r="W27" s="2003">
        <v>2</v>
      </c>
      <c r="X27" s="4034">
        <v>2</v>
      </c>
      <c r="Y27" s="2003">
        <v>1</v>
      </c>
      <c r="Z27" s="4034">
        <v>0</v>
      </c>
      <c r="AA27" s="2003">
        <v>7</v>
      </c>
      <c r="AB27" s="4034">
        <v>1</v>
      </c>
      <c r="AC27" s="2003">
        <v>1</v>
      </c>
      <c r="AD27" s="4034">
        <v>2</v>
      </c>
      <c r="AE27" s="2003">
        <v>1</v>
      </c>
      <c r="AF27" s="4034">
        <v>0</v>
      </c>
      <c r="AG27" s="2003">
        <v>1</v>
      </c>
      <c r="AH27" s="4034">
        <v>0</v>
      </c>
      <c r="AI27" s="2003">
        <v>0</v>
      </c>
      <c r="AJ27" s="4034">
        <v>0</v>
      </c>
      <c r="AK27" s="2003">
        <v>0</v>
      </c>
      <c r="AL27" s="4216">
        <v>0</v>
      </c>
      <c r="AM27" s="332">
        <v>1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1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1</v>
      </c>
      <c r="F59" s="1924"/>
      <c r="G59" s="4224"/>
      <c r="H59" s="1924"/>
      <c r="I59" s="4224"/>
      <c r="J59" s="4034">
        <v>0</v>
      </c>
      <c r="K59" s="2003">
        <v>0</v>
      </c>
      <c r="L59" s="4034">
        <v>0</v>
      </c>
      <c r="M59" s="2003">
        <v>0</v>
      </c>
      <c r="N59" s="4034">
        <v>0</v>
      </c>
      <c r="O59" s="2003">
        <v>1</v>
      </c>
      <c r="P59" s="4034">
        <v>0</v>
      </c>
      <c r="Q59" s="2003">
        <v>0</v>
      </c>
      <c r="R59" s="4034">
        <v>0</v>
      </c>
      <c r="S59" s="2003">
        <v>0</v>
      </c>
      <c r="T59" s="4034">
        <v>0</v>
      </c>
      <c r="U59" s="2003">
        <v>0</v>
      </c>
      <c r="V59" s="4034">
        <v>0</v>
      </c>
      <c r="W59" s="2003">
        <v>0</v>
      </c>
      <c r="X59" s="4034">
        <v>0</v>
      </c>
      <c r="Y59" s="2003">
        <v>0</v>
      </c>
      <c r="Z59" s="4034">
        <v>0</v>
      </c>
      <c r="AA59" s="2003">
        <v>0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0</v>
      </c>
      <c r="AR59" s="4089">
        <v>0</v>
      </c>
      <c r="AS59" s="4089">
        <v>0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68</v>
      </c>
      <c r="D64" s="4099">
        <f t="shared" si="36"/>
        <v>0</v>
      </c>
      <c r="E64" s="4215">
        <f t="shared" si="36"/>
        <v>68</v>
      </c>
      <c r="F64" s="1924"/>
      <c r="G64" s="4224"/>
      <c r="H64" s="1924"/>
      <c r="I64" s="4224"/>
      <c r="J64" s="4034">
        <v>0</v>
      </c>
      <c r="K64" s="2003">
        <v>6</v>
      </c>
      <c r="L64" s="4034">
        <v>0</v>
      </c>
      <c r="M64" s="2003">
        <v>2</v>
      </c>
      <c r="N64" s="4034">
        <v>0</v>
      </c>
      <c r="O64" s="2003">
        <v>18</v>
      </c>
      <c r="P64" s="4034">
        <v>0</v>
      </c>
      <c r="Q64" s="2003">
        <v>16</v>
      </c>
      <c r="R64" s="4034">
        <v>0</v>
      </c>
      <c r="S64" s="2003">
        <v>8</v>
      </c>
      <c r="T64" s="4034">
        <v>0</v>
      </c>
      <c r="U64" s="2003">
        <v>10</v>
      </c>
      <c r="V64" s="4034">
        <v>0</v>
      </c>
      <c r="W64" s="2003">
        <v>4</v>
      </c>
      <c r="X64" s="4034">
        <v>0</v>
      </c>
      <c r="Y64" s="2003">
        <v>4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10</v>
      </c>
      <c r="AR64" s="4089">
        <v>2</v>
      </c>
      <c r="AS64" s="4089">
        <v>2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1</v>
      </c>
      <c r="D69" s="4099">
        <f t="shared" si="37"/>
        <v>1</v>
      </c>
      <c r="E69" s="4215">
        <f t="shared" si="37"/>
        <v>0</v>
      </c>
      <c r="F69" s="1924"/>
      <c r="G69" s="4224"/>
      <c r="H69" s="1924"/>
      <c r="I69" s="4224"/>
      <c r="J69" s="4034">
        <v>0</v>
      </c>
      <c r="K69" s="2003">
        <v>0</v>
      </c>
      <c r="L69" s="4034">
        <v>1</v>
      </c>
      <c r="M69" s="2003">
        <v>0</v>
      </c>
      <c r="N69" s="4034">
        <v>0</v>
      </c>
      <c r="O69" s="2003">
        <v>0</v>
      </c>
      <c r="P69" s="4034">
        <v>0</v>
      </c>
      <c r="Q69" s="2003">
        <v>0</v>
      </c>
      <c r="R69" s="4034">
        <v>0</v>
      </c>
      <c r="S69" s="2003">
        <v>0</v>
      </c>
      <c r="T69" s="4034">
        <v>0</v>
      </c>
      <c r="U69" s="2003">
        <v>0</v>
      </c>
      <c r="V69" s="4034">
        <v>0</v>
      </c>
      <c r="W69" s="2003">
        <v>0</v>
      </c>
      <c r="X69" s="4034">
        <v>0</v>
      </c>
      <c r="Y69" s="2003">
        <v>0</v>
      </c>
      <c r="Z69" s="4034">
        <v>0</v>
      </c>
      <c r="AA69" s="2003">
        <v>0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0</v>
      </c>
      <c r="AR69" s="4089">
        <v>0</v>
      </c>
      <c r="AS69" s="4089">
        <v>1</v>
      </c>
      <c r="AT69" s="4089">
        <v>0</v>
      </c>
      <c r="AU69" s="4089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2</v>
      </c>
      <c r="D75" s="1925"/>
      <c r="E75" s="4220">
        <f>SUM(K75+M75+O75+Q75+S75+U75+W75+Y75+AA75+AC75)</f>
        <v>2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>
        <v>1</v>
      </c>
      <c r="T75" s="1924"/>
      <c r="U75" s="2003">
        <v>1</v>
      </c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0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/>
      <c r="AO77" s="1162"/>
      <c r="AP77" s="34"/>
      <c r="AQ77" s="4230"/>
      <c r="AR77" s="4230"/>
      <c r="AS77" s="4230"/>
      <c r="AT77" s="4230"/>
      <c r="AU77" s="4230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/>
      <c r="D111" s="4256"/>
    </row>
    <row r="112" spans="1:93" x14ac:dyDescent="0.25">
      <c r="A112" s="5790"/>
      <c r="B112" s="4045" t="s">
        <v>2096</v>
      </c>
      <c r="C112" s="330"/>
      <c r="D112" s="4256"/>
    </row>
    <row r="113" spans="1:111" ht="21" x14ac:dyDescent="0.25">
      <c r="A113" s="579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/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>
        <v>0</v>
      </c>
      <c r="E129" s="4049">
        <v>0</v>
      </c>
      <c r="F129" s="4049">
        <v>0</v>
      </c>
      <c r="G129" s="4049">
        <v>0</v>
      </c>
      <c r="H129" s="4049">
        <v>0</v>
      </c>
      <c r="I129" s="4259">
        <v>0</v>
      </c>
      <c r="J129" s="4050">
        <v>0</v>
      </c>
      <c r="K129" s="4207">
        <v>0</v>
      </c>
      <c r="L129" s="4228">
        <v>0</v>
      </c>
      <c r="M129" s="4262">
        <v>0</v>
      </c>
      <c r="N129" s="4211">
        <v>0</v>
      </c>
      <c r="O129" s="4228">
        <v>0</v>
      </c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>
        <v>0</v>
      </c>
      <c r="E130" s="1973">
        <v>0</v>
      </c>
      <c r="F130" s="1973">
        <v>0</v>
      </c>
      <c r="G130" s="1973">
        <v>0</v>
      </c>
      <c r="H130" s="1973">
        <v>0</v>
      </c>
      <c r="I130" s="2235">
        <v>0</v>
      </c>
      <c r="J130" s="2003">
        <v>0</v>
      </c>
      <c r="K130" s="330">
        <v>0</v>
      </c>
      <c r="L130" s="4089">
        <v>0</v>
      </c>
      <c r="M130" s="4264">
        <v>0</v>
      </c>
      <c r="N130" s="4025">
        <v>0</v>
      </c>
      <c r="O130" s="4089">
        <v>0</v>
      </c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>
        <v>0</v>
      </c>
      <c r="E131" s="1973">
        <v>0</v>
      </c>
      <c r="F131" s="1973">
        <v>0</v>
      </c>
      <c r="G131" s="1973">
        <v>0</v>
      </c>
      <c r="H131" s="1973">
        <v>0</v>
      </c>
      <c r="I131" s="2235">
        <v>0</v>
      </c>
      <c r="J131" s="2003">
        <v>0</v>
      </c>
      <c r="K131" s="330">
        <v>0</v>
      </c>
      <c r="L131" s="4089">
        <v>0</v>
      </c>
      <c r="M131" s="4264">
        <v>0</v>
      </c>
      <c r="N131" s="4025">
        <v>0</v>
      </c>
      <c r="O131" s="4089">
        <v>0</v>
      </c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>
        <v>0</v>
      </c>
      <c r="E132" s="1973">
        <v>0</v>
      </c>
      <c r="F132" s="1973">
        <v>0</v>
      </c>
      <c r="G132" s="1973">
        <v>0</v>
      </c>
      <c r="H132" s="232">
        <v>0</v>
      </c>
      <c r="I132" s="1973">
        <v>0</v>
      </c>
      <c r="J132" s="2003">
        <v>0</v>
      </c>
      <c r="K132" s="330">
        <v>0</v>
      </c>
      <c r="L132" s="1952">
        <v>0</v>
      </c>
      <c r="M132" s="4264">
        <v>0</v>
      </c>
      <c r="N132" s="330">
        <v>0</v>
      </c>
      <c r="O132" s="1952">
        <v>0</v>
      </c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>
        <v>0</v>
      </c>
      <c r="E133" s="1914">
        <v>0</v>
      </c>
      <c r="F133" s="1914">
        <v>0</v>
      </c>
      <c r="G133" s="1914">
        <v>0</v>
      </c>
      <c r="H133" s="1907">
        <v>0</v>
      </c>
      <c r="I133" s="2265">
        <v>0</v>
      </c>
      <c r="J133" s="325">
        <v>0</v>
      </c>
      <c r="K133" s="3537">
        <v>0</v>
      </c>
      <c r="L133" s="1954">
        <v>0</v>
      </c>
      <c r="M133" s="3469">
        <v>0</v>
      </c>
      <c r="N133" s="4160">
        <v>0</v>
      </c>
      <c r="O133" s="1954">
        <v>0</v>
      </c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>
        <v>0</v>
      </c>
      <c r="E134" s="960">
        <v>0</v>
      </c>
      <c r="F134" s="960">
        <v>0</v>
      </c>
      <c r="G134" s="960">
        <v>0</v>
      </c>
      <c r="H134" s="960">
        <v>0</v>
      </c>
      <c r="I134" s="4246">
        <v>0</v>
      </c>
      <c r="J134" s="890">
        <v>0</v>
      </c>
      <c r="K134" s="4051">
        <v>0</v>
      </c>
      <c r="L134" s="4212">
        <v>0</v>
      </c>
      <c r="M134" s="3464">
        <v>0</v>
      </c>
      <c r="N134" s="4074">
        <v>0</v>
      </c>
      <c r="O134" s="4212">
        <v>0</v>
      </c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>
        <v>0</v>
      </c>
      <c r="E135" s="232">
        <v>0</v>
      </c>
      <c r="F135" s="232">
        <v>0</v>
      </c>
      <c r="G135" s="232">
        <v>0</v>
      </c>
      <c r="H135" s="232">
        <v>0</v>
      </c>
      <c r="I135" s="2431">
        <v>0</v>
      </c>
      <c r="J135" s="30">
        <v>0</v>
      </c>
      <c r="K135" s="29">
        <v>0</v>
      </c>
      <c r="L135" s="1952">
        <v>0</v>
      </c>
      <c r="M135" s="4266">
        <v>0</v>
      </c>
      <c r="N135" s="214">
        <v>0</v>
      </c>
      <c r="O135" s="1952">
        <v>0</v>
      </c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>
        <v>0</v>
      </c>
      <c r="E136" s="1973">
        <v>0</v>
      </c>
      <c r="F136" s="1973">
        <v>0</v>
      </c>
      <c r="G136" s="1973">
        <v>0</v>
      </c>
      <c r="H136" s="1973">
        <v>0</v>
      </c>
      <c r="I136" s="2235">
        <v>0</v>
      </c>
      <c r="J136" s="2003">
        <v>0</v>
      </c>
      <c r="K136" s="330">
        <v>0</v>
      </c>
      <c r="L136" s="4089">
        <v>0</v>
      </c>
      <c r="M136" s="4264">
        <v>0</v>
      </c>
      <c r="N136" s="4025">
        <v>0</v>
      </c>
      <c r="O136" s="4089">
        <v>0</v>
      </c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>
        <v>0</v>
      </c>
      <c r="E137" s="1973">
        <v>0</v>
      </c>
      <c r="F137" s="1973">
        <v>0</v>
      </c>
      <c r="G137" s="1973">
        <v>0</v>
      </c>
      <c r="H137" s="232">
        <v>0</v>
      </c>
      <c r="I137" s="1973">
        <v>0</v>
      </c>
      <c r="J137" s="2003">
        <v>0</v>
      </c>
      <c r="K137" s="330">
        <v>0</v>
      </c>
      <c r="L137" s="1952">
        <v>0</v>
      </c>
      <c r="M137" s="4264">
        <v>0</v>
      </c>
      <c r="N137" s="330">
        <v>0</v>
      </c>
      <c r="O137" s="1952">
        <v>0</v>
      </c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>
        <v>0</v>
      </c>
      <c r="E138" s="1914">
        <v>0</v>
      </c>
      <c r="F138" s="1914">
        <v>0</v>
      </c>
      <c r="G138" s="1914">
        <v>0</v>
      </c>
      <c r="H138" s="1907">
        <v>0</v>
      </c>
      <c r="I138" s="2265">
        <v>0</v>
      </c>
      <c r="J138" s="325">
        <v>0</v>
      </c>
      <c r="K138" s="3537">
        <v>0</v>
      </c>
      <c r="L138" s="1954">
        <v>0</v>
      </c>
      <c r="M138" s="3469">
        <v>0</v>
      </c>
      <c r="N138" s="4160">
        <v>0</v>
      </c>
      <c r="O138" s="1954">
        <v>0</v>
      </c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>
        <v>0</v>
      </c>
      <c r="E139" s="960">
        <v>0</v>
      </c>
      <c r="F139" s="960">
        <v>0</v>
      </c>
      <c r="G139" s="960">
        <v>0</v>
      </c>
      <c r="H139" s="960">
        <v>0</v>
      </c>
      <c r="I139" s="4246">
        <v>0</v>
      </c>
      <c r="J139" s="890">
        <v>0</v>
      </c>
      <c r="K139" s="4051">
        <v>0</v>
      </c>
      <c r="L139" s="4212">
        <v>0</v>
      </c>
      <c r="M139" s="3464">
        <v>0</v>
      </c>
      <c r="N139" s="4074">
        <v>0</v>
      </c>
      <c r="O139" s="4212">
        <v>0</v>
      </c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>
        <v>0</v>
      </c>
      <c r="E140" s="232">
        <v>0</v>
      </c>
      <c r="F140" s="232">
        <v>0</v>
      </c>
      <c r="G140" s="232">
        <v>0</v>
      </c>
      <c r="H140" s="232">
        <v>0</v>
      </c>
      <c r="I140" s="2431">
        <v>0</v>
      </c>
      <c r="J140" s="30">
        <v>0</v>
      </c>
      <c r="K140" s="29">
        <v>0</v>
      </c>
      <c r="L140" s="1952">
        <v>0</v>
      </c>
      <c r="M140" s="4266">
        <v>0</v>
      </c>
      <c r="N140" s="214">
        <v>0</v>
      </c>
      <c r="O140" s="1952">
        <v>0</v>
      </c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>
        <v>0</v>
      </c>
      <c r="E141" s="1973">
        <v>0</v>
      </c>
      <c r="F141" s="1973">
        <v>0</v>
      </c>
      <c r="G141" s="1973">
        <v>0</v>
      </c>
      <c r="H141" s="1973">
        <v>0</v>
      </c>
      <c r="I141" s="2235">
        <v>0</v>
      </c>
      <c r="J141" s="2003">
        <v>0</v>
      </c>
      <c r="K141" s="330">
        <v>0</v>
      </c>
      <c r="L141" s="4089">
        <v>0</v>
      </c>
      <c r="M141" s="4264">
        <v>0</v>
      </c>
      <c r="N141" s="4025">
        <v>0</v>
      </c>
      <c r="O141" s="4089">
        <v>0</v>
      </c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>
        <v>0</v>
      </c>
      <c r="E142" s="1018">
        <v>0</v>
      </c>
      <c r="F142" s="1018">
        <v>0</v>
      </c>
      <c r="G142" s="1018">
        <v>0</v>
      </c>
      <c r="H142" s="1018">
        <v>0</v>
      </c>
      <c r="I142" s="1163">
        <v>0</v>
      </c>
      <c r="J142" s="1161">
        <v>0</v>
      </c>
      <c r="K142" s="34">
        <v>0</v>
      </c>
      <c r="L142" s="4230">
        <v>0</v>
      </c>
      <c r="M142" s="4268">
        <v>0</v>
      </c>
      <c r="N142" s="1162">
        <v>0</v>
      </c>
      <c r="O142" s="4230">
        <v>0</v>
      </c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>
        <v>0</v>
      </c>
      <c r="E143" s="1907">
        <v>0</v>
      </c>
      <c r="F143" s="1907">
        <v>0</v>
      </c>
      <c r="G143" s="1907">
        <v>0</v>
      </c>
      <c r="H143" s="1907">
        <v>0</v>
      </c>
      <c r="I143" s="2237">
        <v>0</v>
      </c>
      <c r="J143" s="2009">
        <v>0</v>
      </c>
      <c r="K143" s="877">
        <v>0</v>
      </c>
      <c r="L143" s="1954">
        <v>0</v>
      </c>
      <c r="M143" s="4158">
        <v>0</v>
      </c>
      <c r="N143" s="1911">
        <v>0</v>
      </c>
      <c r="O143" s="1954">
        <v>0</v>
      </c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>
        <v>0</v>
      </c>
      <c r="E144" s="960">
        <v>0</v>
      </c>
      <c r="F144" s="960">
        <v>0</v>
      </c>
      <c r="G144" s="960">
        <v>0</v>
      </c>
      <c r="H144" s="960">
        <v>0</v>
      </c>
      <c r="I144" s="4246">
        <v>0</v>
      </c>
      <c r="J144" s="890">
        <v>0</v>
      </c>
      <c r="K144" s="4051">
        <v>0</v>
      </c>
      <c r="L144" s="4212">
        <v>0</v>
      </c>
      <c r="M144" s="3464">
        <v>0</v>
      </c>
      <c r="N144" s="4074">
        <v>0</v>
      </c>
      <c r="O144" s="4212">
        <v>0</v>
      </c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>
        <v>0</v>
      </c>
      <c r="E145" s="232">
        <v>0</v>
      </c>
      <c r="F145" s="232">
        <v>0</v>
      </c>
      <c r="G145" s="232">
        <v>0</v>
      </c>
      <c r="H145" s="232">
        <v>0</v>
      </c>
      <c r="I145" s="2431">
        <v>0</v>
      </c>
      <c r="J145" s="30">
        <v>0</v>
      </c>
      <c r="K145" s="29">
        <v>0</v>
      </c>
      <c r="L145" s="1952">
        <v>0</v>
      </c>
      <c r="M145" s="4266">
        <v>0</v>
      </c>
      <c r="N145" s="214">
        <v>0</v>
      </c>
      <c r="O145" s="1952">
        <v>0</v>
      </c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>
        <v>0</v>
      </c>
      <c r="E146" s="1973">
        <v>0</v>
      </c>
      <c r="F146" s="1973">
        <v>0</v>
      </c>
      <c r="G146" s="1973">
        <v>0</v>
      </c>
      <c r="H146" s="1973">
        <v>0</v>
      </c>
      <c r="I146" s="2235">
        <v>0</v>
      </c>
      <c r="J146" s="2003">
        <v>0</v>
      </c>
      <c r="K146" s="330">
        <v>0</v>
      </c>
      <c r="L146" s="4089">
        <v>0</v>
      </c>
      <c r="M146" s="4264">
        <v>0</v>
      </c>
      <c r="N146" s="4025">
        <v>0</v>
      </c>
      <c r="O146" s="4089">
        <v>0</v>
      </c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>
        <v>0</v>
      </c>
      <c r="E147" s="1018">
        <v>0</v>
      </c>
      <c r="F147" s="1018">
        <v>0</v>
      </c>
      <c r="G147" s="1018">
        <v>0</v>
      </c>
      <c r="H147" s="1018">
        <v>0</v>
      </c>
      <c r="I147" s="1163">
        <v>0</v>
      </c>
      <c r="J147" s="1161">
        <v>0</v>
      </c>
      <c r="K147" s="34">
        <v>0</v>
      </c>
      <c r="L147" s="4230">
        <v>0</v>
      </c>
      <c r="M147" s="4268">
        <v>0</v>
      </c>
      <c r="N147" s="1162">
        <v>0</v>
      </c>
      <c r="O147" s="4230">
        <v>0</v>
      </c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>
        <v>0</v>
      </c>
      <c r="E148" s="1907">
        <v>0</v>
      </c>
      <c r="F148" s="1907">
        <v>0</v>
      </c>
      <c r="G148" s="1907">
        <v>0</v>
      </c>
      <c r="H148" s="1907">
        <v>0</v>
      </c>
      <c r="I148" s="2237">
        <v>0</v>
      </c>
      <c r="J148" s="2009">
        <v>0</v>
      </c>
      <c r="K148" s="877">
        <v>0</v>
      </c>
      <c r="L148" s="1954">
        <v>0</v>
      </c>
      <c r="M148" s="4158">
        <v>0</v>
      </c>
      <c r="N148" s="1911">
        <v>0</v>
      </c>
      <c r="O148" s="1954">
        <v>0</v>
      </c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6</v>
      </c>
      <c r="C158" s="3399">
        <v>1</v>
      </c>
      <c r="D158" s="4270">
        <v>0</v>
      </c>
      <c r="E158" s="4270">
        <v>0</v>
      </c>
      <c r="F158" s="4270">
        <v>4</v>
      </c>
      <c r="G158" s="4270">
        <v>1</v>
      </c>
      <c r="H158" s="4271">
        <v>0</v>
      </c>
    </row>
    <row r="159" spans="1:88" x14ac:dyDescent="0.25">
      <c r="A159" s="4045" t="s">
        <v>2125</v>
      </c>
      <c r="B159" s="4159">
        <f t="shared" ref="B159:B164" si="71">SUM(C159:H159)</f>
        <v>0</v>
      </c>
      <c r="C159" s="4034">
        <v>0</v>
      </c>
      <c r="D159" s="1973">
        <v>0</v>
      </c>
      <c r="E159" s="1973">
        <v>0</v>
      </c>
      <c r="F159" s="1973">
        <v>0</v>
      </c>
      <c r="G159" s="1973">
        <v>0</v>
      </c>
      <c r="H159" s="2003">
        <v>0</v>
      </c>
    </row>
    <row r="160" spans="1:88" x14ac:dyDescent="0.25">
      <c r="A160" s="4045" t="s">
        <v>2126</v>
      </c>
      <c r="B160" s="4159">
        <f t="shared" si="71"/>
        <v>0</v>
      </c>
      <c r="C160" s="4034">
        <v>0</v>
      </c>
      <c r="D160" s="1973">
        <v>0</v>
      </c>
      <c r="E160" s="1973">
        <v>0</v>
      </c>
      <c r="F160" s="1973">
        <v>0</v>
      </c>
      <c r="G160" s="1973">
        <v>0</v>
      </c>
      <c r="H160" s="2003">
        <v>0</v>
      </c>
    </row>
    <row r="161" spans="1:38" x14ac:dyDescent="0.25">
      <c r="A161" s="4044" t="s">
        <v>2141</v>
      </c>
      <c r="B161" s="4159">
        <f t="shared" si="71"/>
        <v>0</v>
      </c>
      <c r="C161" s="4034">
        <v>0</v>
      </c>
      <c r="D161" s="1973">
        <v>0</v>
      </c>
      <c r="E161" s="1973">
        <v>0</v>
      </c>
      <c r="F161" s="1973">
        <v>0</v>
      </c>
      <c r="G161" s="1973">
        <v>0</v>
      </c>
      <c r="H161" s="2003">
        <v>0</v>
      </c>
    </row>
    <row r="162" spans="1:38" x14ac:dyDescent="0.25">
      <c r="A162" s="203" t="s">
        <v>2128</v>
      </c>
      <c r="B162" s="4263">
        <f t="shared" si="71"/>
        <v>0</v>
      </c>
      <c r="C162" s="212">
        <v>0</v>
      </c>
      <c r="D162" s="1018">
        <v>0</v>
      </c>
      <c r="E162" s="1018">
        <v>0</v>
      </c>
      <c r="F162" s="1018">
        <v>0</v>
      </c>
      <c r="G162" s="1018">
        <v>0</v>
      </c>
      <c r="H162" s="1161">
        <v>0</v>
      </c>
    </row>
    <row r="163" spans="1:38" x14ac:dyDescent="0.25">
      <c r="A163" s="203" t="s">
        <v>2149</v>
      </c>
      <c r="B163" s="4263">
        <f t="shared" si="71"/>
        <v>0</v>
      </c>
      <c r="C163" s="212">
        <v>0</v>
      </c>
      <c r="D163" s="1018">
        <v>0</v>
      </c>
      <c r="E163" s="1018">
        <v>0</v>
      </c>
      <c r="F163" s="1018">
        <v>0</v>
      </c>
      <c r="G163" s="1018">
        <v>0</v>
      </c>
      <c r="H163" s="1161">
        <v>0</v>
      </c>
    </row>
    <row r="164" spans="1:38" x14ac:dyDescent="0.25">
      <c r="A164" s="519" t="s">
        <v>591</v>
      </c>
      <c r="B164" s="2786">
        <f t="shared" si="71"/>
        <v>0</v>
      </c>
      <c r="C164" s="876">
        <v>0</v>
      </c>
      <c r="D164" s="1907">
        <v>0</v>
      </c>
      <c r="E164" s="1907">
        <v>0</v>
      </c>
      <c r="F164" s="1907">
        <v>0</v>
      </c>
      <c r="G164" s="1907">
        <v>0</v>
      </c>
      <c r="H164" s="2009">
        <v>0</v>
      </c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118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77" zoomScaleNormal="100" workbookViewId="0">
      <selection activeCell="D84" sqref="D84:R8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50" t="str">
        <f>CONCATENATE("MES: ",NOMBRE!B6, " (",NOMBRE!C6,NOMBRE!D6,")")</f>
        <v>MES: FEBRERO (02)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0</v>
      </c>
      <c r="C11" s="4289">
        <f>SUM(C12:C51)</f>
        <v>0</v>
      </c>
      <c r="D11" s="4290">
        <f t="shared" ref="D11:R11" si="1">SUM(D12:D51)</f>
        <v>0</v>
      </c>
      <c r="E11" s="4289">
        <f t="shared" si="1"/>
        <v>0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416</v>
      </c>
      <c r="C52" s="4289">
        <f>SUM(C53:C57)</f>
        <v>113</v>
      </c>
      <c r="D52" s="4290">
        <f>SUM(D53:D57)</f>
        <v>303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414</v>
      </c>
      <c r="C53" s="327">
        <v>113</v>
      </c>
      <c r="D53" s="142">
        <v>301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2</v>
      </c>
      <c r="C55" s="4034"/>
      <c r="D55" s="2003">
        <v>2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1</v>
      </c>
      <c r="C65" s="1973"/>
      <c r="D65" s="1973"/>
      <c r="E65" s="1973"/>
      <c r="F65" s="1973">
        <v>1</v>
      </c>
      <c r="G65" s="4025"/>
      <c r="H65" s="1973"/>
      <c r="I65" s="1973"/>
      <c r="J65" s="4025"/>
      <c r="K65" s="1973"/>
      <c r="L65" s="4064"/>
      <c r="M65" s="330"/>
      <c r="N65" s="199">
        <f>SUM(O65:P65)</f>
        <v>10</v>
      </c>
      <c r="O65" s="4025"/>
      <c r="P65" s="332">
        <v>10</v>
      </c>
      <c r="Q65" s="4024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1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1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10</v>
      </c>
      <c r="O74" s="4311">
        <f>SUM(O62:O73)</f>
        <v>0</v>
      </c>
      <c r="P74" s="4312">
        <f t="shared" ref="P74:W74" si="44">SUM(P62:P73)</f>
        <v>10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>
        <v>1</v>
      </c>
      <c r="C84" s="4029">
        <f t="shared" si="53"/>
        <v>10</v>
      </c>
      <c r="D84" s="4025">
        <v>0</v>
      </c>
      <c r="E84" s="332">
        <v>10</v>
      </c>
      <c r="F84" s="4024">
        <v>0</v>
      </c>
      <c r="G84" s="1973">
        <v>0</v>
      </c>
      <c r="H84" s="1973">
        <v>0</v>
      </c>
      <c r="I84" s="1973">
        <v>0</v>
      </c>
      <c r="J84" s="1973">
        <v>0</v>
      </c>
      <c r="K84" s="1973">
        <v>0</v>
      </c>
      <c r="L84" s="332">
        <v>0</v>
      </c>
      <c r="M84" s="4025"/>
      <c r="N84" s="1973"/>
      <c r="O84" s="1973">
        <v>5</v>
      </c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1</v>
      </c>
      <c r="C92" s="4281">
        <f t="shared" ref="C92:R92" si="62">SUM(C78:C91)</f>
        <v>10</v>
      </c>
      <c r="D92" s="4311">
        <f t="shared" si="62"/>
        <v>0</v>
      </c>
      <c r="E92" s="4318">
        <f t="shared" si="62"/>
        <v>10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5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428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 x14ac:dyDescent="0.25">
      <c r="A4" s="50" t="str">
        <f>CONCATENATE("MES: ",NOMBRE!B6, " (",NOMBRE!C6,NOMBRE!D6,")")</f>
        <v>MES: FEBRERO (02)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50" t="str">
        <f>CONCATENATE("MES: ",NOMBRE!B6, " (",NOMBRE!C6,NOMBRE!D6,")")</f>
        <v>MES: FEBRERO (02)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0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50" t="str">
        <f>CONCATENATE("MES: ",NOMBRE!B6, " (",NOMBRE!C6,NOMBRE!D6,")")</f>
        <v>MES: FEBRERO (02)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 x14ac:dyDescent="0.25">
      <c r="A4" s="50" t="str">
        <f>CONCATENATE("MES: ",NOMBRE!B6, " (",NOMBRE!C6,NOMBRE!D6,")")</f>
        <v>MES: FEBRERO (02)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70" zoomScaleNormal="100" workbookViewId="0">
      <selection activeCell="D74" sqref="D74:I8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>
        <v>0</v>
      </c>
      <c r="E12" s="1244">
        <v>0</v>
      </c>
      <c r="F12" s="1244">
        <v>0</v>
      </c>
      <c r="G12" s="1244">
        <v>0</v>
      </c>
      <c r="H12" s="365">
        <v>0</v>
      </c>
      <c r="I12" s="365">
        <v>0</v>
      </c>
      <c r="J12" s="1244">
        <v>0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>
        <v>0</v>
      </c>
      <c r="E15" s="1244">
        <v>0</v>
      </c>
      <c r="F15" s="1244">
        <v>0</v>
      </c>
      <c r="G15" s="1244">
        <v>0</v>
      </c>
      <c r="H15" s="365">
        <v>0</v>
      </c>
      <c r="I15" s="365">
        <v>0</v>
      </c>
      <c r="J15" s="1244">
        <v>0</v>
      </c>
      <c r="K15" s="1244">
        <v>0</v>
      </c>
      <c r="L15" s="1244">
        <v>0</v>
      </c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0</v>
      </c>
      <c r="D18" s="1244">
        <v>0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0</v>
      </c>
      <c r="K18" s="1244">
        <v>0</v>
      </c>
      <c r="L18" s="1244">
        <v>0</v>
      </c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>
        <v>0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0</v>
      </c>
      <c r="M19" s="972">
        <v>0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2</v>
      </c>
      <c r="D20" s="1244">
        <v>1</v>
      </c>
      <c r="E20" s="1244">
        <v>1</v>
      </c>
      <c r="F20" s="1244">
        <v>0</v>
      </c>
      <c r="G20" s="1244">
        <v>0</v>
      </c>
      <c r="H20" s="365">
        <v>0</v>
      </c>
      <c r="I20" s="365">
        <v>0</v>
      </c>
      <c r="J20" s="1244">
        <v>2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1</v>
      </c>
      <c r="D21" s="1244">
        <v>1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1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>
        <v>0</v>
      </c>
      <c r="E22" s="1244">
        <v>0</v>
      </c>
      <c r="F22" s="1244">
        <v>0</v>
      </c>
      <c r="G22" s="1244">
        <v>0</v>
      </c>
      <c r="H22" s="365">
        <v>0</v>
      </c>
      <c r="I22" s="365">
        <v>0</v>
      </c>
      <c r="J22" s="1244">
        <v>0</v>
      </c>
      <c r="K22" s="1244">
        <v>0</v>
      </c>
      <c r="L22" s="1244">
        <v>0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>
        <v>0</v>
      </c>
      <c r="E24" s="1244">
        <v>0</v>
      </c>
      <c r="F24" s="1244">
        <v>0</v>
      </c>
      <c r="G24" s="1244">
        <v>0</v>
      </c>
      <c r="H24" s="365">
        <v>0</v>
      </c>
      <c r="I24" s="365">
        <v>0</v>
      </c>
      <c r="J24" s="1244">
        <v>0</v>
      </c>
      <c r="K24" s="1244">
        <v>0</v>
      </c>
      <c r="L24" s="1244">
        <v>0</v>
      </c>
      <c r="M24" s="972">
        <v>0</v>
      </c>
      <c r="N24" s="973">
        <v>0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>
        <v>0</v>
      </c>
      <c r="E25" s="1244">
        <v>0</v>
      </c>
      <c r="F25" s="1244">
        <v>0</v>
      </c>
      <c r="G25" s="1244">
        <v>0</v>
      </c>
      <c r="H25" s="365">
        <v>0</v>
      </c>
      <c r="I25" s="365">
        <v>0</v>
      </c>
      <c r="J25" s="1244">
        <v>0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2</v>
      </c>
      <c r="D29" s="1244">
        <v>2</v>
      </c>
      <c r="E29" s="1244">
        <v>0</v>
      </c>
      <c r="F29" s="1244">
        <v>0</v>
      </c>
      <c r="G29" s="1244">
        <v>0</v>
      </c>
      <c r="H29" s="365">
        <v>0</v>
      </c>
      <c r="I29" s="365">
        <v>0</v>
      </c>
      <c r="J29" s="1244">
        <v>2</v>
      </c>
      <c r="K29" s="1244">
        <v>0</v>
      </c>
      <c r="L29" s="1244">
        <v>0</v>
      </c>
      <c r="M29" s="972">
        <v>0</v>
      </c>
      <c r="N29" s="973">
        <v>1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2</v>
      </c>
      <c r="D30" s="1244">
        <v>0</v>
      </c>
      <c r="E30" s="1244">
        <v>2</v>
      </c>
      <c r="F30" s="1244">
        <v>0</v>
      </c>
      <c r="G30" s="1244">
        <v>0</v>
      </c>
      <c r="H30" s="365">
        <v>0</v>
      </c>
      <c r="I30" s="365">
        <v>0</v>
      </c>
      <c r="J30" s="1244">
        <v>2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2</v>
      </c>
      <c r="D64" s="1759">
        <f t="shared" ref="D64:D69" si="51">SUM(E64:P64)</f>
        <v>4</v>
      </c>
      <c r="E64" s="1760">
        <v>0</v>
      </c>
      <c r="F64" s="1761">
        <v>0</v>
      </c>
      <c r="G64" s="1761">
        <v>0</v>
      </c>
      <c r="H64" s="1761">
        <v>2</v>
      </c>
      <c r="I64" s="1761">
        <v>0</v>
      </c>
      <c r="J64" s="1761">
        <v>0</v>
      </c>
      <c r="K64" s="1761">
        <v>0</v>
      </c>
      <c r="L64" s="1761">
        <v>0</v>
      </c>
      <c r="M64" s="1761">
        <v>2</v>
      </c>
      <c r="N64" s="1761">
        <v>0</v>
      </c>
      <c r="O64" s="1761">
        <v>0</v>
      </c>
      <c r="P64" s="1762">
        <v>0</v>
      </c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0</v>
      </c>
      <c r="D65" s="1766">
        <f t="shared" si="51"/>
        <v>0</v>
      </c>
      <c r="E65" s="1767">
        <v>0</v>
      </c>
      <c r="F65" s="1283">
        <v>0</v>
      </c>
      <c r="G65" s="1283">
        <v>0</v>
      </c>
      <c r="H65" s="1283">
        <v>0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>
        <v>0</v>
      </c>
      <c r="D66" s="1759">
        <f t="shared" si="51"/>
        <v>0</v>
      </c>
      <c r="E66" s="290">
        <v>0</v>
      </c>
      <c r="F66" s="535">
        <v>0</v>
      </c>
      <c r="G66" s="535">
        <v>0</v>
      </c>
      <c r="H66" s="535">
        <v>0</v>
      </c>
      <c r="I66" s="535">
        <v>0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0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0</v>
      </c>
      <c r="D67" s="1770">
        <f t="shared" si="51"/>
        <v>0</v>
      </c>
      <c r="E67" s="1139">
        <v>0</v>
      </c>
      <c r="F67" s="1283">
        <v>0</v>
      </c>
      <c r="G67" s="1283">
        <v>0</v>
      </c>
      <c r="H67" s="1283">
        <v>0</v>
      </c>
      <c r="I67" s="1283">
        <v>0</v>
      </c>
      <c r="J67" s="1283">
        <v>0</v>
      </c>
      <c r="K67" s="1283">
        <v>0</v>
      </c>
      <c r="L67" s="1283">
        <v>0</v>
      </c>
      <c r="M67" s="1283">
        <v>0</v>
      </c>
      <c r="N67" s="1283">
        <v>0</v>
      </c>
      <c r="O67" s="1283">
        <v>0</v>
      </c>
      <c r="P67" s="392">
        <v>0</v>
      </c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>
        <v>0</v>
      </c>
      <c r="D68" s="1916">
        <f t="shared" si="51"/>
        <v>0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0</v>
      </c>
      <c r="P68" s="1768">
        <v>0</v>
      </c>
      <c r="Q68" s="367">
        <v>0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>
        <v>0</v>
      </c>
      <c r="D69" s="1766">
        <f t="shared" si="51"/>
        <v>0</v>
      </c>
      <c r="E69" s="1771">
        <v>0</v>
      </c>
      <c r="F69" s="262">
        <v>0</v>
      </c>
      <c r="G69" s="262">
        <v>0</v>
      </c>
      <c r="H69" s="262">
        <v>0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0</v>
      </c>
      <c r="P69" s="1772">
        <v>0</v>
      </c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>
        <v>0</v>
      </c>
      <c r="E74" s="960">
        <v>0</v>
      </c>
      <c r="F74" s="890">
        <v>0</v>
      </c>
      <c r="G74" s="1023">
        <v>0</v>
      </c>
      <c r="H74" s="1175">
        <v>0</v>
      </c>
      <c r="I74" s="1290">
        <v>0</v>
      </c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>
        <v>0</v>
      </c>
      <c r="E75" s="973">
        <v>0</v>
      </c>
      <c r="F75" s="967">
        <v>0</v>
      </c>
      <c r="G75" s="1042">
        <v>0</v>
      </c>
      <c r="H75" s="1180">
        <v>0</v>
      </c>
      <c r="I75" s="1292">
        <v>0</v>
      </c>
    </row>
    <row r="76" spans="1:82" s="19" customFormat="1" ht="15" customHeight="1" x14ac:dyDescent="0.15">
      <c r="A76" s="7305" t="s">
        <v>326</v>
      </c>
      <c r="B76" s="7306"/>
      <c r="C76" s="1277">
        <f t="shared" si="56"/>
        <v>0</v>
      </c>
      <c r="D76" s="965">
        <v>0</v>
      </c>
      <c r="E76" s="973">
        <v>0</v>
      </c>
      <c r="F76" s="967">
        <v>0</v>
      </c>
      <c r="G76" s="1042">
        <v>0</v>
      </c>
      <c r="H76" s="1180">
        <v>0</v>
      </c>
      <c r="I76" s="1292">
        <v>0</v>
      </c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>
        <v>0</v>
      </c>
      <c r="E77" s="973">
        <v>0</v>
      </c>
      <c r="F77" s="967">
        <v>0</v>
      </c>
      <c r="G77" s="1042">
        <v>0</v>
      </c>
      <c r="H77" s="1180">
        <v>0</v>
      </c>
      <c r="I77" s="1292">
        <v>0</v>
      </c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>
        <v>0</v>
      </c>
      <c r="E78" s="973">
        <v>0</v>
      </c>
      <c r="F78" s="967">
        <v>0</v>
      </c>
      <c r="G78" s="1042">
        <v>0</v>
      </c>
      <c r="H78" s="1180">
        <v>0</v>
      </c>
      <c r="I78" s="1292">
        <v>0</v>
      </c>
    </row>
    <row r="79" spans="1:82" s="19" customFormat="1" ht="15" customHeight="1" x14ac:dyDescent="0.15">
      <c r="A79" s="7305" t="s">
        <v>45</v>
      </c>
      <c r="B79" s="7306"/>
      <c r="C79" s="1277">
        <f t="shared" si="56"/>
        <v>0</v>
      </c>
      <c r="D79" s="965">
        <v>0</v>
      </c>
      <c r="E79" s="973">
        <v>0</v>
      </c>
      <c r="F79" s="967">
        <v>0</v>
      </c>
      <c r="G79" s="1042">
        <v>0</v>
      </c>
      <c r="H79" s="1180">
        <v>0</v>
      </c>
      <c r="I79" s="1292">
        <v>0</v>
      </c>
    </row>
    <row r="80" spans="1:82" s="19" customFormat="1" ht="15" customHeight="1" x14ac:dyDescent="0.15">
      <c r="A80" s="7305" t="s">
        <v>327</v>
      </c>
      <c r="B80" s="7306"/>
      <c r="C80" s="1277">
        <f t="shared" si="56"/>
        <v>2</v>
      </c>
      <c r="D80" s="965">
        <v>0</v>
      </c>
      <c r="E80" s="973">
        <v>0</v>
      </c>
      <c r="F80" s="967">
        <v>0</v>
      </c>
      <c r="G80" s="1042">
        <v>0</v>
      </c>
      <c r="H80" s="1180">
        <v>2</v>
      </c>
      <c r="I80" s="1292">
        <v>0</v>
      </c>
    </row>
    <row r="81" spans="1:78" s="19" customFormat="1" ht="15" customHeight="1" x14ac:dyDescent="0.15">
      <c r="A81" s="7184" t="s">
        <v>664</v>
      </c>
      <c r="B81" s="6057"/>
      <c r="C81" s="1294">
        <f t="shared" si="56"/>
        <v>0</v>
      </c>
      <c r="D81" s="989">
        <v>0</v>
      </c>
      <c r="E81" s="1031">
        <v>0</v>
      </c>
      <c r="F81" s="990">
        <v>0</v>
      </c>
      <c r="G81" s="1029">
        <v>0</v>
      </c>
      <c r="H81" s="1182">
        <v>0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15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16" zoomScaleNormal="100" workbookViewId="0">
      <selection activeCell="E122" sqref="E122:L13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50" t="str">
        <f>CONCATENATE("MES: ",NOMBRE!B6, " (",NOMBRE!C6,NOMBRE!D6,")")</f>
        <v>MES: FEBRERO (02)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0</v>
      </c>
      <c r="E27" s="290"/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/>
      <c r="Z27" s="287"/>
      <c r="AA27" s="4878"/>
      <c r="AB27" s="1321"/>
      <c r="AC27" s="773"/>
      <c r="AD27" s="773"/>
      <c r="AE27" s="4879"/>
      <c r="AF27" s="1106"/>
      <c r="AG27" s="1107"/>
      <c r="AH27" s="1107"/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0</v>
      </c>
      <c r="E53" s="1125">
        <f>SUM(E11:E52)</f>
        <v>0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0</v>
      </c>
      <c r="E72" s="1108"/>
      <c r="F72" s="773"/>
      <c r="G72" s="773"/>
      <c r="H72" s="1109"/>
      <c r="I72" s="1285"/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0</v>
      </c>
      <c r="E98" s="1125">
        <f>SUM(E56:E97)</f>
        <v>0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16</v>
      </c>
      <c r="E122" s="1106">
        <v>1</v>
      </c>
      <c r="F122" s="1108">
        <v>0</v>
      </c>
      <c r="G122" s="773">
        <v>3</v>
      </c>
      <c r="H122" s="773">
        <v>4</v>
      </c>
      <c r="I122" s="773">
        <v>3</v>
      </c>
      <c r="J122" s="1284">
        <v>5</v>
      </c>
      <c r="K122" s="1108">
        <v>9</v>
      </c>
      <c r="L122" s="1107">
        <v>7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>
        <v>0</v>
      </c>
      <c r="F124" s="1152">
        <v>0</v>
      </c>
      <c r="G124" s="1283">
        <v>0</v>
      </c>
      <c r="H124" s="1283">
        <v>0</v>
      </c>
      <c r="I124" s="1283">
        <v>0</v>
      </c>
      <c r="J124" s="392">
        <v>0</v>
      </c>
      <c r="K124" s="1152">
        <v>0</v>
      </c>
      <c r="L124" s="388">
        <v>0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2</v>
      </c>
      <c r="E125" s="290">
        <v>0</v>
      </c>
      <c r="F125" s="22">
        <v>0</v>
      </c>
      <c r="G125" s="535">
        <v>1</v>
      </c>
      <c r="H125" s="535">
        <v>0</v>
      </c>
      <c r="I125" s="535">
        <v>1</v>
      </c>
      <c r="J125" s="61">
        <v>0</v>
      </c>
      <c r="K125" s="22">
        <v>2</v>
      </c>
      <c r="L125" s="107">
        <v>0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>
        <v>0</v>
      </c>
      <c r="F128" s="1108">
        <v>0</v>
      </c>
      <c r="G128" s="773">
        <v>0</v>
      </c>
      <c r="H128" s="773">
        <v>0</v>
      </c>
      <c r="I128" s="773">
        <v>0</v>
      </c>
      <c r="J128" s="1284">
        <v>0</v>
      </c>
      <c r="K128" s="1108">
        <v>0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18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D45" sqref="D4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50" t="str">
        <f>CONCATENATE("MES: ",NOMBRE!B6, " (",NOMBRE!C6,NOMBRE!D6,")")</f>
        <v>MES: FEBRERO (02)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/>
      <c r="F13" s="1096"/>
      <c r="G13" s="5026"/>
      <c r="H13" s="1099"/>
      <c r="I13" s="5026"/>
      <c r="J13" s="1099"/>
      <c r="K13" s="5026"/>
      <c r="L13" s="1099"/>
      <c r="M13" s="5026"/>
      <c r="N13" s="1099"/>
      <c r="O13" s="5026"/>
      <c r="P13" s="1099"/>
      <c r="Q13" s="5026"/>
      <c r="R13" s="1099"/>
      <c r="S13" s="5026"/>
      <c r="T13" s="1099"/>
      <c r="U13" s="5026"/>
      <c r="V13" s="1099"/>
      <c r="W13" s="5026"/>
      <c r="X13" s="1099"/>
      <c r="Y13" s="5026"/>
      <c r="Z13" s="1099"/>
      <c r="AA13" s="5026"/>
      <c r="AB13" s="1099"/>
      <c r="AC13" s="5026"/>
      <c r="AD13" s="1099"/>
      <c r="AE13" s="5026"/>
      <c r="AF13" s="1099"/>
      <c r="AG13" s="5026"/>
      <c r="AH13" s="1099"/>
      <c r="AI13" s="5026"/>
      <c r="AJ13" s="1099"/>
      <c r="AK13" s="5026"/>
      <c r="AL13" s="1100"/>
      <c r="AM13" s="4888"/>
      <c r="AN13" s="4693"/>
      <c r="AO13" s="4693"/>
      <c r="AP13" s="5027"/>
      <c r="AQ13" s="4888"/>
      <c r="AR13" s="4693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43"/>
      <c r="AN20" s="594"/>
      <c r="AO20" s="594"/>
      <c r="AP20" s="376"/>
      <c r="AQ20" s="4643"/>
      <c r="AR20" s="4640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/>
      <c r="F29" s="5039"/>
      <c r="G29" s="5038"/>
      <c r="H29" s="4759"/>
      <c r="I29" s="5038"/>
      <c r="J29" s="4759"/>
      <c r="K29" s="5038"/>
      <c r="L29" s="5039"/>
      <c r="M29" s="5040"/>
      <c r="N29" s="4759"/>
      <c r="O29" s="5040"/>
      <c r="P29" s="4759"/>
      <c r="Q29" s="5040"/>
      <c r="R29" s="4759"/>
      <c r="S29" s="5040"/>
      <c r="T29" s="4759"/>
      <c r="U29" s="5040"/>
      <c r="V29" s="4759"/>
      <c r="W29" s="5040"/>
      <c r="X29" s="4759"/>
      <c r="Y29" s="5040"/>
      <c r="Z29" s="4759"/>
      <c r="AA29" s="5040"/>
      <c r="AB29" s="4759"/>
      <c r="AC29" s="5040"/>
      <c r="AD29" s="4759"/>
      <c r="AE29" s="5040"/>
      <c r="AF29" s="4759"/>
      <c r="AG29" s="5040"/>
      <c r="AH29" s="4759"/>
      <c r="AI29" s="5040"/>
      <c r="AJ29" s="4759"/>
      <c r="AK29" s="5040"/>
      <c r="AL29" s="5041"/>
      <c r="AM29" s="5042"/>
      <c r="AN29" s="5040"/>
      <c r="AO29" s="5040"/>
      <c r="AP29" s="4759"/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/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/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0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/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0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/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0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50" t="str">
        <f>CONCATENATE("MES: ",NOMBRE!B6, " (",NOMBRE!C6,NOMBRE!D6,")")</f>
        <v>MES: FEBRERO (02)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50" t="str">
        <f>CONCATENATE("MES: ",NOMBRE!B6, " (",NOMBRE!C6,NOMBRE!D6,")")</f>
        <v>MES: FEBRERO (02)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50" t="str">
        <f>CONCATENATE("MES: ",NOMBRE!B6, " (",NOMBRE!C6,NOMBRE!D6,")")</f>
        <v>MES: FEBRERO (02)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FEBRERO (02)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50" t="str">
        <f>CONCATENATE("MES: ",NOMBRE!B6, " (",NOMBRE!C6,NOMBRE!D6,")")</f>
        <v>MES: FEBRERO (02)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50" t="str">
        <f>CONCATENATE("MES: ",NOMBRE!B6, " (",NOMBRE!C6,NOMBRE!D6,")")</f>
        <v>MES: FEBRERO (02)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COMUNITARIO DE SALUD FAMILIAR ARQUENCO (121782)</v>
      </c>
      <c r="B3" s="4697"/>
    </row>
    <row r="4" spans="1:90" s="3331" customFormat="1" x14ac:dyDescent="0.25">
      <c r="A4" s="50" t="str">
        <f>CONCATENATE("MES: ",NOMBRE!B6, " (",NOMBRE!C6,NOMBRE!D6,")")</f>
        <v>MES: FEBRERO (02)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6" workbookViewId="0">
      <selection activeCell="F30" sqref="F30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FEBRERO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>SIN DATOS</v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FEBRERO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2025-06-27T15:32:09Z</dcterms:modified>
  <cp:category/>
  <cp:contentStatus/>
</cp:coreProperties>
</file>