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FEBRERO\"/>
    </mc:Choice>
  </mc:AlternateContent>
  <xr:revisionPtr revIDLastSave="0" documentId="13_ncr:1_{4A6C996E-53C5-4F8F-8E7C-CF51FA56778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765" yWindow="3240" windowWidth="14025" windowHeight="12705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P12" i="38"/>
  <c r="CN12" i="38"/>
  <c r="S57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CE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M49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CG12" i="38"/>
  <c r="CH12" i="38"/>
  <c r="CO12" i="38"/>
  <c r="CQ12" i="38"/>
  <c r="CR12" i="38"/>
  <c r="CS12" i="38"/>
  <c r="CT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C53" i="38"/>
  <c r="CD53" i="38"/>
  <c r="CO53" i="38"/>
  <c r="CE53" i="38"/>
  <c r="CP53" i="38"/>
  <c r="CF53" i="38"/>
  <c r="CQ53" i="38"/>
  <c r="CG53" i="38"/>
  <c r="CR53" i="38"/>
  <c r="CH53" i="38"/>
  <c r="CS53" i="38"/>
  <c r="CT53" i="38"/>
  <c r="CR54" i="38"/>
  <c r="CH54" i="38"/>
  <c r="CS54" i="38"/>
  <c r="CT54" i="38"/>
  <c r="CF54" i="38"/>
  <c r="CP54" i="38"/>
  <c r="CC54" i="38"/>
  <c r="CD54" i="38"/>
  <c r="CO54" i="38"/>
  <c r="CE54" i="38"/>
  <c r="CQ54" i="38"/>
  <c r="CG54" i="38"/>
  <c r="CP56" i="38"/>
  <c r="CF56" i="38"/>
  <c r="CQ56" i="38"/>
  <c r="CG56" i="38"/>
  <c r="CR56" i="38"/>
  <c r="CH56" i="38"/>
  <c r="CS56" i="38"/>
  <c r="CT56" i="38"/>
  <c r="CC56" i="38"/>
  <c r="CD56" i="38"/>
  <c r="CO56" i="38"/>
  <c r="CE56" i="38"/>
  <c r="CC55" i="38"/>
  <c r="CD55" i="38"/>
  <c r="CO55" i="38"/>
  <c r="CE55" i="38"/>
  <c r="CP55" i="38"/>
  <c r="CF55" i="38"/>
  <c r="CQ55" i="38"/>
  <c r="CG55" i="38"/>
  <c r="CR55" i="38"/>
  <c r="CH55" i="38"/>
  <c r="CS55" i="38"/>
  <c r="CT5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4" i="38"/>
  <c r="S55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T30" i="22"/>
  <c r="T19" i="22"/>
  <c r="T28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S62" i="38"/>
  <c r="CO62" i="38"/>
  <c r="CG62" i="38"/>
  <c r="CF62" i="38"/>
  <c r="CE62" i="38"/>
  <c r="CR62" i="38"/>
  <c r="CD62" i="38"/>
  <c r="CC62" i="38"/>
  <c r="X62" i="38" s="1"/>
  <c r="CP62" i="38"/>
  <c r="CQ62" i="38"/>
  <c r="CS63" i="38"/>
  <c r="CC63" i="38"/>
  <c r="X63" i="38" s="1"/>
  <c r="CD63" i="38"/>
  <c r="CE63" i="38"/>
  <c r="CF63" i="38"/>
  <c r="CR63" i="38"/>
  <c r="CG63" i="38"/>
  <c r="CO63" i="38"/>
  <c r="CP63" i="38"/>
  <c r="CQ63" i="38"/>
  <c r="CQ64" i="38"/>
  <c r="CR64" i="38"/>
  <c r="CS64" i="38"/>
  <c r="CP64" i="38"/>
  <c r="CC64" i="38"/>
  <c r="CD64" i="38"/>
  <c r="CE64" i="38"/>
  <c r="CF64" i="38"/>
  <c r="CG64" i="38"/>
  <c r="CO64" i="38"/>
  <c r="CP13" i="38"/>
  <c r="CD13" i="38"/>
  <c r="CQ13" i="38"/>
  <c r="CR13" i="38"/>
  <c r="CS13" i="38"/>
  <c r="CT13" i="38"/>
  <c r="CC13" i="38"/>
  <c r="CE13" i="38"/>
  <c r="CF13" i="38"/>
  <c r="CG13" i="38"/>
  <c r="CH13" i="38"/>
  <c r="CO13" i="38"/>
  <c r="CD25" i="38"/>
  <c r="CE25" i="38"/>
  <c r="CP25" i="38"/>
  <c r="CF25" i="38"/>
  <c r="CG25" i="38"/>
  <c r="CH25" i="38"/>
  <c r="CO25" i="38"/>
  <c r="CQ25" i="38"/>
  <c r="CR25" i="38"/>
  <c r="CS25" i="38"/>
  <c r="CT25" i="38"/>
  <c r="CC25" i="38"/>
  <c r="S25" i="38" s="1"/>
  <c r="CD37" i="38"/>
  <c r="CE37" i="38"/>
  <c r="CF37" i="38"/>
  <c r="CG37" i="38"/>
  <c r="CP37" i="38"/>
  <c r="CH37" i="38"/>
  <c r="CO37" i="38"/>
  <c r="CQ37" i="38"/>
  <c r="CR37" i="38"/>
  <c r="CS37" i="38"/>
  <c r="CT37" i="38"/>
  <c r="CC37" i="38"/>
  <c r="S37" i="38" s="1"/>
  <c r="CD49" i="38"/>
  <c r="CE49" i="38"/>
  <c r="CF49" i="38"/>
  <c r="CG49" i="38"/>
  <c r="CP49" i="38"/>
  <c r="CH49" i="38"/>
  <c r="CO49" i="38"/>
  <c r="CQ49" i="38"/>
  <c r="CR49" i="38"/>
  <c r="CS49" i="38"/>
  <c r="CT49" i="38"/>
  <c r="CC49" i="38"/>
  <c r="S49" i="38" s="1"/>
  <c r="CC14" i="38"/>
  <c r="CD14" i="38"/>
  <c r="CE14" i="38"/>
  <c r="CF14" i="38"/>
  <c r="CG14" i="38"/>
  <c r="CH14" i="38"/>
  <c r="CO14" i="38"/>
  <c r="CP14" i="38"/>
  <c r="CQ14" i="38"/>
  <c r="CT14" i="38"/>
  <c r="CR14" i="38"/>
  <c r="CS14" i="38"/>
  <c r="CO26" i="38"/>
  <c r="CP26" i="38"/>
  <c r="CQ26" i="38"/>
  <c r="CR26" i="38"/>
  <c r="CS26" i="38"/>
  <c r="CC26" i="38"/>
  <c r="CT26" i="38"/>
  <c r="CD26" i="38"/>
  <c r="CE26" i="38"/>
  <c r="CF26" i="38"/>
  <c r="CH26" i="38"/>
  <c r="CG26" i="38"/>
  <c r="CO38" i="38"/>
  <c r="CP38" i="38"/>
  <c r="CQ38" i="38"/>
  <c r="CC38" i="38"/>
  <c r="CR38" i="38"/>
  <c r="CS38" i="38"/>
  <c r="CT38" i="38"/>
  <c r="CD38" i="38"/>
  <c r="CE38" i="38"/>
  <c r="CF38" i="38"/>
  <c r="CH38" i="38"/>
  <c r="CG38" i="38"/>
  <c r="CO50" i="38"/>
  <c r="CP50" i="38"/>
  <c r="CQ50" i="38"/>
  <c r="CC50" i="38"/>
  <c r="CH50" i="38"/>
  <c r="CR50" i="38"/>
  <c r="CS50" i="38"/>
  <c r="CT50" i="38"/>
  <c r="CD50" i="38"/>
  <c r="CE50" i="38"/>
  <c r="CF50" i="38"/>
  <c r="CG50" i="38"/>
  <c r="CH15" i="38"/>
  <c r="CO15" i="38"/>
  <c r="CP15" i="38"/>
  <c r="CQ15" i="38"/>
  <c r="CR15" i="38"/>
  <c r="CS15" i="38"/>
  <c r="CT15" i="38"/>
  <c r="CC15" i="38"/>
  <c r="CD15" i="38"/>
  <c r="CG15" i="38"/>
  <c r="CE15" i="38"/>
  <c r="CF15" i="38"/>
  <c r="CT27" i="38"/>
  <c r="CC27" i="38"/>
  <c r="CH27" i="38"/>
  <c r="CD27" i="38"/>
  <c r="CE27" i="38"/>
  <c r="CF27" i="38"/>
  <c r="CG27" i="38"/>
  <c r="CO27" i="38"/>
  <c r="CS27" i="38"/>
  <c r="CP27" i="38"/>
  <c r="CQ27" i="38"/>
  <c r="CR27" i="38"/>
  <c r="CT39" i="38"/>
  <c r="CC39" i="38"/>
  <c r="CD39" i="38"/>
  <c r="CE39" i="38"/>
  <c r="CF39" i="38"/>
  <c r="CG39" i="38"/>
  <c r="CH39" i="38"/>
  <c r="CO39" i="38"/>
  <c r="CP39" i="38"/>
  <c r="CS39" i="38"/>
  <c r="CQ39" i="38"/>
  <c r="CR39" i="38"/>
  <c r="CT51" i="38"/>
  <c r="CC51" i="38"/>
  <c r="CD51" i="38"/>
  <c r="CE51" i="38"/>
  <c r="CF51" i="38"/>
  <c r="CH51" i="38"/>
  <c r="CG51" i="38"/>
  <c r="CO51" i="38"/>
  <c r="CP51" i="38"/>
  <c r="CQ51" i="38"/>
  <c r="CS51" i="38"/>
  <c r="CR51" i="38"/>
  <c r="CS16" i="38"/>
  <c r="CT16" i="38"/>
  <c r="CC16" i="38"/>
  <c r="CD16" i="38"/>
  <c r="CG16" i="38"/>
  <c r="CE16" i="38"/>
  <c r="CF16" i="38"/>
  <c r="CH16" i="38"/>
  <c r="CR16" i="38"/>
  <c r="CO16" i="38"/>
  <c r="CP16" i="38"/>
  <c r="CQ16" i="38"/>
  <c r="CG28" i="38"/>
  <c r="CH28" i="38"/>
  <c r="CO28" i="38"/>
  <c r="CS28" i="38"/>
  <c r="CP28" i="38"/>
  <c r="CQ28" i="38"/>
  <c r="CR28" i="38"/>
  <c r="CT28" i="38"/>
  <c r="CC28" i="38"/>
  <c r="CF28" i="38"/>
  <c r="CD28" i="38"/>
  <c r="CE28" i="38"/>
  <c r="CG40" i="38"/>
  <c r="CH40" i="38"/>
  <c r="CO40" i="38"/>
  <c r="CP40" i="38"/>
  <c r="CQ40" i="38"/>
  <c r="CS40" i="38"/>
  <c r="CR40" i="38"/>
  <c r="CT40" i="38"/>
  <c r="CC40" i="38"/>
  <c r="CF40" i="38"/>
  <c r="CD40" i="38"/>
  <c r="CE40" i="38"/>
  <c r="CF17" i="38"/>
  <c r="CG17" i="38"/>
  <c r="CH17" i="38"/>
  <c r="CO17" i="38"/>
  <c r="CP17" i="38"/>
  <c r="CR17" i="38"/>
  <c r="CQ17" i="38"/>
  <c r="CS17" i="38"/>
  <c r="CT17" i="38"/>
  <c r="CC17" i="38"/>
  <c r="CE17" i="38"/>
  <c r="CD17" i="38"/>
  <c r="CR29" i="38"/>
  <c r="CS29" i="38"/>
  <c r="CT29" i="38"/>
  <c r="CC29" i="38"/>
  <c r="CD29" i="38"/>
  <c r="CE29" i="38"/>
  <c r="CF29" i="38"/>
  <c r="CG29" i="38"/>
  <c r="CH29" i="38"/>
  <c r="CQ29" i="38"/>
  <c r="CO29" i="38"/>
  <c r="CP29" i="38"/>
  <c r="CR41" i="38"/>
  <c r="CF41" i="38"/>
  <c r="CS41" i="38"/>
  <c r="CT41" i="38"/>
  <c r="CC41" i="38"/>
  <c r="CD41" i="38"/>
  <c r="CE41" i="38"/>
  <c r="CG41" i="38"/>
  <c r="CQ41" i="38"/>
  <c r="CH41" i="38"/>
  <c r="CO41" i="38"/>
  <c r="CP41" i="38"/>
  <c r="CQ18" i="38"/>
  <c r="CR18" i="38"/>
  <c r="CS18" i="38"/>
  <c r="CT18" i="38"/>
  <c r="CC18" i="38"/>
  <c r="CD18" i="38"/>
  <c r="CE18" i="38"/>
  <c r="CF18" i="38"/>
  <c r="CG18" i="38"/>
  <c r="CH18" i="38"/>
  <c r="CP18" i="38"/>
  <c r="CO18" i="38"/>
  <c r="CE30" i="38"/>
  <c r="CF30" i="38"/>
  <c r="CG30" i="38"/>
  <c r="CH30" i="38"/>
  <c r="CQ30" i="38"/>
  <c r="CO30" i="38"/>
  <c r="CP30" i="38"/>
  <c r="CR30" i="38"/>
  <c r="CS30" i="38"/>
  <c r="CT30" i="38"/>
  <c r="CC30" i="38"/>
  <c r="CD30" i="38"/>
  <c r="CE42" i="38"/>
  <c r="CF42" i="38"/>
  <c r="CG42" i="38"/>
  <c r="CQ42" i="38"/>
  <c r="CH42" i="38"/>
  <c r="CO42" i="38"/>
  <c r="CP42" i="38"/>
  <c r="CR42" i="38"/>
  <c r="CS42" i="38"/>
  <c r="CT42" i="38"/>
  <c r="CC42" i="38"/>
  <c r="CD42" i="38"/>
  <c r="CD19" i="38"/>
  <c r="CE19" i="38"/>
  <c r="CF19" i="38"/>
  <c r="CG19" i="38"/>
  <c r="CP19" i="38"/>
  <c r="CH19" i="38"/>
  <c r="CO19" i="38"/>
  <c r="CQ19" i="38"/>
  <c r="CR19" i="38"/>
  <c r="CS19" i="38"/>
  <c r="CT19" i="38"/>
  <c r="CC19" i="38"/>
  <c r="S19" i="38" s="1"/>
  <c r="CP31" i="38"/>
  <c r="CD31" i="38"/>
  <c r="CQ31" i="38"/>
  <c r="CR31" i="38"/>
  <c r="CS31" i="38"/>
  <c r="CT31" i="38"/>
  <c r="CC31" i="38"/>
  <c r="CE31" i="38"/>
  <c r="CO31" i="38"/>
  <c r="CF31" i="38"/>
  <c r="CG31" i="38"/>
  <c r="CH31" i="38"/>
  <c r="CP43" i="38"/>
  <c r="CQ43" i="38"/>
  <c r="CR43" i="38"/>
  <c r="CS43" i="38"/>
  <c r="CT43" i="38"/>
  <c r="CD43" i="38"/>
  <c r="CC43" i="38"/>
  <c r="CE43" i="38"/>
  <c r="CF43" i="38"/>
  <c r="CO43" i="38"/>
  <c r="CG43" i="38"/>
  <c r="CH43" i="38"/>
  <c r="CO20" i="38"/>
  <c r="CP20" i="38"/>
  <c r="CQ20" i="38"/>
  <c r="CR20" i="38"/>
  <c r="CS20" i="38"/>
  <c r="CC20" i="38"/>
  <c r="CT20" i="38"/>
  <c r="CD20" i="38"/>
  <c r="CE20" i="38"/>
  <c r="CH20" i="38"/>
  <c r="CF20" i="38"/>
  <c r="CG20" i="38"/>
  <c r="CC32" i="38"/>
  <c r="CD32" i="38"/>
  <c r="CE32" i="38"/>
  <c r="CF32" i="38"/>
  <c r="CG32" i="38"/>
  <c r="CO32" i="38"/>
  <c r="CH32" i="38"/>
  <c r="CP32" i="38"/>
  <c r="CQ32" i="38"/>
  <c r="CT32" i="38"/>
  <c r="CR32" i="38"/>
  <c r="CS32" i="38"/>
  <c r="CC44" i="38"/>
  <c r="CD44" i="38"/>
  <c r="CO44" i="38"/>
  <c r="CE44" i="38"/>
  <c r="CF44" i="38"/>
  <c r="CG44" i="38"/>
  <c r="CH44" i="38"/>
  <c r="CP44" i="38"/>
  <c r="CQ44" i="38"/>
  <c r="CR44" i="38"/>
  <c r="CS44" i="38"/>
  <c r="CT44" i="38"/>
  <c r="CQ36" i="38"/>
  <c r="CR36" i="38"/>
  <c r="CS36" i="38"/>
  <c r="CT36" i="38"/>
  <c r="CC36" i="38"/>
  <c r="CD36" i="38"/>
  <c r="CE36" i="38"/>
  <c r="CF36" i="38"/>
  <c r="CP36" i="38"/>
  <c r="CG36" i="38"/>
  <c r="CH36" i="38"/>
  <c r="CO36" i="38"/>
  <c r="CT21" i="38"/>
  <c r="CC21" i="38"/>
  <c r="CD21" i="38"/>
  <c r="CE21" i="38"/>
  <c r="CF21" i="38"/>
  <c r="CG21" i="38"/>
  <c r="CH21" i="38"/>
  <c r="CO21" i="38"/>
  <c r="CP21" i="38"/>
  <c r="CS21" i="38"/>
  <c r="CQ21" i="38"/>
  <c r="CR21" i="38"/>
  <c r="CH33" i="38"/>
  <c r="CO33" i="38"/>
  <c r="CP33" i="38"/>
  <c r="CT33" i="38"/>
  <c r="CQ33" i="38"/>
  <c r="CR33" i="38"/>
  <c r="CS33" i="38"/>
  <c r="CC33" i="38"/>
  <c r="CD33" i="38"/>
  <c r="CE33" i="38"/>
  <c r="CG33" i="38"/>
  <c r="CF33" i="38"/>
  <c r="CH45" i="38"/>
  <c r="CO45" i="38"/>
  <c r="CP45" i="38"/>
  <c r="CQ45" i="38"/>
  <c r="CG45" i="38"/>
  <c r="CR45" i="38"/>
  <c r="CS45" i="38"/>
  <c r="CT45" i="38"/>
  <c r="CC45" i="38"/>
  <c r="CD45" i="38"/>
  <c r="CE45" i="38"/>
  <c r="CF45" i="38"/>
  <c r="CQ48" i="38"/>
  <c r="CE48" i="38"/>
  <c r="CR48" i="38"/>
  <c r="CS48" i="38"/>
  <c r="CT48" i="38"/>
  <c r="CC48" i="38"/>
  <c r="CD48" i="38"/>
  <c r="CF48" i="38"/>
  <c r="CG48" i="38"/>
  <c r="CP48" i="38"/>
  <c r="CH48" i="38"/>
  <c r="CO48" i="38"/>
  <c r="CS34" i="38"/>
  <c r="CT34" i="38"/>
  <c r="CC34" i="38"/>
  <c r="CD34" i="38"/>
  <c r="CE34" i="38"/>
  <c r="CG34" i="38"/>
  <c r="CF34" i="38"/>
  <c r="CH34" i="38"/>
  <c r="CO34" i="38"/>
  <c r="CP34" i="38"/>
  <c r="CQ34" i="38"/>
  <c r="CR34" i="38"/>
  <c r="CS46" i="38"/>
  <c r="CT46" i="38"/>
  <c r="CC46" i="38"/>
  <c r="CD46" i="38"/>
  <c r="CE46" i="38"/>
  <c r="CF46" i="38"/>
  <c r="CG46" i="38"/>
  <c r="CH46" i="38"/>
  <c r="CR46" i="38"/>
  <c r="CO46" i="38"/>
  <c r="CP46" i="38"/>
  <c r="CQ46" i="38"/>
  <c r="CQ24" i="38"/>
  <c r="CR24" i="38"/>
  <c r="CS24" i="38"/>
  <c r="CT24" i="38"/>
  <c r="CE24" i="38"/>
  <c r="CC24" i="38"/>
  <c r="CD24" i="38"/>
  <c r="CF24" i="38"/>
  <c r="CP24" i="38"/>
  <c r="CG24" i="38"/>
  <c r="CH24" i="38"/>
  <c r="CO24" i="38"/>
  <c r="CF23" i="38"/>
  <c r="CG23" i="38"/>
  <c r="CH23" i="38"/>
  <c r="CR23" i="38"/>
  <c r="CO23" i="38"/>
  <c r="CP23" i="38"/>
  <c r="CQ23" i="38"/>
  <c r="CS23" i="38"/>
  <c r="CT23" i="38"/>
  <c r="CE23" i="38"/>
  <c r="CC23" i="38"/>
  <c r="CD23" i="38"/>
  <c r="CF35" i="38"/>
  <c r="CG35" i="38"/>
  <c r="CH35" i="38"/>
  <c r="CO35" i="38"/>
  <c r="CP35" i="38"/>
  <c r="CQ35" i="38"/>
  <c r="CR35" i="38"/>
  <c r="CS35" i="38"/>
  <c r="CT35" i="38"/>
  <c r="CE35" i="38"/>
  <c r="CC35" i="38"/>
  <c r="CD35" i="38"/>
  <c r="CF47" i="38"/>
  <c r="CG47" i="38"/>
  <c r="CH47" i="38"/>
  <c r="CO47" i="38"/>
  <c r="CP47" i="38"/>
  <c r="CR47" i="38"/>
  <c r="CQ47" i="38"/>
  <c r="CS47" i="38"/>
  <c r="CT47" i="38"/>
  <c r="CE47" i="38"/>
  <c r="CC47" i="38"/>
  <c r="CD47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M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5" i="37"/>
  <c r="CN105" i="37"/>
  <c r="B175" i="37"/>
  <c r="B180" i="37" s="1"/>
  <c r="CD100" i="37"/>
  <c r="CO100" i="37"/>
  <c r="CO104" i="37"/>
  <c r="CD105" i="37"/>
  <c r="CO105" i="37"/>
  <c r="CC124" i="37"/>
  <c r="AM124" i="37" s="1"/>
  <c r="CE100" i="37"/>
  <c r="CE101" i="37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E59" i="37" l="1"/>
  <c r="CM59" i="37"/>
  <c r="CG59" i="37"/>
  <c r="CP59" i="37"/>
  <c r="CA59" i="37"/>
  <c r="CH59" i="37"/>
  <c r="CN59" i="37"/>
  <c r="CJ59" i="37"/>
  <c r="X64" i="38"/>
  <c r="S47" i="38"/>
  <c r="S35" i="38"/>
  <c r="S23" i="38"/>
  <c r="S42" i="38"/>
  <c r="S30" i="38"/>
  <c r="S17" i="38"/>
  <c r="S45" i="38"/>
  <c r="S40" i="38"/>
  <c r="S28" i="38"/>
  <c r="S33" i="38"/>
  <c r="S15" i="38"/>
  <c r="S43" i="38"/>
  <c r="S31" i="38"/>
  <c r="S13" i="38"/>
  <c r="S24" i="38"/>
  <c r="S48" i="38"/>
  <c r="S20" i="38"/>
  <c r="S26" i="38"/>
  <c r="S36" i="38"/>
  <c r="S18" i="38"/>
  <c r="S41" i="38"/>
  <c r="S29" i="38"/>
  <c r="S50" i="38"/>
  <c r="S38" i="38"/>
  <c r="S46" i="38"/>
  <c r="S34" i="38"/>
  <c r="S16" i="38"/>
  <c r="S21" i="38"/>
  <c r="S51" i="38"/>
  <c r="S39" i="38"/>
  <c r="S27" i="38"/>
  <c r="S44" i="38"/>
  <c r="S32" i="38"/>
  <c r="S14" i="38"/>
  <c r="CD103" i="37"/>
  <c r="CL103" i="37"/>
  <c r="CE103" i="37"/>
  <c r="CN103" i="37"/>
  <c r="CC103" i="37"/>
  <c r="AT103" i="37" s="1"/>
  <c r="CO103" i="37"/>
  <c r="CM103" i="37"/>
  <c r="CE77" i="37"/>
  <c r="CJ77" i="37"/>
  <c r="CG77" i="37"/>
  <c r="CH77" i="37"/>
  <c r="CA77" i="37"/>
  <c r="CN77" i="37"/>
  <c r="CQ77" i="37"/>
  <c r="CD77" i="37"/>
  <c r="CP77" i="37"/>
  <c r="CD59" i="37"/>
  <c r="AV59" i="37" s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7" i="37" l="1"/>
  <c r="AV76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8" i="48" l="1"/>
  <c r="CM58" i="48"/>
  <c r="CN58" i="48"/>
  <c r="CO58" i="48"/>
  <c r="CA58" i="48"/>
  <c r="CB58" i="48"/>
  <c r="CA57" i="48"/>
  <c r="CB57" i="48"/>
  <c r="CC57" i="48"/>
  <c r="CM57" i="48"/>
  <c r="CN57" i="48"/>
  <c r="CO57" i="48"/>
  <c r="CA59" i="48"/>
  <c r="I59" i="48" s="1"/>
  <c r="CB59" i="48"/>
  <c r="CC59" i="48"/>
  <c r="CM59" i="48"/>
  <c r="CN59" i="48"/>
  <c r="CO59" i="48"/>
  <c r="CC60" i="48"/>
  <c r="CM60" i="48"/>
  <c r="CN60" i="48"/>
  <c r="CO60" i="48"/>
  <c r="CA60" i="48"/>
  <c r="I60" i="48" s="1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AA65" i="48"/>
  <c r="I57" i="48"/>
  <c r="I58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81" i="13"/>
  <c r="O81" i="13" s="1"/>
  <c r="CA77" i="13"/>
  <c r="O77" i="13" s="1"/>
  <c r="CB44" i="13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20" i="13"/>
  <c r="CA220" i="13"/>
  <c r="CH44" i="13"/>
  <c r="CG44" i="13"/>
  <c r="CF44" i="13"/>
  <c r="CE44" i="13"/>
  <c r="CV44" i="13"/>
  <c r="CD44" i="13"/>
  <c r="CU44" i="13"/>
  <c r="CT44" i="13"/>
  <c r="CS44" i="13"/>
  <c r="CR44" i="13"/>
  <c r="AY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20" i="13"/>
  <c r="AY221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AS29" i="19"/>
  <c r="AS30" i="19"/>
  <c r="AS33" i="19"/>
  <c r="AS35" i="19"/>
  <c r="AS36" i="19"/>
  <c r="AS28" i="19"/>
  <c r="AR13" i="19"/>
  <c r="AR14" i="19"/>
  <c r="AR17" i="19"/>
  <c r="AR18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U45" i="32" l="1"/>
  <c r="CV45" i="32"/>
  <c r="AI24" i="32"/>
  <c r="CA65" i="32"/>
  <c r="CB65" i="32"/>
  <c r="CV64" i="32"/>
  <c r="CA61" i="32"/>
  <c r="AQ61" i="32" s="1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 l="1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P15" i="48"/>
  <c r="CN15" i="48"/>
  <c r="CM15" i="48"/>
  <c r="CO15" i="48"/>
  <c r="CA13" i="48"/>
  <c r="CC13" i="48"/>
  <c r="CB13" i="48"/>
  <c r="CD13" i="48"/>
  <c r="CM13" i="48"/>
  <c r="CN13" i="48"/>
  <c r="CP13" i="48"/>
  <c r="CO13" i="48"/>
  <c r="CP14" i="48"/>
  <c r="CO14" i="48"/>
  <c r="CN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B12" i="41"/>
  <c r="CA12" i="41"/>
  <c r="CE12" i="41"/>
  <c r="CF15" i="41"/>
  <c r="CB15" i="41"/>
  <c r="CA15" i="41"/>
  <c r="CF13" i="41"/>
  <c r="CB13" i="41"/>
  <c r="CA13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A258" i="32" s="1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9" i="34"/>
  <c r="CL149" i="34"/>
  <c r="CA149" i="34"/>
  <c r="CB149" i="34"/>
  <c r="CK142" i="34"/>
  <c r="CL142" i="34"/>
  <c r="CA142" i="34"/>
  <c r="CB142" i="34"/>
  <c r="CK148" i="34"/>
  <c r="CL148" i="34"/>
  <c r="CA148" i="34"/>
  <c r="CB148" i="34"/>
  <c r="CK133" i="34"/>
  <c r="CL133" i="34"/>
  <c r="CA133" i="34"/>
  <c r="CB133" i="34"/>
  <c r="CK126" i="34"/>
  <c r="CL126" i="34"/>
  <c r="CL146" i="34"/>
  <c r="CK146" i="34"/>
  <c r="CA146" i="34"/>
  <c r="CB146" i="34"/>
  <c r="CK129" i="34"/>
  <c r="CL129" i="34"/>
  <c r="CK123" i="34"/>
  <c r="CL123" i="34"/>
  <c r="CA123" i="34"/>
  <c r="CB123" i="34"/>
  <c r="CK145" i="34"/>
  <c r="CL145" i="34"/>
  <c r="CA145" i="34"/>
  <c r="CB145" i="34"/>
  <c r="CL140" i="34"/>
  <c r="CK140" i="34"/>
  <c r="CA140" i="34"/>
  <c r="CB140" i="34"/>
  <c r="CL147" i="34"/>
  <c r="CK147" i="34"/>
  <c r="CB147" i="34"/>
  <c r="CA147" i="34"/>
  <c r="CK130" i="34"/>
  <c r="CL130" i="34"/>
  <c r="CK125" i="34"/>
  <c r="CL125" i="34"/>
  <c r="CK136" i="34"/>
  <c r="CL136" i="34"/>
  <c r="CA136" i="34"/>
  <c r="CB136" i="34"/>
  <c r="CL134" i="34"/>
  <c r="CK134" i="34"/>
  <c r="CB134" i="34"/>
  <c r="CA134" i="34"/>
  <c r="CK131" i="34"/>
  <c r="CL131" i="34"/>
  <c r="CK128" i="34"/>
  <c r="CL128" i="34"/>
  <c r="CK143" i="34"/>
  <c r="CL143" i="34"/>
  <c r="CA143" i="34"/>
  <c r="CB143" i="34"/>
  <c r="CK127" i="34"/>
  <c r="CL127" i="34"/>
  <c r="CL141" i="34"/>
  <c r="CK141" i="34"/>
  <c r="CB141" i="34"/>
  <c r="CA141" i="34"/>
  <c r="AD141" i="34" s="1"/>
  <c r="CK144" i="34"/>
  <c r="CL144" i="34"/>
  <c r="CA144" i="34"/>
  <c r="CB144" i="34"/>
  <c r="CK137" i="34"/>
  <c r="CL137" i="34"/>
  <c r="CA137" i="34"/>
  <c r="CB137" i="34"/>
  <c r="CK139" i="34"/>
  <c r="CL139" i="34"/>
  <c r="CA139" i="34"/>
  <c r="CB139" i="34"/>
  <c r="CK124" i="34"/>
  <c r="CL124" i="34"/>
  <c r="CK151" i="34"/>
  <c r="CL151" i="34"/>
  <c r="CA151" i="34"/>
  <c r="CB151" i="34"/>
  <c r="CK135" i="34"/>
  <c r="CL135" i="34"/>
  <c r="CB135" i="34"/>
  <c r="CA135" i="34"/>
  <c r="CK138" i="34"/>
  <c r="CL138" i="34"/>
  <c r="CA138" i="34"/>
  <c r="CB138" i="34"/>
  <c r="CK150" i="34"/>
  <c r="CL150" i="34"/>
  <c r="CA150" i="34"/>
  <c r="CB150" i="34"/>
  <c r="CK132" i="34"/>
  <c r="CL132" i="34"/>
  <c r="CA132" i="34"/>
  <c r="CB132" i="34"/>
  <c r="A278" i="34"/>
  <c r="CA30" i="33"/>
  <c r="CB30" i="33"/>
  <c r="CB29" i="33"/>
  <c r="CA29" i="33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B258" i="32" s="1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4" i="34" l="1"/>
  <c r="AD146" i="34"/>
  <c r="AD147" i="34"/>
  <c r="AD149" i="34"/>
  <c r="AD137" i="34"/>
  <c r="AD151" i="34"/>
  <c r="AD143" i="34"/>
  <c r="AD136" i="34"/>
  <c r="AD140" i="34"/>
  <c r="AD148" i="34"/>
  <c r="AD150" i="34"/>
  <c r="AD129" i="34"/>
  <c r="AD138" i="34"/>
  <c r="AD145" i="34"/>
  <c r="AD142" i="34"/>
  <c r="AD139" i="34"/>
  <c r="AD126" i="34"/>
  <c r="AD132" i="34"/>
  <c r="AD135" i="34"/>
  <c r="AD134" i="34"/>
  <c r="AD123" i="34"/>
  <c r="AD133" i="34"/>
  <c r="T41" i="34"/>
  <c r="T28" i="34"/>
  <c r="B278" i="34"/>
  <c r="T23" i="34"/>
  <c r="T22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38" i="19"/>
  <c r="AS31" i="19"/>
  <c r="AS32" i="19"/>
  <c r="B215" i="19"/>
  <c r="D19" i="18" s="1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<sst xmlns="http://schemas.openxmlformats.org/spreadsheetml/2006/main" count="15244" uniqueCount="4433">
  <si>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</si>
  <si>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</si>
  <si>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</si>
  <si>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</si>
  <si>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</si>
  <si>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</si>
  <si>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</si>
  <si>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</si>
  <si>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</si>
  <si>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</si>
  <si>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</si>
  <si>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</si>
  <si>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</si>
  <si>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</si>
  <si>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</si>
  <si>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</si>
  <si>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</si>
  <si>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</si>
  <si>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</si>
  <si>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</si>
  <si>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</si>
  <si>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</si>
  <si>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</si>
  <si>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</si>
  <si>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</si>
  <si>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</si>
  <si>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</si>
  <si>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</si>
  <si>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</si>
  <si>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</si>
  <si>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</si>
  <si>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</si>
  <si>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</si>
  <si>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</si>
  <si>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</si>
  <si>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</si>
  <si>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</si>
  <si>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</si>
  <si>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</si>
  <si>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</si>
  <si>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</si>
  <si>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</si>
  <si>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</si>
  <si>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</si>
  <si>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</si>
  <si>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</si>
  <si>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</si>
  <si>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</si>
  <si>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</si>
  <si>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</si>
  <si>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</si>
  <si>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</si>
  <si>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</si>
  <si>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</si>
  <si>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</si>
  <si>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</si>
  <si>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</si>
  <si>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</si>
  <si>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</si>
  <si>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</si>
  <si>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</si>
  <si>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</si>
  <si>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</si>
  <si>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</si>
  <si>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</si>
  <si>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</si>
  <si>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</si>
  <si>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</si>
  <si>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</si>
  <si>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</si>
  <si>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</si>
  <si>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</si>
  <si>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</si>
  <si>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</si>
  <si>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</si>
  <si>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</si>
  <si>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</si>
  <si>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</si>
  <si>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</si>
  <si>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</si>
  <si>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</si>
  <si>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</si>
  <si>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</si>
  <si>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</si>
  <si>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</si>
  <si>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</si>
  <si>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</si>
  <si>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</si>
  <si>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</si>
  <si>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</si>
  <si>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</si>
  <si>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</si>
  <si>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</si>
  <si>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</si>
  <si>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</si>
  <si>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</si>
  <si>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</si>
  <si>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</si>
  <si>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</si>
  <si>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</si>
  <si>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</si>
  <si>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</si>
  <si>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</si>
  <si>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</si>
  <si>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</si>
  <si>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</si>
  <si>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</si>
  <si>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</si>
  <si>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</si>
  <si>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</si>
  <si>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</si>
  <si>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</si>
  <si>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</si>
  <si>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</si>
  <si>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</si>
  <si>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</si>
  <si>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</si>
  <si>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</si>
  <si>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</si>
  <si>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</si>
  <si>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</si>
  <si>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</si>
  <si>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</si>
  <si>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</si>
  <si>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</si>
  <si>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</si>
  <si>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</si>
  <si>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</si>
  <si>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</si>
  <si>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</si>
  <si>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</si>
  <si>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</si>
  <si>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</si>
  <si>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</si>
  <si>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</si>
  <si>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</si>
  <si>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</si>
  <si>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</si>
  <si>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</si>
  <si>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</si>
  <si>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</si>
  <si>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</si>
  <si>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</si>
  <si>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</si>
  <si>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</si>
  <si>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</si>
  <si>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</si>
  <si>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</si>
  <si>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</si>
  <si>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</si>
  <si>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</si>
  <si>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</si>
  <si>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</si>
  <si>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</si>
  <si>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</si>
  <si>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</si>
  <si>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</si>
  <si>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</si>
  <si>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</si>
  <si>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</si>
  <si>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</si>
  <si>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</si>
  <si>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</si>
  <si>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</si>
  <si>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</si>
  <si>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</si>
  <si>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</si>
  <si>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</si>
  <si>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</si>
  <si>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</si>
  <si>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</si>
  <si>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</si>
  <si>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</si>
  <si>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</si>
  <si>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</si>
  <si>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</si>
  <si>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</si>
  <si>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</si>
  <si>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</si>
  <si>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</si>
  <si>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</si>
  <si>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</si>
  <si>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</si>
  <si>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</si>
  <si>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</si>
  <si>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</si>
  <si>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</si>
  <si>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</si>
  <si>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</si>
  <si>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</si>
  <si>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</si>
  <si>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</si>
  <si>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</si>
  <si>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</si>
  <si>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</si>
  <si>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</si>
  <si>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</si>
  <si>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</si>
  <si>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</si>
  <si>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</si>
  <si>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</si>
  <si>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</si>
  <si>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</si>
  <si>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</si>
  <si>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</si>
  <si>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</si>
  <si>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</si>
  <si>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</si>
  <si>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</si>
  <si>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</si>
  <si>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</si>
  <si>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</si>
  <si>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</si>
  <si>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</si>
  <si>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</si>
  <si>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</si>
  <si>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</si>
  <si>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</si>
  <si>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</si>
  <si>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</si>
  <si>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</si>
  <si>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</si>
  <si>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</si>
  <si>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</si>
  <si>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</si>
  <si>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</si>
  <si>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</si>
  <si>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</si>
  <si>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</si>
  <si>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</si>
  <si>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</si>
  <si>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</si>
  <si>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</si>
  <si>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</si>
  <si>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</si>
  <si>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</si>
  <si>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</si>
  <si>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</si>
  <si>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</si>
  <si>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</si>
  <si>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</si>
  <si>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</si>
  <si>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</si>
  <si>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</si>
  <si>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</si>
  <si>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</si>
  <si>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</si>
  <si>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</si>
  <si>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</si>
  <si>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</si>
  <si>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</si>
  <si>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</si>
  <si>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</si>
  <si>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</si>
  <si>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</si>
  <si>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</si>
  <si>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</si>
  <si>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</si>
  <si>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</si>
  <si>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</si>
  <si>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</si>
  <si>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</si>
  <si>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</si>
  <si>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</si>
  <si>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</si>
  <si>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</si>
  <si>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</si>
  <si>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</si>
  <si>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</si>
  <si>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</si>
  <si>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</si>
  <si>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</si>
  <si>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</si>
  <si>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</si>
  <si>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</si>
  <si>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</si>
  <si>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</si>
  <si>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</si>
  <si>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</si>
  <si>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</si>
  <si>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</si>
  <si>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</si>
  <si>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</si>
  <si>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</si>
  <si>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</si>
  <si>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</si>
  <si>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</si>
  <si>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</si>
  <si>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</si>
  <si>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</si>
  <si>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</si>
  <si>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</si>
  <si>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</si>
  <si>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</si>
  <si>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</si>
  <si>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</si>
  <si>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</si>
  <si>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</si>
  <si>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</si>
  <si>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</si>
  <si>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</si>
  <si>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</si>
  <si>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</si>
  <si>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</si>
  <si>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</si>
  <si>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</si>
  <si>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</si>
  <si>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</si>
  <si>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</si>
  <si>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</si>
  <si>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</si>
  <si>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</si>
  <si>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</si>
  <si>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</si>
  <si>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</si>
  <si>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</si>
  <si>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</si>
  <si>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</si>
  <si>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</si>
  <si>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</si>
  <si>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</si>
  <si>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</si>
  <si>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</si>
  <si>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</si>
  <si>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</si>
  <si>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</si>
  <si>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</si>
  <si>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</si>
  <si>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</si>
  <si>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</si>
  <si>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</si>
  <si>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</si>
  <si>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</si>
  <si>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</si>
  <si>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</si>
  <si>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</si>
  <si>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</si>
  <si>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</si>
  <si>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</si>
  <si>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</si>
  <si>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</si>
  <si>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</si>
  <si>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</si>
  <si>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</si>
  <si>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</si>
  <si>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</si>
  <si>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</si>
  <si>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</si>
  <si>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</si>
  <si>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</si>
  <si>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</si>
  <si>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</si>
  <si>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</si>
  <si>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</si>
  <si>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</si>
  <si>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</si>
  <si>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</si>
  <si>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</si>
  <si>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</si>
  <si>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</si>
  <si>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</si>
  <si>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</si>
  <si>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</si>
  <si>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</si>
  <si>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</si>
  <si>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</si>
  <si>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</si>
  <si>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</si>
  <si>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</si>
  <si>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</si>
  <si>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</si>
  <si>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</si>
  <si>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</si>
  <si>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</si>
  <si>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</si>
  <si>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</si>
  <si>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</si>
  <si>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</si>
  <si>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</si>
  <si>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</si>
  <si>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</si>
  <si>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</si>
  <si>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</si>
  <si>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</si>
  <si>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</si>
  <si>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</si>
  <si>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</si>
  <si>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</si>
  <si>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</si>
  <si>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</si>
  <si>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</si>
  <si>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</si>
  <si>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</si>
  <si>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</si>
  <si>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</si>
  <si>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</si>
  <si>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</si>
  <si>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</si>
  <si>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</si>
  <si>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</si>
  <si>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</si>
  <si>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</si>
  <si>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</si>
  <si>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</si>
  <si>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</si>
  <si>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</si>
  <si>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</si>
  <si>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</si>
  <si>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</si>
  <si>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</si>
  <si>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</si>
  <si>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</si>
  <si>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</si>
  <si>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</si>
  <si>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</si>
  <si>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</si>
  <si>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</si>
  <si>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</si>
  <si>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</si>
  <si>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</si>
  <si>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</si>
  <si>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</si>
  <si>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</si>
  <si>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</si>
  <si>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</si>
  <si>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</si>
  <si>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</si>
  <si>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</si>
  <si>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</si>
  <si>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</si>
  <si>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</si>
  <si>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</si>
  <si>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</si>
  <si>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</si>
  <si>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</si>
  <si>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</si>
  <si>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</si>
  <si>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</si>
  <si>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</si>
  <si>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</si>
  <si>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</si>
  <si>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</si>
  <si>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</si>
  <si>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</si>
  <si>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</si>
  <si>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</si>
  <si>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</si>
  <si>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</si>
  <si>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</si>
  <si>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</si>
  <si>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</si>
  <si>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</si>
  <si>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</si>
  <si>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</si>
  <si>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</si>
  <si>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</si>
  <si>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</si>
  <si>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</si>
  <si>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</si>
  <si>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</si>
  <si>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</si>
  <si>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</si>
  <si>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</si>
  <si>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</si>
  <si>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</si>
  <si>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</si>
  <si>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</si>
  <si>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</si>
  <si>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</si>
  <si>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</si>
  <si>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</si>
  <si>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</si>
  <si>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</si>
  <si>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</si>
  <si>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</si>
  <si>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</si>
  <si>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</si>
  <si>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</si>
  <si>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</si>
  <si>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</si>
  <si>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</si>
  <si>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</si>
  <si>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</si>
  <si>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</si>
  <si>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</si>
  <si>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</si>
  <si>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</si>
  <si>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</si>
  <si>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</si>
  <si>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</si>
  <si>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</si>
  <si>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</si>
  <si>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</si>
  <si>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</si>
  <si>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</si>
  <si>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</si>
  <si>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</si>
  <si>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</si>
  <si>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</si>
  <si>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</si>
  <si>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</si>
  <si>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</si>
  <si>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</si>
  <si>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</si>
  <si>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</si>
  <si>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</si>
  <si>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</si>
  <si>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</si>
  <si>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</si>
  <si>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</si>
  <si>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</si>
  <si>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</si>
  <si>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</si>
  <si>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</si>
  <si>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</si>
  <si>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</si>
  <si>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</si>
  <si>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</si>
  <si>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</si>
  <si>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</si>
  <si>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</si>
  <si>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</si>
  <si>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</si>
  <si>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</si>
  <si>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</si>
  <si>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</si>
  <si>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</si>
  <si>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</si>
  <si>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</si>
  <si>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</si>
  <si>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</si>
  <si>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</si>
  <si>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</si>
  <si>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</si>
  <si>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</si>
  <si>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</si>
  <si>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</si>
  <si>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</si>
  <si>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</si>
  <si>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</si>
  <si>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</si>
  <si>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</si>
  <si>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</si>
  <si>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</si>
  <si>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</si>
  <si>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</si>
  <si>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</si>
  <si>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</si>
  <si>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</si>
  <si>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</si>
  <si>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</si>
  <si>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</si>
  <si>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</si>
  <si>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</si>
  <si>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</si>
  <si>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</si>
  <si>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</si>
  <si>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</si>
  <si>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</si>
  <si>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</si>
  <si>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</si>
  <si>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</si>
  <si>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</si>
  <si>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</si>
  <si>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</si>
  <si>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</si>
  <si>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</si>
  <si>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</si>
  <si>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</si>
  <si>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</si>
  <si>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</si>
  <si>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</si>
  <si>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</si>
  <si>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</si>
  <si>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</si>
  <si>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</si>
  <si>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</si>
  <si>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</si>
  <si>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</si>
  <si>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</si>
  <si>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</si>
  <si>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</si>
  <si>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</si>
  <si>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</si>
  <si>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</si>
  <si>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</si>
  <si>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</si>
  <si>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</si>
  <si>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</si>
  <si>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</si>
  <si>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</si>
  <si>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</si>
  <si>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</si>
  <si>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</si>
  <si>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</si>
  <si>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</si>
  <si>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</si>
  <si>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</si>
  <si>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</si>
  <si>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</si>
  <si>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</si>
  <si>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</si>
  <si>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</si>
  <si>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</si>
  <si>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</si>
  <si>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</si>
  <si>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</si>
  <si>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</si>
  <si>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</si>
  <si>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</si>
  <si>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</si>
  <si>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</si>
  <si>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</si>
  <si>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</si>
  <si>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</si>
  <si>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</si>
  <si>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</si>
  <si>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</si>
  <si>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</si>
  <si>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</si>
  <si>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</si>
  <si>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</si>
  <si>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</si>
  <si>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</si>
  <si>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</si>
  <si>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</si>
  <si>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</si>
  <si>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</si>
  <si>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</si>
  <si>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</si>
  <si>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</si>
  <si>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</si>
  <si>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</si>
  <si>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</si>
  <si>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</si>
  <si>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</si>
  <si>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</si>
  <si>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</si>
  <si>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</si>
  <si>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</si>
  <si>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</si>
  <si>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</si>
  <si>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</si>
  <si>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</si>
  <si>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</si>
  <si>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</si>
  <si>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</si>
  <si>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</si>
  <si>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</si>
  <si>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</si>
  <si>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</si>
  <si>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</si>
  <si>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</si>
  <si>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</si>
  <si>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</si>
  <si>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</si>
  <si>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</si>
  <si>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</si>
  <si>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</si>
  <si>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</si>
  <si>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</si>
  <si>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</si>
  <si>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</si>
  <si>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</si>
  <si>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</si>
  <si>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</si>
  <si>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</si>
  <si>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</si>
  <si>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</si>
  <si>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</si>
  <si>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</si>
  <si>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</si>
  <si>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</si>
  <si>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</si>
  <si>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</si>
  <si>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</si>
  <si>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</si>
  <si>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</si>
  <si>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</si>
  <si>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</si>
  <si>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</si>
  <si>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</si>
  <si>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</si>
  <si>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</si>
  <si>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</si>
  <si>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</si>
  <si>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</si>
  <si>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</si>
  <si>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</si>
  <si>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</si>
  <si>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</si>
  <si>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</si>
  <si>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</si>
  <si>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</si>
  <si>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</si>
  <si>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</si>
  <si>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</si>
  <si>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</si>
  <si>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</si>
  <si>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</si>
  <si>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</si>
  <si>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</si>
  <si>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</si>
  <si>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</si>
  <si>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</si>
  <si>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</si>
  <si>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</si>
  <si>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</si>
  <si>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</si>
  <si>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</si>
  <si>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</si>
  <si>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</si>
  <si>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</si>
  <si>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</si>
  <si>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</si>
  <si>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</si>
  <si>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</si>
  <si>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</si>
  <si>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</si>
  <si>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</si>
  <si>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</si>
  <si>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</si>
  <si>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</si>
  <si>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</si>
  <si>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</si>
  <si>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</si>
  <si>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</si>
  <si>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</si>
  <si>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</si>
  <si>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</si>
  <si>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</si>
  <si>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</si>
  <si>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</si>
  <si>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</si>
  <si>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</si>
  <si>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</si>
  <si>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</si>
  <si>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</si>
  <si>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</si>
  <si>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</si>
  <si>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</si>
  <si>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</si>
  <si>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</si>
  <si>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</si>
  <si>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</si>
  <si>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</si>
  <si>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</si>
  <si>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</si>
  <si>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</si>
  <si>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</si>
  <si>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</si>
  <si>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</si>
  <si>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</si>
  <si>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</si>
  <si>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</si>
  <si>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</si>
  <si>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</si>
  <si>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</si>
  <si>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</si>
  <si>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</si>
  <si>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</si>
  <si>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</si>
  <si>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</si>
  <si>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</si>
  <si>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</si>
  <si>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</si>
  <si>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</si>
  <si>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</si>
  <si>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</si>
  <si>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</si>
  <si>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</si>
  <si>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</si>
  <si>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</si>
  <si>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</si>
  <si>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</si>
  <si>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</si>
  <si>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</si>
  <si>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</si>
  <si>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</si>
  <si>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</si>
  <si>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</si>
  <si>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</si>
  <si>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</si>
  <si>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</si>
  <si>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</si>
  <si>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</si>
  <si>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</si>
  <si>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</si>
  <si>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</si>
  <si>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</si>
  <si>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</si>
  <si>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</si>
  <si>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</si>
  <si>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</si>
  <si>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</si>
  <si>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</si>
  <si>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</si>
  <si>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</si>
  <si>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</si>
  <si>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</si>
  <si>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</si>
  <si>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</si>
  <si>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</si>
  <si>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</si>
  <si>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</si>
  <si>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</si>
  <si>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</si>
  <si>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</si>
  <si>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</si>
  <si>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</si>
  <si>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</si>
  <si>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</si>
  <si>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</si>
  <si>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</si>
  <si>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</si>
  <si>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</si>
  <si>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</si>
  <si>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</si>
  <si>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</si>
  <si>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</si>
  <si>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</si>
  <si>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</si>
  <si>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</si>
  <si>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</si>
  <si>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</si>
  <si>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</si>
  <si>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</si>
  <si>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</si>
  <si>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</si>
  <si>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</si>
  <si>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</si>
  <si>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</si>
  <si>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</si>
  <si>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</si>
  <si>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</si>
  <si>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</si>
  <si>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</si>
  <si>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</si>
  <si>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</si>
  <si>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</si>
  <si>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</si>
  <si>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</si>
  <si>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</si>
  <si>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</si>
  <si>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</si>
  <si>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</si>
  <si>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</si>
  <si>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</si>
  <si>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</si>
  <si>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</si>
  <si>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</si>
  <si>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</si>
  <si>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</si>
  <si>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</si>
  <si>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</si>
  <si>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</si>
  <si>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</si>
  <si>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</si>
  <si>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</si>
  <si>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</si>
  <si>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</si>
  <si>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</si>
  <si>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</si>
  <si>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</si>
  <si>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</si>
  <si>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</si>
  <si>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</si>
  <si>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</si>
  <si>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</si>
  <si>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</si>
  <si>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</si>
  <si>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</si>
  <si>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</si>
  <si>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</si>
  <si>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</si>
  <si>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</si>
  <si>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</si>
  <si>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</si>
  <si>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</si>
  <si>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</si>
  <si>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</si>
  <si>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</si>
  <si>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</si>
  <si>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</si>
  <si>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</si>
  <si>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</si>
  <si>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</si>
  <si>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</si>
  <si>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</si>
  <si>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</si>
  <si>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</si>
  <si>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</si>
  <si>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</si>
  <si>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</si>
  <si>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</si>
  <si>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</si>
  <si>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</si>
  <si>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</si>
  <si>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</si>
  <si>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</si>
  <si>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</si>
  <si>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</si>
  <si>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</si>
  <si>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</si>
  <si>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</si>
  <si>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</si>
  <si>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</si>
  <si>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</si>
  <si>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</si>
  <si>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</si>
  <si>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</si>
  <si>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</si>
  <si>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</si>
  <si>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</si>
  <si>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</si>
  <si>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</si>
  <si>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</si>
  <si>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</si>
  <si>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</si>
  <si>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</si>
  <si>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</si>
  <si>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</si>
  <si>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</si>
  <si>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</si>
  <si>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</si>
  <si>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</si>
  <si>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</si>
  <si>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</si>
  <si>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</si>
  <si>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</si>
  <si>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</si>
  <si>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</si>
  <si>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</si>
  <si>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</si>
  <si>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</si>
  <si>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</si>
  <si>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</si>
  <si>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</si>
  <si>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</si>
  <si>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</si>
  <si>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</si>
  <si>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</si>
  <si>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</si>
  <si>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</si>
  <si>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</si>
  <si>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</si>
  <si>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</si>
  <si>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</si>
  <si>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</si>
  <si>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</si>
  <si>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</si>
  <si>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</si>
  <si>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</si>
  <si>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</si>
  <si>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</si>
  <si>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</si>
  <si>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</si>
  <si>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</si>
  <si>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</si>
  <si>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</si>
  <si>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</si>
  <si>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</si>
  <si>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</si>
  <si>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</si>
  <si>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</si>
  <si>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</si>
  <si>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</si>
  <si>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</si>
  <si>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</si>
  <si>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</si>
  <si>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</si>
  <si>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</si>
  <si>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</si>
  <si>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</si>
  <si>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</si>
  <si>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</si>
  <si>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</si>
  <si>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</si>
  <si>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</si>
  <si>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</si>
  <si>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</si>
  <si>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</si>
  <si>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</si>
  <si>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</si>
  <si>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</si>
  <si>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</si>
  <si>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</si>
  <si>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</si>
  <si>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</si>
  <si>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</si>
  <si>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</si>
  <si>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</si>
  <si>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</si>
  <si>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</si>
  <si>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</si>
  <si>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</si>
  <si>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</si>
  <si>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</si>
  <si>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</si>
  <si>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</si>
  <si>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</si>
  <si>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</si>
  <si>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</si>
  <si>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</si>
  <si>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</si>
  <si>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</si>
  <si>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</si>
  <si>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</si>
  <si>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</si>
  <si>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</si>
  <si>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</si>
  <si>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</si>
  <si>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</si>
  <si>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</si>
  <si>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</si>
  <si>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</si>
  <si>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</si>
  <si>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</si>
  <si>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</si>
  <si>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</si>
  <si>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</si>
  <si>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</si>
  <si>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</si>
  <si>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</si>
  <si>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</si>
  <si>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</si>
  <si>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</si>
  <si>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</si>
  <si>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</si>
  <si>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</si>
  <si>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</si>
  <si>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</si>
  <si>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</si>
  <si>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</si>
  <si>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</si>
  <si>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</si>
  <si>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</si>
  <si>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</si>
  <si>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</si>
  <si>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</si>
  <si>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</si>
  <si>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</si>
  <si>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</si>
  <si>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</si>
  <si>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</si>
  <si>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</si>
  <si>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</si>
  <si>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</si>
  <si>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</si>
  <si>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</si>
  <si>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</si>
  <si>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</si>
  <si>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</si>
  <si>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</si>
  <si>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</si>
  <si>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</si>
  <si>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</si>
  <si>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</si>
  <si>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</si>
  <si>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</si>
  <si>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</si>
  <si>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</si>
  <si>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</si>
  <si>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</si>
  <si>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</si>
  <si>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</si>
  <si>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</si>
  <si>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</si>
  <si>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</si>
  <si>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</si>
  <si>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</si>
  <si>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</si>
  <si>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</si>
  <si>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</si>
  <si>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</si>
  <si>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</si>
  <si>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</si>
  <si>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</si>
  <si>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</si>
  <si>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</si>
  <si>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</si>
  <si>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</si>
  <si>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</si>
  <si>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</si>
  <si>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</si>
  <si>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</si>
  <si>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</si>
  <si>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</si>
  <si>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</si>
  <si>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</si>
  <si>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</si>
  <si>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</si>
  <si>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</si>
  <si>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</si>
  <si>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</si>
  <si>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</si>
  <si>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</si>
  <si>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</si>
  <si>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</si>
  <si>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</si>
  <si>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</si>
  <si>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</si>
  <si>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</si>
  <si>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</si>
  <si>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</si>
  <si>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</si>
  <si>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</si>
  <si>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</si>
  <si>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</si>
  <si>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</si>
  <si>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</si>
  <si>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</si>
  <si>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</si>
  <si>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</si>
  <si>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</si>
  <si>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</si>
  <si>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</si>
  <si>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</si>
  <si>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</si>
  <si>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</si>
  <si>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</si>
  <si>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</si>
  <si>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</si>
  <si>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</si>
  <si>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</si>
  <si>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</si>
  <si>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</si>
  <si>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</si>
  <si>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</si>
  <si>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</si>
  <si>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</si>
  <si>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</si>
  <si>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</si>
  <si>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</si>
  <si>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</si>
  <si>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</si>
  <si>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</si>
  <si>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</si>
  <si>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</si>
  <si>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</si>
  <si>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</si>
  <si>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</si>
  <si>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</si>
  <si>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</si>
  <si>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</si>
  <si>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</si>
  <si>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</si>
  <si>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</si>
  <si>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</si>
  <si>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</si>
  <si>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</si>
  <si>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</si>
  <si>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</si>
  <si>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</si>
  <si>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</si>
  <si>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</si>
  <si>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</si>
  <si>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</si>
  <si>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</si>
  <si>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</si>
  <si>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</si>
  <si>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</si>
  <si>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</si>
  <si>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</si>
  <si>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</si>
  <si>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</si>
  <si>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</si>
  <si>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</si>
  <si>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</si>
  <si>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</si>
  <si>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</si>
  <si>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</si>
  <si>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</si>
  <si>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</si>
  <si>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</si>
  <si>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</si>
  <si>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</si>
  <si>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</si>
  <si>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</si>
  <si>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</si>
  <si>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</si>
  <si>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</si>
  <si>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</si>
  <si>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</si>
  <si>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</si>
  <si>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</si>
  <si>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</si>
  <si>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</si>
  <si>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</si>
  <si>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</si>
  <si>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</si>
  <si>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</si>
  <si>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</si>
  <si>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</si>
  <si>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</si>
  <si>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</si>
  <si>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</si>
  <si>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</si>
  <si>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</si>
  <si>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</si>
  <si>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</si>
  <si>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</si>
  <si>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</si>
  <si>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</si>
  <si>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</si>
  <si>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</si>
  <si>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</si>
  <si>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</si>
  <si>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</si>
  <si>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</si>
  <si>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</si>
  <si>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</si>
  <si>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</si>
  <si>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</si>
  <si>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</si>
  <si>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</si>
  <si>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</si>
  <si>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</si>
  <si>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</si>
  <si>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</si>
  <si>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</si>
  <si>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</si>
  <si>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</si>
  <si>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</si>
  <si>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</si>
  <si>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</si>
  <si>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</si>
  <si>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</si>
  <si>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</si>
  <si>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</si>
  <si>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</si>
  <si>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</si>
  <si>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</si>
  <si>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</si>
  <si>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</si>
  <si>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</si>
  <si>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</si>
  <si>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</si>
  <si>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</si>
  <si>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</si>
  <si>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</si>
  <si>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</si>
  <si>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</si>
  <si>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</si>
  <si>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</si>
  <si>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</si>
  <si>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</si>
  <si>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</si>
  <si>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</si>
  <si>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</si>
  <si>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</si>
  <si>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</si>
  <si>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</si>
  <si>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</si>
  <si>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</si>
  <si>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</si>
  <si>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</si>
  <si>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</si>
  <si>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</si>
  <si>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</si>
  <si>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</si>
  <si>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</si>
  <si>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</si>
  <si>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</si>
  <si>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</si>
  <si>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</si>
  <si>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</si>
  <si>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</si>
  <si>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</si>
  <si>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</si>
  <si>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</si>
  <si>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</si>
  <si>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</si>
  <si>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</si>
  <si>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</si>
  <si>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</si>
  <si>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</si>
  <si>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</si>
  <si>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</si>
  <si>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</si>
  <si>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</si>
  <si>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</si>
  <si>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</si>
  <si>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</si>
  <si>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</si>
  <si>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</si>
  <si>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</si>
  <si>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</si>
  <si>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</si>
  <si>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</si>
  <si>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</si>
  <si>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</si>
  <si>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</si>
  <si>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</si>
  <si>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</si>
  <si>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</si>
  <si>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</si>
  <si>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</si>
  <si>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</si>
  <si>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</si>
  <si>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</si>
  <si>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</si>
  <si>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</si>
  <si>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</si>
  <si>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</si>
  <si>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</si>
  <si>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</si>
  <si>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</si>
  <si>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</si>
  <si>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</si>
  <si>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</si>
  <si>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</si>
  <si>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</si>
  <si>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</si>
  <si>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</si>
  <si>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</si>
  <si>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</si>
  <si>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</si>
  <si>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</si>
  <si>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</si>
  <si>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</si>
  <si>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</si>
  <si>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</si>
  <si>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</si>
  <si>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</si>
  <si>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</si>
  <si>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</si>
  <si>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</si>
  <si>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</si>
  <si>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</si>
  <si>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</si>
  <si>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</si>
  <si>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</si>
  <si>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</si>
  <si>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</si>
  <si>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</si>
  <si>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</si>
  <si>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</si>
  <si>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</si>
  <si>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</si>
  <si>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</si>
  <si>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</si>
  <si>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</si>
  <si>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</si>
  <si>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</si>
  <si>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</si>
  <si>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</si>
  <si>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</si>
  <si>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</si>
  <si>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</si>
  <si>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</si>
  <si>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</si>
  <si>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</si>
  <si>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</si>
  <si>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</si>
  <si>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</si>
  <si>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</si>
  <si>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</si>
  <si>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</si>
  <si>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</si>
  <si>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</si>
  <si>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</si>
  <si>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</si>
  <si>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</si>
  <si>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</si>
  <si>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</si>
  <si>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</si>
  <si>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</si>
  <si>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</si>
  <si>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</si>
  <si>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</si>
  <si>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</si>
  <si>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</si>
  <si>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</si>
  <si>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</si>
  <si>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</si>
  <si>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</si>
  <si>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</si>
  <si>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</si>
  <si>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</si>
  <si>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</si>
  <si>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</si>
  <si>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</si>
  <si>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</si>
  <si>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</si>
  <si>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</si>
  <si>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</si>
  <si>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</si>
  <si>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</si>
  <si>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</si>
  <si>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</si>
  <si>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</si>
  <si>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</si>
  <si>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</si>
  <si>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</si>
  <si>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</si>
  <si>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</si>
  <si>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</si>
  <si>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</si>
  <si>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</si>
  <si>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</si>
  <si>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</si>
  <si>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</si>
  <si>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</si>
  <si>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</si>
  <si>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</si>
  <si>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</si>
  <si>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</si>
  <si>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</si>
  <si>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</si>
  <si>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</si>
  <si>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</si>
  <si>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</si>
  <si>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</si>
  <si>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</si>
  <si>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</si>
  <si>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</si>
  <si>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</si>
  <si>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</si>
  <si>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</si>
  <si>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</si>
  <si>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</si>
  <si>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</si>
  <si>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</si>
  <si>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</si>
  <si>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</si>
  <si>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</si>
  <si>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</si>
  <si>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</si>
  <si>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</si>
  <si>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</si>
  <si>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</si>
  <si>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</si>
  <si>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</si>
  <si>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</si>
  <si>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</si>
  <si>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</si>
  <si>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</si>
  <si>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</si>
  <si>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</si>
  <si>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</si>
  <si>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</si>
  <si>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</si>
  <si>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</si>
  <si>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</si>
  <si>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</si>
  <si>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</si>
  <si>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</si>
  <si>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</si>
  <si>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</si>
  <si>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</si>
  <si>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</si>
  <si>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</si>
  <si>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</si>
  <si>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</si>
  <si>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</si>
  <si>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</si>
  <si>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</si>
  <si>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</si>
  <si>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</si>
  <si>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</si>
  <si>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</si>
  <si>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</si>
  <si>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</si>
  <si>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</si>
  <si>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</si>
  <si>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</si>
  <si>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</si>
  <si>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</si>
  <si>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</si>
  <si>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</si>
  <si>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</si>
  <si>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</si>
  <si>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</si>
  <si>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</si>
  <si>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</si>
  <si>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</si>
  <si>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</si>
  <si>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</si>
  <si>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</si>
  <si>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</si>
  <si>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</si>
  <si>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</si>
  <si>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</si>
  <si>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</si>
  <si>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</si>
  <si>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</si>
  <si>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</si>
  <si>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</si>
  <si>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</si>
  <si>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</si>
  <si>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</si>
  <si>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</si>
  <si>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</si>
  <si>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</si>
  <si>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</si>
  <si>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</si>
  <si>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</si>
  <si>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</si>
  <si>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</si>
  <si>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</si>
  <si>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</si>
  <si>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</si>
  <si>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</si>
  <si>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</si>
  <si>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</si>
  <si>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</si>
  <si>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</si>
  <si>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</si>
  <si>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</si>
  <si>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</si>
  <si>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</si>
  <si>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</si>
  <si>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</si>
  <si>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</si>
  <si>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</si>
  <si>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</si>
  <si>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</si>
  <si>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</si>
  <si>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</si>
  <si>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</si>
  <si>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</si>
  <si>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</si>
  <si>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</si>
  <si>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</si>
  <si>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</si>
  <si>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</si>
  <si>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</si>
  <si>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</si>
  <si>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</si>
  <si>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</si>
  <si>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</si>
  <si>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</si>
  <si>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</si>
  <si>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</si>
  <si>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</si>
  <si>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</si>
  <si>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</si>
  <si>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</si>
  <si>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</si>
  <si>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</si>
  <si>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</si>
  <si>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</si>
  <si>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</si>
  <si>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</si>
  <si>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</si>
  <si>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</si>
  <si>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</si>
  <si>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</si>
  <si>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</si>
  <si>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</si>
  <si>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</si>
  <si>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</si>
  <si>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</si>
  <si>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</si>
  <si>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</si>
  <si>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</si>
  <si>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</si>
  <si>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</si>
  <si>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</si>
  <si>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</si>
  <si>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</si>
  <si>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</si>
  <si>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</si>
  <si>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</si>
  <si>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</si>
  <si>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</si>
  <si>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</si>
  <si>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</si>
  <si>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</si>
  <si>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</si>
  <si>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</si>
  <si>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</si>
  <si>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</si>
  <si>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</si>
  <si>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</si>
  <si>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</si>
  <si>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</si>
  <si>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</si>
  <si>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</si>
  <si>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</si>
  <si>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</si>
  <si>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</si>
  <si>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</si>
  <si>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</si>
  <si>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</si>
  <si>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</si>
  <si>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</si>
  <si>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</si>
  <si>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</si>
  <si>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</si>
  <si>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</si>
  <si>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</si>
  <si>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</si>
  <si>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</si>
  <si>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</si>
  <si>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</si>
  <si>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</si>
  <si>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</si>
  <si>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</si>
  <si>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</si>
  <si>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</si>
  <si>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</si>
  <si>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</si>
  <si>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</si>
  <si>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</si>
  <si>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</si>
  <si>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</si>
  <si>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</si>
  <si>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</si>
  <si>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</si>
  <si>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</si>
  <si>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</si>
  <si>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</si>
  <si>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</si>
  <si>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</si>
  <si>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</si>
  <si>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</si>
  <si>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</si>
  <si>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</si>
  <si>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</si>
  <si>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</si>
  <si>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</si>
  <si>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</si>
  <si>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</si>
  <si>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</si>
  <si>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</si>
  <si>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</si>
  <si>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</si>
  <si>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</si>
  <si>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</si>
  <si>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</si>
  <si>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</si>
  <si>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</si>
  <si>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</si>
  <si>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</si>
  <si>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</si>
  <si>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</si>
  <si>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</si>
  <si>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</si>
  <si>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</si>
  <si>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</si>
  <si>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</si>
  <si>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</si>
  <si>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</si>
  <si>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</si>
  <si>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</si>
  <si>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</si>
  <si>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</si>
  <si>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</si>
  <si>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</si>
  <si>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</si>
  <si>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</si>
  <si>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</si>
  <si>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</si>
  <si>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</si>
  <si>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</si>
  <si>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</si>
  <si>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</si>
  <si>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</si>
  <si>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</si>
  <si>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</si>
  <si>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</si>
  <si>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</si>
  <si>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</si>
  <si>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</si>
  <si>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</si>
  <si>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</si>
  <si>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</si>
  <si>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</si>
  <si>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</si>
  <si>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</si>
  <si>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</si>
  <si>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</si>
  <si>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</si>
  <si>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</si>
  <si>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</si>
  <si>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</si>
  <si>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</si>
  <si>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</si>
  <si>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</si>
  <si>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</si>
  <si>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</si>
  <si>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</si>
  <si>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</si>
  <si>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</si>
  <si>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</si>
  <si>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</si>
  <si>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</si>
  <si>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</si>
  <si>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</si>
  <si>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</si>
  <si>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</si>
  <si>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</si>
  <si>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</si>
  <si>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</si>
  <si>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</si>
  <si>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</si>
  <si>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</si>
  <si>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</si>
  <si>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</si>
  <si>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</si>
  <si>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</si>
  <si>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</si>
  <si>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</si>
  <si>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</si>
  <si>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</si>
  <si>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</si>
  <si>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</si>
  <si>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</si>
  <si>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</si>
  <si>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</si>
  <si>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</si>
  <si>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</si>
  <si>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</si>
  <si>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</si>
  <si>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</si>
  <si>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</si>
  <si>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</si>
  <si>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</si>
  <si>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</si>
  <si>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</si>
  <si>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</si>
  <si>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</si>
  <si>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</si>
  <si>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</si>
  <si>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</si>
  <si>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</si>
  <si>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</si>
  <si>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</si>
  <si>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</si>
  <si>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</si>
  <si>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</si>
  <si>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</si>
  <si>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</si>
  <si>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</si>
  <si>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</si>
  <si>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</si>
  <si>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</si>
  <si>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</si>
  <si>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</si>
  <si>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</si>
  <si>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</si>
  <si>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</si>
  <si>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</si>
  <si>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</si>
  <si>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</si>
  <si>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</si>
  <si>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</si>
  <si>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</si>
  <si>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</si>
  <si>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</si>
  <si>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</si>
  <si>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</si>
  <si>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</si>
  <si>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</si>
  <si>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</si>
  <si>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</si>
  <si>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</si>
  <si>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</si>
  <si>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</si>
  <si>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</si>
  <si>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</si>
  <si>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</si>
  <si>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</si>
  <si>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</si>
  <si>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</si>
  <si>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</si>
  <si>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</si>
  <si>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</si>
  <si>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</si>
  <si>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</si>
  <si>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</si>
  <si>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</si>
  <si>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</si>
  <si>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</si>
  <si>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</si>
  <si>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</si>
  <si>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</si>
  <si>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</si>
  <si>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</si>
  <si>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</si>
  <si>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</si>
  <si>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</si>
  <si>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</si>
  <si>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</si>
  <si>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</si>
  <si>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</si>
  <si>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</si>
  <si>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</si>
  <si>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</si>
  <si>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</si>
  <si>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</si>
  <si>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</si>
  <si>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</si>
  <si>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</si>
  <si>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</si>
  <si>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</si>
  <si>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</si>
  <si>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</si>
  <si>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</si>
  <si>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</si>
  <si>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</si>
  <si>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</si>
  <si>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</si>
  <si>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</si>
  <si>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</si>
  <si>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</si>
  <si>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</si>
  <si>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</si>
  <si>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</si>
  <si>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</si>
  <si>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</si>
  <si>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</si>
  <si>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</si>
  <si>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</si>
  <si>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</si>
  <si>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</si>
  <si>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</si>
  <si>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</si>
  <si>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</si>
  <si>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</si>
  <si>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</si>
  <si>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</si>
  <si>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</si>
  <si>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</si>
  <si>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</si>
  <si>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</si>
  <si>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</si>
  <si>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</si>
  <si>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</si>
  <si>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</si>
  <si>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</si>
  <si>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</si>
  <si>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</si>
  <si>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</si>
  <si>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</si>
  <si>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</si>
  <si>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</si>
  <si>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</si>
  <si>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</si>
  <si>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</si>
  <si>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</si>
  <si>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</si>
  <si>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</si>
  <si>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</si>
  <si>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</si>
  <si>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</si>
  <si>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</si>
  <si>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</si>
  <si>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</si>
  <si>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</si>
  <si>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</si>
  <si>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</si>
  <si>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</si>
  <si>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</si>
  <si>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</si>
  <si>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</si>
  <si>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</si>
  <si>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</si>
  <si>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</si>
  <si>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</si>
  <si>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</si>
  <si>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</si>
  <si>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</si>
  <si>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</si>
  <si>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</si>
  <si>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</si>
  <si>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</si>
  <si>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</si>
  <si>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</si>
  <si>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</si>
  <si>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</si>
  <si>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</si>
  <si>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</si>
  <si>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</si>
  <si>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</si>
  <si>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</si>
  <si>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</si>
  <si>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</si>
  <si>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</si>
  <si>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</si>
  <si>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</si>
  <si>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</si>
  <si>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</si>
  <si>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</si>
  <si>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</si>
  <si>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</si>
  <si>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</si>
  <si>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</si>
  <si>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</si>
  <si>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</si>
  <si>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</si>
  <si>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</si>
  <si>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</si>
  <si>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</si>
  <si>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</si>
  <si>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</si>
  <si>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</si>
  <si>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</si>
  <si>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</si>
  <si>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</si>
  <si>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</si>
  <si>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</si>
  <si>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</si>
  <si>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</si>
  <si>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</si>
  <si>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</si>
  <si>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</si>
  <si>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</si>
  <si>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</si>
  <si>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</si>
  <si>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</si>
  <si>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</si>
  <si>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</si>
  <si>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</si>
  <si>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</si>
  <si>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</si>
  <si>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</si>
  <si>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</si>
  <si>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</si>
  <si>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</si>
  <si>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</si>
  <si>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</si>
  <si>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</si>
  <si>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</si>
  <si>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</si>
  <si>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</si>
  <si>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</si>
  <si>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</si>
  <si>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</si>
  <si>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</si>
  <si>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</si>
  <si>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</si>
  <si>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</si>
  <si>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</si>
  <si>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</si>
  <si>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</si>
  <si>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</si>
  <si>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</si>
  <si>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</si>
  <si>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</si>
  <si>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</si>
  <si>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</si>
  <si>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</si>
  <si>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</si>
  <si>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</si>
  <si>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</si>
  <si>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</si>
  <si>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</si>
  <si>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</si>
  <si>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</si>
  <si>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</si>
  <si>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</si>
  <si>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</si>
  <si>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</si>
  <si>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</si>
  <si>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</si>
  <si>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</si>
  <si>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</si>
  <si>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</si>
  <si>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</si>
  <si>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</si>
  <si>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</si>
  <si>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</si>
  <si>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</si>
  <si>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</si>
  <si>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</si>
  <si>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</si>
  <si>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</si>
  <si>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</si>
  <si>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</si>
  <si>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</si>
  <si>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</si>
  <si>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</si>
  <si>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</si>
  <si>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</si>
  <si>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</si>
  <si>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</si>
  <si>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</si>
  <si>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</si>
  <si>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</si>
  <si>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</si>
  <si>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</si>
  <si>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</si>
  <si>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</si>
  <si>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</si>
  <si>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</si>
  <si>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</si>
  <si>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</si>
  <si>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</si>
  <si>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</si>
  <si>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</si>
  <si>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</si>
  <si>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</si>
  <si>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</si>
  <si>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</si>
  <si>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</si>
  <si>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</si>
  <si>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</si>
  <si>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</si>
  <si>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</si>
  <si>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</si>
  <si>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</si>
  <si>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</si>
  <si>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</si>
  <si>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</si>
  <si>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</si>
  <si>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</si>
  <si>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</si>
  <si>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</si>
  <si>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</si>
  <si>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</si>
  <si>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</si>
  <si>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</si>
  <si>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</si>
  <si>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</si>
  <si>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</si>
  <si>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</si>
  <si>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</si>
  <si>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</si>
  <si>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</si>
  <si>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</si>
  <si>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</si>
  <si>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</si>
  <si>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</si>
  <si>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</si>
  <si>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</si>
  <si>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</si>
  <si>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</si>
  <si>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</si>
  <si>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</si>
  <si>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</si>
  <si>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</si>
  <si>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</si>
  <si>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</si>
  <si>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</si>
  <si>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</si>
  <si>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</si>
  <si>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</si>
  <si>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</si>
  <si>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</si>
  <si>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</si>
  <si>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</si>
  <si>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</si>
  <si>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</si>
  <si>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</si>
  <si>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</si>
  <si>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</si>
  <si>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</si>
  <si>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</si>
  <si>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</si>
  <si>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</si>
  <si>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</si>
  <si>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</si>
  <si>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</si>
  <si>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</si>
  <si>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</si>
  <si>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</si>
  <si>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</si>
  <si>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</si>
  <si>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</si>
  <si>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</si>
  <si>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</si>
  <si>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</si>
  <si>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</si>
  <si>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</si>
  <si>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</si>
  <si>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</si>
  <si>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</si>
  <si>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</si>
  <si>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</si>
  <si>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</si>
  <si>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</si>
  <si>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</si>
  <si>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</si>
  <si>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</si>
  <si>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</si>
  <si>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</si>
  <si>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</si>
  <si>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</si>
  <si>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</si>
  <si>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</si>
  <si>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</si>
  <si>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</si>
  <si>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</si>
  <si>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</si>
  <si>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</si>
  <si>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</si>
  <si>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</si>
  <si>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</si>
  <si>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</si>
  <si>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</si>
  <si>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</si>
  <si>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</si>
  <si>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</si>
  <si>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</si>
  <si>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</si>
  <si>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</si>
  <si>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</si>
  <si>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</si>
  <si>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</si>
  <si>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</si>
  <si>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</si>
  <si>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</si>
  <si>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</si>
  <si>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</si>
  <si>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</si>
  <si>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</si>
  <si>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</si>
  <si>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</si>
  <si>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</si>
  <si>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</si>
  <si>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</si>
  <si>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</si>
  <si>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</si>
  <si>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</si>
  <si>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</si>
  <si>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</si>
  <si>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</si>
  <si>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</si>
  <si>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</si>
  <si>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</si>
  <si>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</si>
  <si>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</si>
  <si>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</si>
  <si>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</si>
  <si>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</si>
  <si>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</si>
  <si>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</si>
  <si>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</si>
  <si>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</si>
  <si>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</si>
  <si>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</si>
  <si>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</si>
  <si>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</si>
  <si>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</si>
  <si>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</si>
  <si>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</si>
  <si>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</si>
  <si>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</si>
  <si>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</si>
  <si>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</si>
  <si>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</si>
  <si>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</si>
  <si>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</si>
  <si>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</si>
  <si>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</si>
  <si>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</si>
  <si>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</si>
  <si>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</si>
  <si>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</si>
  <si>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</si>
  <si>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</si>
  <si>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</si>
  <si>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</si>
  <si>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</si>
  <si>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</si>
  <si>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</si>
  <si>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</si>
  <si>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</si>
  <si>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</si>
  <si>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</si>
  <si>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</si>
  <si>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</si>
  <si>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</si>
  <si>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</si>
  <si>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</si>
  <si>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</si>
  <si>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</si>
  <si>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</si>
  <si>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</si>
  <si>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</si>
  <si>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</si>
  <si>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</si>
  <si>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</si>
  <si>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</si>
  <si>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</si>
  <si>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</si>
  <si>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</si>
  <si>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</si>
  <si>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</si>
  <si>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</si>
  <si>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</si>
  <si>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</si>
  <si>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</si>
  <si>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</si>
  <si>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</si>
  <si>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</si>
  <si>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</si>
  <si>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</si>
  <si>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</si>
  <si>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</si>
  <si>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</si>
  <si>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</si>
  <si>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</si>
  <si>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</si>
  <si>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</si>
  <si>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</si>
  <si>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</si>
  <si>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</si>
  <si>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</si>
  <si>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</si>
  <si>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</si>
  <si>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</si>
  <si>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</si>
  <si>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</si>
  <si>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</si>
  <si>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</si>
  <si>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</si>
  <si>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</si>
  <si>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</si>
  <si>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</si>
  <si>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</si>
  <si>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</si>
  <si>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</si>
  <si>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</si>
  <si>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</si>
  <si>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</si>
  <si>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</si>
  <si>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</si>
  <si>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</si>
  <si>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</si>
  <si>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</si>
  <si>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</si>
  <si>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</si>
  <si>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</si>
  <si>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</si>
  <si>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</si>
  <si>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</si>
  <si>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</si>
  <si>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</si>
  <si>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</si>
  <si>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</si>
  <si>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</si>
  <si>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</si>
  <si>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</si>
  <si>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</si>
  <si>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</si>
  <si>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</si>
  <si>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</si>
  <si>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</si>
  <si>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</si>
  <si>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</si>
  <si>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</si>
  <si>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</si>
  <si>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</si>
  <si>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</si>
  <si>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</si>
  <si>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</si>
  <si>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</si>
  <si>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</si>
  <si>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</si>
  <si>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</si>
  <si>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</si>
  <si>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</si>
  <si>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</si>
  <si>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</si>
  <si>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</si>
  <si>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</si>
  <si>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</si>
  <si>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</si>
  <si>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</si>
  <si>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</si>
  <si>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</si>
  <si>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</si>
  <si>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</si>
  <si>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</si>
  <si>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</si>
  <si>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</si>
  <si>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</si>
  <si>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</si>
  <si>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</si>
  <si>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</si>
  <si>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</si>
  <si>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</si>
  <si>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</si>
  <si>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</si>
  <si>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</si>
  <si>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</si>
  <si>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</si>
  <si>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</si>
  <si>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</si>
  <si>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</si>
  <si>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</si>
  <si>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</si>
  <si>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</si>
  <si>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</si>
  <si>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</si>
  <si>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</si>
  <si>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</si>
  <si>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</si>
  <si>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</si>
  <si>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</si>
  <si>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</si>
  <si>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</si>
  <si>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</si>
  <si>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</si>
  <si>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</si>
  <si>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</si>
  <si>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</si>
  <si>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</si>
  <si>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</si>
  <si>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</si>
  <si>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</si>
  <si>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</si>
  <si>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</si>
  <si>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</si>
  <si>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</si>
  <si>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</si>
  <si>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</si>
  <si>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</si>
  <si>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</si>
  <si>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</si>
  <si>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</si>
  <si>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</si>
  <si>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</si>
  <si>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</si>
  <si>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</si>
  <si>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</si>
  <si>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</si>
  <si>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</si>
  <si>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</si>
  <si>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</si>
  <si>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</si>
  <si>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</si>
  <si>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</si>
  <si>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</si>
  <si>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</si>
  <si>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</si>
  <si>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</si>
  <si>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</si>
  <si>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</si>
  <si>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</si>
  <si>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</si>
  <si>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</si>
  <si>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</si>
  <si>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</si>
  <si>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</si>
  <si>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</si>
  <si>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</si>
  <si>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</si>
  <si>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</si>
  <si>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</si>
  <si>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</si>
  <si>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</si>
  <si>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</si>
  <si>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</si>
  <si>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</si>
  <si>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</si>
  <si>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</si>
  <si>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</si>
  <si>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</si>
  <si>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</si>
  <si>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</si>
  <si>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</si>
  <si>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</si>
  <si>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</si>
  <si>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</si>
  <si>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</si>
  <si>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</si>
  <si>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</si>
  <si>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</si>
  <si>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</si>
  <si>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</si>
  <si>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</si>
  <si>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</si>
  <si>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</si>
  <si>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</si>
  <si>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</si>
  <si>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</si>
  <si>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</si>
  <si>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</si>
  <si>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</si>
  <si>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</si>
  <si>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</si>
  <si>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</si>
  <si>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</si>
  <si>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</si>
  <si>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</si>
  <si>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</si>
  <si>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</si>
  <si>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</si>
  <si>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</si>
  <si>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</si>
  <si>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</si>
  <si>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</si>
  <si>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</si>
  <si>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</si>
  <si>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</si>
  <si>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</si>
  <si>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</si>
  <si>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</si>
  <si>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</si>
  <si>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</si>
  <si>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</si>
  <si>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</si>
  <si>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</si>
  <si>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</si>
  <si>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</si>
  <si>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</si>
  <si>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</si>
  <si>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</si>
  <si>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</si>
  <si>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</si>
  <si>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</si>
  <si>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</si>
  <si>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</si>
  <si>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</si>
  <si>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</si>
  <si>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</si>
  <si>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</si>
  <si>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</si>
  <si>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</si>
  <si>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</si>
  <si>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</si>
  <si>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</si>
  <si>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</si>
  <si>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</si>
  <si>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</si>
  <si>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</si>
  <si>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</si>
  <si>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</si>
  <si>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</si>
  <si>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</si>
  <si>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</si>
  <si>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</si>
  <si>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</si>
  <si>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</si>
  <si>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</si>
  <si>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</si>
  <si>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</si>
  <si>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</si>
  <si>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</si>
  <si>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</si>
  <si>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</si>
  <si>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</si>
  <si>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</si>
  <si>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</si>
  <si>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</si>
  <si>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</si>
  <si>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</si>
  <si>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</si>
  <si>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</si>
  <si>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</si>
  <si>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</si>
  <si>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</si>
  <si>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</si>
  <si>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</si>
  <si>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</si>
  <si>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</si>
  <si>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</si>
  <si>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</si>
  <si>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</si>
  <si>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</si>
  <si>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</si>
  <si>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</si>
  <si>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</si>
  <si>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</si>
  <si>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</si>
  <si>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</si>
  <si>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</si>
  <si>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</si>
  <si>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</si>
  <si>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</si>
  <si>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</si>
  <si>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</si>
  <si>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</si>
  <si>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</si>
  <si>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</si>
  <si>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</si>
  <si>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</si>
  <si>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</si>
  <si>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</si>
  <si>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</si>
  <si>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</si>
  <si>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</si>
  <si>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</si>
  <si>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</si>
  <si>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</si>
  <si>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</si>
  <si>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</si>
  <si>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</si>
  <si>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</si>
  <si>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</si>
  <si>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</si>
  <si>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</si>
  <si>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</si>
  <si>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</si>
  <si>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</si>
  <si>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</si>
  <si>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</si>
  <si>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</si>
  <si>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</si>
  <si>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</si>
  <si>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</si>
  <si>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</si>
  <si>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</si>
  <si>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</si>
  <si>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</si>
  <si>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</si>
  <si>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</si>
  <si>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</si>
  <si>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</si>
  <si>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</si>
  <si>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</si>
  <si>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</si>
  <si>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</si>
  <si>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</si>
  <si>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</si>
  <si>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</si>
  <si>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</si>
  <si>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</si>
  <si>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</si>
  <si>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</si>
  <si>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</si>
  <si>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</si>
  <si>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</si>
  <si>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</si>
  <si>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</si>
  <si>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</si>
  <si>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</si>
  <si>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</si>
  <si>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</si>
  <si>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</si>
  <si>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</si>
  <si>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</si>
  <si>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</si>
  <si>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</si>
  <si>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</si>
  <si>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</si>
  <si>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</si>
  <si>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</si>
  <si>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</si>
  <si>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</si>
  <si>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</si>
  <si>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</si>
  <si>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</si>
  <si>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</si>
  <si>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</si>
  <si>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</si>
  <si>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</si>
  <si>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</si>
  <si>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</si>
  <si>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</si>
  <si>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</si>
  <si>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</si>
  <si>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</si>
  <si>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</si>
  <si>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</si>
  <si>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</si>
  <si>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</si>
  <si>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</si>
  <si>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</si>
  <si>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</si>
  <si>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</si>
  <si>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</si>
  <si>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</si>
  <si>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</si>
  <si>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</si>
  <si>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</si>
  <si>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</si>
  <si>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</si>
  <si>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</si>
  <si>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</si>
  <si>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</si>
  <si>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</si>
  <si>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</si>
  <si>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</si>
  <si>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</si>
  <si>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</si>
  <si>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</si>
  <si>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</si>
  <si>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</si>
  <si>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</si>
  <si>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</si>
  <si>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</si>
  <si>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</si>
  <si>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</si>
  <si>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</si>
  <si>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</si>
  <si>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</si>
  <si>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</si>
  <si>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</si>
  <si>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</si>
  <si>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</si>
  <si>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</si>
  <si>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</si>
  <si>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</si>
  <si>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</si>
  <si>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</si>
  <si>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</si>
  <si>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</si>
  <si>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</si>
  <si>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</si>
  <si>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</si>
  <si>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</si>
  <si>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</si>
  <si>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</si>
  <si>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</si>
  <si>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</si>
  <si>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</si>
  <si>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</si>
  <si>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</si>
  <si>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</si>
  <si>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</si>
  <si>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</si>
  <si>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</si>
  <si>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</si>
  <si>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</si>
  <si>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</si>
  <si>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</si>
  <si>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</si>
  <si>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</si>
  <si>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</si>
  <si>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</si>
  <si>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</si>
  <si>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</si>
  <si>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</si>
  <si>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</si>
  <si>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</si>
  <si>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</si>
  <si>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</si>
  <si>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</si>
  <si>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</si>
  <si>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</si>
  <si>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</si>
  <si>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</si>
  <si>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</si>
  <si>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</si>
  <si>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</si>
  <si>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</si>
  <si>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</si>
  <si>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</si>
  <si>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</si>
  <si>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</si>
  <si>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</si>
  <si>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</si>
  <si>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</si>
  <si>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</si>
  <si>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</si>
  <si>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</si>
  <si>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</si>
  <si>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</si>
  <si>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</si>
  <si>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</si>
  <si>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</si>
  <si>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</si>
  <si>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</si>
  <si>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</si>
  <si>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</si>
  <si>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</si>
  <si>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</si>
  <si>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</si>
  <si>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</si>
  <si>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</si>
  <si>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</si>
  <si>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</si>
  <si>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</si>
  <si>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</si>
  <si>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</si>
  <si>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</si>
  <si>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</si>
  <si>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</si>
  <si>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</si>
  <si>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</si>
  <si>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</si>
  <si>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</si>
  <si>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</si>
  <si>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</si>
  <si>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</si>
  <si>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</si>
  <si>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</si>
  <si>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</si>
  <si>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</si>
  <si>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</si>
  <si>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</si>
  <si>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</si>
  <si>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</si>
  <si>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</si>
  <si>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</si>
  <si>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</si>
  <si>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</si>
  <si>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</si>
  <si>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</si>
  <si>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</si>
  <si>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</si>
  <si>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</si>
  <si>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</si>
  <si>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</si>
  <si>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</si>
  <si>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</si>
  <si>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</si>
  <si>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</si>
  <si>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</si>
  <si>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</si>
  <si>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</si>
  <si>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</si>
  <si>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</si>
  <si>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</si>
  <si>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</si>
  <si>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</si>
  <si>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</si>
  <si>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</si>
  <si>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</si>
  <si>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</si>
  <si>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</si>
  <si>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</si>
  <si>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</si>
  <si>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</si>
  <si>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</si>
  <si>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</si>
  <si>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</si>
  <si>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</si>
  <si>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</si>
  <si>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</si>
  <si>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</si>
  <si>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</si>
  <si>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</si>
  <si>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</si>
  <si>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</si>
  <si>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</si>
  <si>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</si>
  <si>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</si>
  <si>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</si>
  <si>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</si>
  <si>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</si>
  <si>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</si>
  <si>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</si>
  <si>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</si>
  <si>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</si>
  <si>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</si>
  <si>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</si>
  <si>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</si>
  <si>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</si>
  <si>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</si>
  <si>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</si>
  <si>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</si>
  <si>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</si>
  <si>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</si>
  <si>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</si>
  <si>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</si>
  <si>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</si>
  <si>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</si>
  <si>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</si>
  <si>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</si>
  <si>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</si>
  <si>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</si>
  <si>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</si>
  <si>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</si>
  <si>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</si>
  <si>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</si>
  <si>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</si>
  <si>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</si>
  <si>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</si>
  <si>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</si>
  <si>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</si>
  <si>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</si>
  <si>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</si>
  <si>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</si>
  <si>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</si>
  <si>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</si>
  <si>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</si>
  <si>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</si>
  <si>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</si>
  <si>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</si>
  <si>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</si>
  <si>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</si>
  <si>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</si>
  <si>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</si>
  <si>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</si>
  <si>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</si>
  <si>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</si>
  <si>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</si>
  <si>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</si>
  <si>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</si>
  <si>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</si>
  <si>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</si>
  <si>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</si>
  <si>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</si>
  <si>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</si>
  <si>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</si>
  <si>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</si>
  <si>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</si>
  <si>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</si>
  <si>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</si>
  <si>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</si>
  <si>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</si>
  <si>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</si>
  <si>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</si>
  <si>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</si>
  <si>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</si>
  <si>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</si>
  <si>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</si>
  <si>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</si>
  <si>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</si>
  <si>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</si>
  <si>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</si>
  <si>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</si>
  <si>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</si>
  <si>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</si>
  <si>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</si>
  <si>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</si>
  <si>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</si>
  <si>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</si>
  <si>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</si>
  <si>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</si>
  <si>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</si>
  <si>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</si>
  <si>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</si>
  <si>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</si>
  <si>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</si>
  <si>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</si>
  <si>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</si>
  <si>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</si>
  <si>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</si>
  <si>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</si>
  <si>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</si>
  <si>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</si>
  <si>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</si>
  <si>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</si>
  <si>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</si>
  <si>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</si>
  <si>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</si>
  <si>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</si>
  <si>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</si>
  <si>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</si>
  <si>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</si>
  <si>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</si>
  <si>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</si>
  <si>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</si>
  <si>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</si>
  <si>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</si>
  <si>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</si>
  <si>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</si>
  <si>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</si>
  <si>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</si>
  <si>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</si>
  <si>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</si>
  <si>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</si>
  <si>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</si>
  <si>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</si>
  <si>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</si>
  <si>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</si>
  <si>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</si>
  <si>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</si>
  <si>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</si>
  <si>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</si>
  <si>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</si>
  <si>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</si>
  <si>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</si>
  <si>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</si>
  <si>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</si>
  <si>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</si>
  <si>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</si>
  <si>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</si>
  <si>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</si>
  <si>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</si>
  <si>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</si>
  <si>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</si>
  <si>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</si>
  <si>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</si>
  <si>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</si>
  <si>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</si>
  <si>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</si>
  <si>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</si>
  <si>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</si>
  <si>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</si>
  <si>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</si>
  <si>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</si>
  <si>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</si>
  <si>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</si>
  <si>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</si>
  <si>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</si>
  <si>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</si>
  <si>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</si>
  <si>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</si>
  <si>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</si>
  <si>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</si>
  <si>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</si>
  <si>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</si>
  <si>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</si>
  <si>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</si>
  <si>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</si>
  <si>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</si>
  <si>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</si>
  <si>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</si>
  <si>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</si>
  <si>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</si>
  <si>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</si>
  <si>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</si>
  <si>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</si>
  <si>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</si>
  <si>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</si>
  <si>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</si>
  <si>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</si>
  <si>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</si>
  <si>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</si>
  <si>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</si>
  <si>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</si>
  <si>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</si>
  <si>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</si>
  <si>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</si>
  <si>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</si>
  <si>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</si>
  <si>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</si>
  <si>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</si>
  <si>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</si>
  <si>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</si>
  <si>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</si>
  <si>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</si>
  <si>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</si>
  <si>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</si>
  <si>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</si>
  <si>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</si>
  <si>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</si>
  <si>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</si>
  <si>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</si>
  <si>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</si>
  <si>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</si>
  <si>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</si>
  <si>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</si>
  <si>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</si>
  <si>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</si>
  <si>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</si>
  <si>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</si>
  <si>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</si>
  <si>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</si>
  <si>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</si>
  <si>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</si>
  <si>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</si>
  <si>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</si>
  <si>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</si>
  <si>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</si>
  <si>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</si>
  <si>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</si>
  <si>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</si>
  <si>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</si>
  <si>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</si>
  <si>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</si>
  <si>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</si>
  <si>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</si>
  <si>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</si>
  <si>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</si>
  <si>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</si>
  <si>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</si>
  <si>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</si>
  <si>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</si>
  <si>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</si>
  <si>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</si>
  <si>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</si>
  <si>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</si>
  <si>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</si>
  <si>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</si>
  <si>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</si>
  <si>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</si>
  <si>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</si>
  <si>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</si>
  <si>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</si>
  <si>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</si>
  <si>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</si>
  <si>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</si>
  <si>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</si>
  <si>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</si>
  <si>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</si>
  <si>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</si>
  <si>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</si>
  <si>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</si>
  <si>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</si>
  <si>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</si>
  <si>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</si>
  <si>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</si>
  <si>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</si>
  <si>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</si>
  <si>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</si>
  <si>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</si>
  <si>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</si>
  <si>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</si>
  <si>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</si>
  <si>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</si>
  <si>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</si>
  <si>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</si>
  <si>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</si>
  <si>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</si>
  <si>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</si>
  <si>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</si>
  <si>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</si>
  <si>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</si>
  <si>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</si>
  <si>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</si>
  <si>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</si>
  <si>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</si>
  <si>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</si>
  <si>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</si>
  <si>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</si>
  <si>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</si>
  <si>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</si>
  <si>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</si>
  <si>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</si>
  <si>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</si>
  <si>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</si>
  <si>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</si>
  <si>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</si>
  <si>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</si>
  <si>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</si>
  <si>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</si>
  <si>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</si>
  <si>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</si>
  <si>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</si>
  <si>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</si>
  <si>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</si>
  <si>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</si>
  <si>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</si>
  <si>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</si>
  <si>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</si>
  <si>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</si>
  <si>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</si>
  <si>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</si>
  <si>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</si>
  <si>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</si>
  <si>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</si>
  <si>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</si>
  <si>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</si>
  <si>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</si>
  <si>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</si>
  <si>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</si>
  <si>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</si>
  <si>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</si>
  <si>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</si>
  <si>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</si>
  <si>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</si>
  <si>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</si>
  <si>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</si>
  <si>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</si>
  <si>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</si>
  <si>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</si>
  <si>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</si>
  <si>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</si>
  <si>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</si>
  <si>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</si>
  <si>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</si>
  <si>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</si>
  <si>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</si>
  <si>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</si>
  <si>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</si>
  <si>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</si>
  <si>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</si>
  <si>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</si>
  <si>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</si>
  <si>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</si>
  <si>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</si>
  <si>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</si>
  <si>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</si>
  <si>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</si>
  <si>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</si>
  <si>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</si>
  <si>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</si>
  <si>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</si>
  <si>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</si>
  <si>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</si>
  <si>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</si>
  <si>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</si>
  <si>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</si>
  <si>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</si>
  <si>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</si>
  <si>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</si>
  <si>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</si>
  <si>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</si>
  <si>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</si>
  <si>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</si>
  <si>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</si>
  <si>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</si>
  <si>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</si>
  <si>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</si>
  <si>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</si>
  <si>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</si>
  <si>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</si>
  <si>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</si>
  <si>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</si>
  <si>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</si>
  <si>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</si>
  <si>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</si>
  <si>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</si>
  <si>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</si>
  <si>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</si>
  <si>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</si>
  <si>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</si>
  <si>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</si>
  <si>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</si>
  <si>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</si>
  <si>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</si>
  <si>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</si>
  <si>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</si>
  <si>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</si>
  <si>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</si>
  <si>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</si>
  <si>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</si>
  <si>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</si>
  <si>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</si>
  <si>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</si>
  <si>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</si>
  <si>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</si>
  <si>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</si>
  <si>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</si>
  <si>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</si>
  <si>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</si>
  <si>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</si>
  <si>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</si>
  <si>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</si>
  <si>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</si>
  <si>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</si>
  <si>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</si>
  <si>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</si>
  <si>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</si>
  <si>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</si>
  <si>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</si>
  <si>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</si>
  <si>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</si>
  <si>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</si>
  <si>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</si>
  <si>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</si>
  <si>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</si>
  <si>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</si>
  <si>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</si>
  <si>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</si>
  <si>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</si>
  <si>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</si>
  <si>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</si>
  <si>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</si>
  <si>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</si>
  <si>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</si>
  <si>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</si>
  <si>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</si>
  <si>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</si>
  <si>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</si>
  <si>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</si>
  <si>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</si>
  <si>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</si>
  <si>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</si>
  <si>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</si>
  <si>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</si>
  <si>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</si>
  <si>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</si>
  <si>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</si>
  <si>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</si>
  <si>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</si>
  <si>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</si>
  <si>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</si>
  <si>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</si>
  <si>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</si>
  <si>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</si>
  <si>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</si>
  <si>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</si>
  <si>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</si>
  <si>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</si>
  <si>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</si>
  <si>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</si>
  <si>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</si>
  <si>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</si>
  <si>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</si>
  <si>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</si>
  <si>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</si>
  <si>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</si>
  <si>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</si>
  <si>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</si>
  <si>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</si>
  <si>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</si>
  <si>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</si>
  <si>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</si>
  <si>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</si>
  <si>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</si>
  <si>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</si>
  <si>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</si>
  <si>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</si>
  <si>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</si>
  <si>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</si>
  <si>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</si>
  <si>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</si>
  <si>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</si>
  <si>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</si>
  <si>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</si>
  <si>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</si>
  <si>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</si>
  <si>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</si>
  <si>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</si>
  <si>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</si>
  <si>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</si>
  <si>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</si>
  <si>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</si>
  <si>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</si>
  <si>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</si>
  <si>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</si>
  <si>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</si>
  <si>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</si>
  <si>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</si>
  <si>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</si>
  <si>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</si>
  <si>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</si>
  <si>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</si>
  <si>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</si>
  <si>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</si>
  <si>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</si>
  <si>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</si>
  <si>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</si>
  <si>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</si>
  <si>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</si>
  <si>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</si>
  <si>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</si>
  <si>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</si>
  <si>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</si>
  <si>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</si>
  <si>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</si>
  <si>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</si>
  <si>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</si>
  <si>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</si>
  <si>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</si>
  <si>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</si>
  <si>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</si>
  <si>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</si>
  <si>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</si>
  <si>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</si>
  <si>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</si>
  <si>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</si>
  <si>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</si>
  <si>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</si>
  <si>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</si>
  <si>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</si>
  <si>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</si>
  <si>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</si>
  <si>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</si>
  <si>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</si>
  <si>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</si>
  <si>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</si>
  <si>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</si>
  <si>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</si>
  <si>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</si>
  <si>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</si>
  <si>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</si>
  <si>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</si>
  <si>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</si>
  <si>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</si>
  <si>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</si>
  <si>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</si>
  <si>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</si>
  <si>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</si>
  <si>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</si>
  <si>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</si>
  <si>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</si>
  <si>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</si>
  <si>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</si>
  <si>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</si>
  <si>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</si>
  <si>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</si>
  <si>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</si>
  <si>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</si>
  <si>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</si>
  <si>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</si>
  <si>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</si>
  <si>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</si>
  <si>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</si>
  <si>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</si>
  <si>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</si>
  <si>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</si>
  <si>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</si>
  <si>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</si>
  <si>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</si>
  <si>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</si>
  <si>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</si>
  <si>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</si>
  <si>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</si>
  <si>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</si>
  <si>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</si>
  <si>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</si>
  <si>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</si>
  <si>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</si>
  <si>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</si>
  <si>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</si>
  <si>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</si>
  <si>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</si>
  <si>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</si>
  <si>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</si>
  <si>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</si>
  <si>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</si>
  <si>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</si>
  <si>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</si>
  <si>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</si>
  <si>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</si>
  <si>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</si>
  <si>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</si>
  <si>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</si>
  <si>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</si>
  <si>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</si>
  <si>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</si>
  <si>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</si>
  <si>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</si>
  <si>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</si>
  <si>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</si>
  <si>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</si>
  <si>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</si>
  <si>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</si>
  <si>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</si>
  <si>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</si>
  <si>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</si>
  <si>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</si>
  <si>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</si>
  <si>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</si>
  <si>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</si>
  <si>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</si>
  <si>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</si>
  <si>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</si>
  <si>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</si>
  <si>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</si>
  <si>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</si>
  <si>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</si>
  <si>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</si>
  <si>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</si>
  <si>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</si>
  <si>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</si>
  <si>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</si>
  <si>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</si>
  <si>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</si>
  <si>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</si>
  <si>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</si>
  <si>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</si>
  <si>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</si>
  <si>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</si>
  <si>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</si>
  <si>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</si>
  <si>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</si>
  <si>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</si>
  <si>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</si>
  <si>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</si>
  <si>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</si>
  <si>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</si>
  <si>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</si>
  <si>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</si>
  <si>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</si>
  <si>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</si>
  <si>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</si>
  <si>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</si>
  <si>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</si>
  <si>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</si>
  <si>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</si>
  <si>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</si>
  <si>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</si>
  <si>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</si>
  <si>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</si>
  <si>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</si>
  <si>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</si>
  <si>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</si>
  <si>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</si>
  <si>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</si>
  <si>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</si>
  <si>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</si>
  <si>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</si>
  <si>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</si>
  <si>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</si>
  <si>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</si>
  <si>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</si>
  <si>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</si>
  <si>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</si>
  <si>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</si>
  <si>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</si>
  <si>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</si>
  <si>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</si>
  <si>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</si>
  <si>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</si>
  <si>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</si>
  <si>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</si>
  <si>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</si>
  <si>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</si>
  <si>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</si>
  <si>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</si>
  <si>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</si>
  <si>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</si>
  <si>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</si>
  <si>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</si>
  <si>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</si>
  <si>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</si>
  <si>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</si>
  <si>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</si>
  <si>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</si>
  <si>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</si>
  <si>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</si>
  <si>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</si>
  <si>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</si>
  <si>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</si>
  <si>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</si>
  <si>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</si>
  <si>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</si>
  <si>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</si>
  <si>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</si>
  <si>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</si>
  <si>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</si>
  <si>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</si>
  <si>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</si>
  <si>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</si>
  <si>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</si>
  <si>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</si>
  <si>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</si>
  <si>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</si>
  <si>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</si>
  <si>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</si>
  <si>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</si>
  <si>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</si>
  <si>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</si>
  <si>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</si>
  <si>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</si>
  <si>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</si>
  <si>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</si>
  <si>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</si>
  <si>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</si>
  <si>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</si>
  <si>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</si>
  <si>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</si>
  <si>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</si>
  <si>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</si>
  <si>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</si>
  <si>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</si>
  <si>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</si>
  <si>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</si>
  <si>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</si>
  <si>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</si>
  <si>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</si>
  <si>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</si>
  <si>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</si>
  <si>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</si>
  <si>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</si>
  <si>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</si>
  <si>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</si>
  <si>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</si>
  <si>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</si>
  <si>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</si>
  <si>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</si>
  <si>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</si>
  <si>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</si>
  <si>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</si>
  <si>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</si>
  <si>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</si>
  <si>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</si>
  <si>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</si>
  <si>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</si>
  <si>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</si>
  <si>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</si>
  <si>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</si>
  <si>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</si>
  <si>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</si>
  <si>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</si>
  <si>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</si>
  <si>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</si>
  <si>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</si>
  <si>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</si>
  <si>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</si>
  <si>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</si>
  <si>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</si>
  <si>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</si>
  <si>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</si>
  <si>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</si>
  <si>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</si>
  <si>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</si>
  <si>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</si>
  <si>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</si>
  <si>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</si>
  <si>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</si>
  <si>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</si>
  <si>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</si>
  <si>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</si>
  <si>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</si>
  <si>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</si>
  <si>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</si>
  <si>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</si>
  <si>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</si>
  <si>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</si>
  <si>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</si>
  <si>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</si>
  <si>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</si>
  <si>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</si>
  <si>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</si>
  <si>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</si>
  <si>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</si>
  <si>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</si>
  <si>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</si>
  <si>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</si>
  <si>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</si>
  <si>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</si>
  <si>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</si>
  <si>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</si>
  <si>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</si>
  <si>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</si>
  <si>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</si>
  <si>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</si>
  <si>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</si>
  <si>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</si>
  <si>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</si>
  <si>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</si>
  <si>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</si>
  <si>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</si>
  <si>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</si>
  <si>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</si>
  <si>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</si>
  <si>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</si>
  <si>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</si>
  <si>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</si>
  <si>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</si>
  <si>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</si>
  <si>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</si>
  <si>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</si>
  <si>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</si>
  <si>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</si>
  <si>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</si>
  <si>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</si>
  <si>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</si>
  <si>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</si>
  <si>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</si>
  <si>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</si>
  <si>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</si>
  <si>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</si>
  <si>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</si>
  <si>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</si>
  <si>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</si>
  <si>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</si>
  <si>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</si>
  <si>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</si>
  <si>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</si>
  <si>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</si>
  <si>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</si>
  <si>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</si>
  <si>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</si>
  <si>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</si>
  <si>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</si>
  <si>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</si>
  <si>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</si>
  <si>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</si>
  <si>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</si>
  <si>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</si>
  <si>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</si>
  <si>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</si>
  <si>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</si>
  <si>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</si>
  <si>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</si>
  <si>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</si>
  <si>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</si>
  <si>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</si>
  <si>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</si>
  <si>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</si>
  <si>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</si>
  <si>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</si>
  <si>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</si>
  <si>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</si>
  <si>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</si>
  <si>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</si>
  <si>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</si>
  <si>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</si>
  <si>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</si>
  <si>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</si>
  <si>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</si>
  <si>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</si>
  <si>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</si>
  <si>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</si>
  <si>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</si>
  <si>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</si>
  <si>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</si>
  <si>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</si>
  <si>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</si>
  <si>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</si>
  <si>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</si>
  <si>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</si>
  <si>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</si>
  <si>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</si>
  <si>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</si>
  <si>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</si>
  <si>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</si>
  <si>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</si>
  <si>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</si>
  <si>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</si>
  <si>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</si>
  <si>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</si>
  <si>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</si>
  <si>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</si>
  <si>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</si>
  <si>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</si>
  <si>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</si>
  <si>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</si>
  <si>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</si>
  <si>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</si>
  <si>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</si>
  <si>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</si>
  <si>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</si>
  <si>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</si>
  <si>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</si>
  <si>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</si>
  <si>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</si>
  <si>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</si>
  <si>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</si>
  <si>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</si>
  <si>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</si>
  <si>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</si>
  <si>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</si>
  <si>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</si>
  <si>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</si>
  <si>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</si>
  <si>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</si>
  <si>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</si>
  <si>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</si>
  <si>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</si>
  <si>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</si>
  <si>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</si>
  <si>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</si>
  <si>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</si>
  <si>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</si>
  <si>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</si>
  <si>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</si>
  <si>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</si>
  <si>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</si>
  <si>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</si>
  <si>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</si>
  <si>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</si>
  <si>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</si>
  <si>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</si>
  <si>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</si>
  <si>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</si>
  <si>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</si>
  <si>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</si>
  <si>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</si>
  <si>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</si>
  <si>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</si>
  <si>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</si>
  <si>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</si>
  <si>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</si>
  <si>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</si>
  <si>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</si>
  <si>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</si>
  <si>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</si>
  <si>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</si>
  <si>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</si>
  <si>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</si>
  <si>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</si>
  <si>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</si>
  <si>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</si>
  <si>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</si>
  <si>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</si>
  <si>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</si>
  <si>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</si>
  <si>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</si>
  <si>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</si>
  <si>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</si>
  <si>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</si>
  <si>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</si>
  <si>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</si>
  <si>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</si>
  <si>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</si>
  <si>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</si>
  <si>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</si>
  <si>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</si>
  <si>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</si>
  <si>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</si>
  <si>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</si>
  <si>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</si>
  <si>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</si>
  <si>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</si>
  <si>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</si>
  <si>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</si>
  <si>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</si>
  <si>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</si>
  <si>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</si>
  <si>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</si>
  <si>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</si>
  <si>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</si>
  <si>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</si>
  <si>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</si>
  <si>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</si>
  <si>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</si>
  <si>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</si>
  <si>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</si>
  <si>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</si>
  <si>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</si>
  <si>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</si>
  <si>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</si>
  <si>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</si>
  <si>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</si>
  <si>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</si>
  <si>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</si>
  <si>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</si>
  <si>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</si>
  <si>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</si>
  <si>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</si>
  <si>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</si>
  <si>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</si>
  <si>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</si>
  <si>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</si>
  <si>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</si>
  <si>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</si>
  <si>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</si>
  <si>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</si>
  <si>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</si>
  <si>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</si>
  <si>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</si>
  <si>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</si>
  <si>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</si>
  <si>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</si>
  <si>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</si>
  <si>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</si>
  <si>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</si>
  <si>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</si>
  <si>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</si>
  <si>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</si>
  <si>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</si>
  <si>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</si>
  <si>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</si>
  <si>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</si>
  <si>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</si>
  <si>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</si>
  <si>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</si>
  <si>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</si>
  <si>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</si>
  <si>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</si>
  <si>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</si>
  <si>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</si>
  <si>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</si>
  <si>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</si>
  <si>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</si>
  <si>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</si>
  <si>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</si>
  <si>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</si>
  <si>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</si>
  <si>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</si>
  <si>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</si>
  <si>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</si>
  <si>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</si>
  <si>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</si>
  <si>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</si>
  <si>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</si>
  <si>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</si>
  <si>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</si>
  <si>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</si>
  <si>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</si>
  <si>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</si>
  <si>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</si>
  <si>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</si>
  <si>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</si>
  <si>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</si>
  <si>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</si>
  <si>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</si>
  <si>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</si>
  <si>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</si>
  <si>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</si>
  <si>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</si>
  <si>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</si>
  <si>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</si>
  <si>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</si>
  <si>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</si>
  <si>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</si>
  <si>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</si>
  <si>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</si>
  <si>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</si>
  <si>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</si>
  <si>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</si>
  <si>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</si>
  <si>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</si>
  <si>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</si>
  <si>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</si>
  <si>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</si>
  <si>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</si>
  <si>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</si>
  <si>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</si>
  <si>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</si>
  <si>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</si>
  <si>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</si>
  <si>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</si>
  <si>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</si>
  <si>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</si>
  <si>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</si>
  <si>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</si>
  <si>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</si>
  <si>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</si>
  <si>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</si>
  <si>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</si>
  <si>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</si>
  <si>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</si>
  <si>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</si>
  <si>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</si>
  <si>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</si>
  <si>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</si>
  <si>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</si>
  <si>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</si>
  <si>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</si>
  <si>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</si>
  <si>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</si>
  <si>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</si>
  <si>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</si>
  <si>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</si>
  <si>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</si>
  <si>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</si>
  <si>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</si>
  <si>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</si>
  <si>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</si>
  <si>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</si>
  <si>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</si>
  <si>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</si>
  <si>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</si>
  <si>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</si>
  <si>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</si>
  <si>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</si>
  <si>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</si>
  <si>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</si>
  <si>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</si>
  <si>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</si>
  <si>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</si>
  <si>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</si>
  <si>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</si>
  <si>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</si>
  <si>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</si>
  <si>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</si>
  <si>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</si>
  <si>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</si>
  <si>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</si>
  <si>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</si>
  <si>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</si>
  <si>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</si>
  <si>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</si>
  <si>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</si>
  <si>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</si>
  <si>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</si>
  <si>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</si>
  <si>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</si>
  <si>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</si>
  <si>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</si>
  <si>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</si>
  <si>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</si>
  <si>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</si>
  <si>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</si>
  <si>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</si>
  <si>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</si>
  <si>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</si>
  <si>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</si>
  <si>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</si>
  <si>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</si>
  <si>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</si>
  <si>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</si>
  <si>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</si>
  <si>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</si>
  <si>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</si>
  <si>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</si>
  <si>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</si>
  <si>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</si>
  <si>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</si>
  <si>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</si>
  <si>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</si>
  <si>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</si>
  <si>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</si>
  <si>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</si>
  <si>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</si>
  <si>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</si>
  <si>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</si>
  <si>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</si>
  <si>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</si>
  <si>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</si>
  <si>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</si>
  <si>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</si>
  <si>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</si>
  <si>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</si>
  <si>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</si>
  <si>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</si>
  <si>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</si>
  <si>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</si>
  <si>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</si>
  <si>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</si>
  <si>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</si>
  <si>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</si>
  <si>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</si>
  <si>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</si>
  <si>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</si>
  <si>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</si>
  <si>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</si>
  <si>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</si>
  <si>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</si>
  <si>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</si>
  <si>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</si>
  <si>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</si>
  <si>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</si>
  <si>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</si>
  <si>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</si>
  <si>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</si>
  <si>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</si>
  <si>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</si>
  <si>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</si>
  <si>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</si>
  <si>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</si>
  <si>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</si>
  <si>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</si>
  <si>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</si>
  <si>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</si>
  <si>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</si>
  <si>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</si>
  <si>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</si>
  <si>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</si>
  <si>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</si>
  <si>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</si>
  <si>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</si>
  <si>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</si>
  <si>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</si>
  <si>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</si>
  <si>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</si>
  <si>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</si>
  <si>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</si>
  <si>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</si>
  <si>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</si>
  <si>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</si>
  <si>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</si>
  <si>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</si>
  <si>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</si>
  <si>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</si>
  <si>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</si>
  <si>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</si>
  <si>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</si>
  <si>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</si>
  <si>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</si>
  <si>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</si>
  <si>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</si>
  <si>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</si>
  <si>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</si>
  <si>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</si>
  <si>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</si>
  <si>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</si>
  <si>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</si>
  <si>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</si>
  <si>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</si>
  <si>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</si>
  <si>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</si>
  <si>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</si>
  <si>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</si>
  <si>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</si>
  <si>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</si>
  <si>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</si>
  <si>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</si>
  <si>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</si>
  <si>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</si>
  <si>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</si>
  <si>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</si>
  <si>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</si>
  <si>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</si>
  <si>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</si>
  <si>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</si>
  <si>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</si>
  <si>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</si>
  <si>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</si>
  <si>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</si>
  <si>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</si>
  <si>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</si>
  <si>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</si>
  <si>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</si>
  <si>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</si>
  <si>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</si>
  <si>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</si>
  <si>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</si>
  <si>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</si>
  <si>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</si>
  <si>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</si>
  <si>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</si>
  <si>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</si>
  <si>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</si>
  <si>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</si>
  <si>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</si>
  <si>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</si>
  <si>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</si>
  <si>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</si>
  <si>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</si>
  <si>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</si>
  <si>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</si>
  <si>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</si>
  <si>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</si>
  <si>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</si>
  <si>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</si>
  <si>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</si>
  <si>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</si>
  <si>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</si>
  <si>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</si>
  <si>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</si>
  <si>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</si>
  <si>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</si>
  <si>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</si>
  <si>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</si>
  <si>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</si>
  <si>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</si>
  <si>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</si>
  <si>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</si>
  <si>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</si>
  <si>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</si>
  <si>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</si>
  <si>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</si>
  <si>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</si>
  <si>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</si>
  <si>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</si>
  <si>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</si>
  <si>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</si>
  <si>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</si>
  <si>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</si>
  <si>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</si>
  <si>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</si>
  <si>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</si>
  <si>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</si>
  <si>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</si>
  <si>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</si>
  <si>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</si>
  <si>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</si>
  <si>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</si>
  <si>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</si>
  <si>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</si>
  <si>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</si>
  <si>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</si>
  <si>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</si>
  <si>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</si>
  <si>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</si>
  <si>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</si>
  <si>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</si>
  <si>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</si>
  <si>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</si>
  <si>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</si>
  <si>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</si>
  <si>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</si>
  <si>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</si>
  <si>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</si>
  <si>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</si>
  <si>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</si>
  <si>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</si>
  <si>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</si>
  <si>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</si>
  <si>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</si>
  <si>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</si>
  <si>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</si>
  <si>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</si>
  <si>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</si>
  <si>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</si>
  <si>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</si>
  <si>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</si>
  <si>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</si>
  <si>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</si>
  <si>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</si>
  <si>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</si>
  <si>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</si>
  <si>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</si>
  <si>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</si>
  <si>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</si>
  <si>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</si>
  <si>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</si>
  <si>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</si>
  <si>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</si>
  <si>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</si>
  <si>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</si>
  <si>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</si>
  <si>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</si>
  <si>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</si>
  <si>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</si>
  <si>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</si>
  <si>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</si>
  <si>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</si>
  <si>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</si>
  <si>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</si>
  <si>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</si>
  <si>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</si>
  <si>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</si>
  <si>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</si>
  <si>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</si>
  <si>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</si>
  <si>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</si>
  <si>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</si>
  <si>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</si>
  <si>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</si>
  <si>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</si>
  <si>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</si>
  <si>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</si>
  <si>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</si>
  <si>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</si>
  <si>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</si>
  <si>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</si>
  <si>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</si>
  <si>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</si>
  <si>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</si>
  <si>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</si>
  <si>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</si>
  <si>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</si>
  <si>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</si>
  <si>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</si>
  <si>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</si>
  <si>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</si>
  <si>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</si>
  <si>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</si>
  <si>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</si>
  <si>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</si>
  <si>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</si>
  <si>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</si>
  <si>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</si>
  <si>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</si>
  <si>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</si>
  <si>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</si>
  <si>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</si>
  <si>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</si>
  <si>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</si>
  <si>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</si>
  <si>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</si>
  <si>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</si>
  <si>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</si>
  <si>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</si>
  <si>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</si>
  <si>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</si>
  <si>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</si>
  <si>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</si>
  <si>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</si>
  <si>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</si>
  <si>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</si>
  <si>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</si>
  <si>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</si>
  <si>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</si>
  <si>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</si>
  <si>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</si>
  <si>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</si>
  <si>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</si>
  <si>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</si>
  <si>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</si>
  <si>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</si>
  <si>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</si>
  <si>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</si>
  <si>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</si>
  <si>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</si>
  <si>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</si>
  <si>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</si>
  <si>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</si>
  <si>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</si>
  <si>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</si>
  <si>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</si>
  <si>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</si>
  <si>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</si>
  <si>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</si>
  <si>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</si>
  <si>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</si>
  <si>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</si>
  <si>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</si>
  <si>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</si>
  <si>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</si>
  <si>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</si>
  <si>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</si>
  <si>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</si>
  <si>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</si>
  <si>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</si>
  <si>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</si>
  <si>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</si>
  <si>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</si>
  <si>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</si>
  <si>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</si>
  <si>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</si>
  <si>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</si>
  <si>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</si>
  <si>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</si>
  <si>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</si>
  <si>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</si>
  <si>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</si>
  <si>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</si>
  <si>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</si>
  <si>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</si>
  <si>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</si>
  <si>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</si>
  <si>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</si>
  <si>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</si>
  <si>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</si>
  <si>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</si>
  <si>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</si>
  <si>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</si>
  <si>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</si>
  <si>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</si>
  <si>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</si>
  <si>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</si>
  <si>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</si>
  <si>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</si>
  <si>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</si>
  <si>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</si>
  <si>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</si>
  <si>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</si>
  <si>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</si>
  <si>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</si>
  <si>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</si>
  <si>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</si>
  <si>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</si>
  <si>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</si>
  <si>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</si>
  <si>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</si>
  <si>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</si>
  <si>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</si>
  <si>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</si>
  <si>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</si>
  <si>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</si>
  <si>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</si>
  <si>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</si>
  <si>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</si>
  <si>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</si>
  <si>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</si>
  <si>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</si>
  <si>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</si>
  <si>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</si>
  <si>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</si>
  <si>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</si>
  <si>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</si>
  <si>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</si>
  <si>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</si>
  <si>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</si>
  <si>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</si>
  <si>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</si>
  <si>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</si>
  <si>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</si>
  <si>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</si>
  <si>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</si>
  <si>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</si>
  <si>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</si>
  <si>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</si>
  <si>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</si>
  <si>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</si>
  <si>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</si>
  <si>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</si>
  <si>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</si>
  <si>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</si>
  <si>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</si>
  <si>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</si>
  <si>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</si>
  <si>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</si>
  <si>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</si>
  <si>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</si>
  <si>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</si>
  <si>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</si>
  <si>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</si>
  <si>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</si>
  <si>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</si>
  <si>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</si>
  <si>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</si>
  <si>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</si>
  <si>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</si>
  <si>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</si>
  <si>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</si>
  <si>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</si>
  <si>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</si>
  <si>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</si>
  <si>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</si>
  <si>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</si>
  <si>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</si>
  <si>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</si>
  <si>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</si>
  <si>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</si>
  <si>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</si>
  <si>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</si>
  <si>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</si>
  <si>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</si>
  <si>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</si>
  <si>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</si>
  <si>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</si>
  <si>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</si>
  <si>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</si>
  <si>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</si>
  <si>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</si>
  <si>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</si>
  <si>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</si>
  <si>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</si>
  <si>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</si>
  <si>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</si>
  <si>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</si>
  <si>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</si>
  <si>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</si>
  <si>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</si>
  <si>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</si>
  <si>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</si>
  <si>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</si>
  <si>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</si>
  <si>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</si>
  <si>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</si>
  <si>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</si>
  <si>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</si>
  <si>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</si>
  <si>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</si>
  <si>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</si>
  <si>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</si>
  <si>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</si>
  <si>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</si>
  <si>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</si>
  <si>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</si>
  <si>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</si>
  <si>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</si>
  <si>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</si>
  <si>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</si>
  <si>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</si>
  <si>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</si>
  <si>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</si>
  <si>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</si>
  <si>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</si>
  <si>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</si>
  <si>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</si>
  <si>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</si>
  <si>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</si>
  <si>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</si>
  <si>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</si>
  <si>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</si>
  <si>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</si>
  <si>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</si>
  <si>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</si>
  <si>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</si>
  <si>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</si>
  <si>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</si>
  <si>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</si>
  <si>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</si>
  <si>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</si>
  <si>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</si>
  <si>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</si>
  <si>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</si>
  <si>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</si>
  <si>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</si>
  <si>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</si>
  <si>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</si>
  <si>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</si>
  <si>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</si>
  <si>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</si>
  <si>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</si>
  <si>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</si>
  <si>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</si>
  <si>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</si>
  <si>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</si>
  <si>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</si>
  <si>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</si>
  <si>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</si>
  <si>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</si>
  <si>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</si>
  <si>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</si>
  <si>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</si>
  <si>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</si>
  <si>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</si>
  <si>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</si>
  <si>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</si>
  <si>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</si>
  <si>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</si>
  <si>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</si>
  <si>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</si>
  <si>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</si>
  <si>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</si>
  <si>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</si>
  <si>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</si>
  <si>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</si>
  <si>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</si>
  <si>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</si>
  <si>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</si>
  <si>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</si>
  <si>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</si>
  <si>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</si>
  <si>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</si>
  <si>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</si>
  <si>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</si>
  <si>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</si>
  <si>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</si>
  <si>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</si>
  <si>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</si>
  <si>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</si>
  <si>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</si>
  <si>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</si>
  <si>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</si>
  <si>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</si>
  <si>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</si>
  <si>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</si>
  <si>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</si>
  <si>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</si>
  <si>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</si>
  <si>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</si>
  <si>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</si>
  <si>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</si>
  <si>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</si>
  <si>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</si>
  <si>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</si>
  <si>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</si>
  <si>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</si>
  <si>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</si>
  <si>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</si>
  <si>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</si>
  <si>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</si>
  <si>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</si>
  <si>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</si>
  <si>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</si>
  <si>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</si>
  <si>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</si>
  <si>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</si>
  <si>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</si>
  <si>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</si>
  <si>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</si>
  <si>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</si>
  <si>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</si>
  <si>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</si>
  <si>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</si>
  <si>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</si>
  <si>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</si>
  <si>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</si>
  <si>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</si>
  <si>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</si>
  <si>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</si>
  <si>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</si>
  <si>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</si>
  <si>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</si>
  <si>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</si>
  <si>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</si>
  <si>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</si>
  <si>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</si>
  <si>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</si>
  <si>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</si>
  <si>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</si>
  <si>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</si>
  <si>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</si>
  <si>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</si>
  <si>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</si>
  <si>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</si>
  <si>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</si>
  <si>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</si>
  <si>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</si>
  <si>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</si>
  <si>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</si>
  <si>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</si>
  <si>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</si>
  <si>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</si>
  <si>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</si>
  <si>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</si>
  <si>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</si>
  <si>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</si>
  <si>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</si>
  <si>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</si>
  <si>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</si>
  <si>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</si>
  <si>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</si>
  <si>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</si>
  <si>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</si>
  <si>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</si>
  <si>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EL CARMEN</t>
  </si>
  <si>
    <t>SRA. FLOR SAEZ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</si>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</sst>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K17" sqref="K17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2</v>
      </c>
      <c r="D3" s="446">
        <v>0</v>
      </c>
      <c r="E3" s="446">
        <v>0</v>
      </c>
      <c r="F3" s="446">
        <v>1</v>
      </c>
      <c r="G3" s="446">
        <v>8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" zoomScaleNormal="100" workbookViewId="0">
      <selection activeCell="AJ26" sqref="AJ2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5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5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/>
      <c r="V12" s="1912">
        <v>5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2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125</v>
      </c>
      <c r="D14" s="1924"/>
      <c r="E14" s="1925"/>
      <c r="F14" s="232">
        <v>0</v>
      </c>
      <c r="G14" s="232">
        <v>5</v>
      </c>
      <c r="H14" s="232">
        <v>20</v>
      </c>
      <c r="I14" s="232">
        <v>45</v>
      </c>
      <c r="J14" s="232">
        <v>37</v>
      </c>
      <c r="K14" s="232">
        <v>13</v>
      </c>
      <c r="L14" s="232">
        <v>5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125</v>
      </c>
      <c r="W14" s="1913">
        <v>52</v>
      </c>
      <c r="X14" s="1909"/>
      <c r="Y14" s="1929"/>
      <c r="Z14" s="1907">
        <v>0</v>
      </c>
      <c r="AA14" s="1907">
        <v>0</v>
      </c>
      <c r="AB14" s="1907">
        <v>26</v>
      </c>
      <c r="AC14" s="1907">
        <v>2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1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12</v>
      </c>
      <c r="D20" s="1924"/>
      <c r="E20" s="1925"/>
      <c r="F20" s="232">
        <v>0</v>
      </c>
      <c r="G20" s="232">
        <v>0</v>
      </c>
      <c r="H20" s="232">
        <v>2</v>
      </c>
      <c r="I20" s="232">
        <v>3</v>
      </c>
      <c r="J20" s="232">
        <v>4</v>
      </c>
      <c r="K20" s="232">
        <v>2</v>
      </c>
      <c r="L20" s="232">
        <v>1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12</v>
      </c>
      <c r="W20" s="1017">
        <v>8</v>
      </c>
      <c r="X20" s="1018">
        <v>8</v>
      </c>
      <c r="Y20" s="1929"/>
      <c r="Z20" s="1907">
        <v>0</v>
      </c>
      <c r="AA20" s="1907">
        <v>0</v>
      </c>
      <c r="AB20" s="1907">
        <v>3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2</v>
      </c>
      <c r="D22" s="1905"/>
      <c r="E22" s="1906"/>
      <c r="F22" s="1914">
        <v>0</v>
      </c>
      <c r="G22" s="1914">
        <v>0</v>
      </c>
      <c r="H22" s="1914">
        <v>0</v>
      </c>
      <c r="I22" s="1914">
        <v>1</v>
      </c>
      <c r="J22" s="1914">
        <v>1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2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1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>
        <v>0</v>
      </c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89</v>
      </c>
      <c r="D28" s="1905"/>
      <c r="E28" s="1906"/>
      <c r="F28" s="232">
        <v>0</v>
      </c>
      <c r="G28" s="232">
        <v>0</v>
      </c>
      <c r="H28" s="232">
        <v>1</v>
      </c>
      <c r="I28" s="232">
        <v>6</v>
      </c>
      <c r="J28" s="232">
        <v>4</v>
      </c>
      <c r="K28" s="232">
        <v>5</v>
      </c>
      <c r="L28" s="232">
        <v>5</v>
      </c>
      <c r="M28" s="232">
        <v>20</v>
      </c>
      <c r="N28" s="1907">
        <v>26</v>
      </c>
      <c r="O28" s="1914">
        <v>8</v>
      </c>
      <c r="P28" s="1914">
        <v>7</v>
      </c>
      <c r="Q28" s="232">
        <v>6</v>
      </c>
      <c r="R28" s="232">
        <v>0</v>
      </c>
      <c r="S28" s="232">
        <v>1</v>
      </c>
      <c r="T28" s="1945">
        <v>0</v>
      </c>
      <c r="U28" s="1928"/>
      <c r="V28" s="1912">
        <v>89</v>
      </c>
      <c r="W28" s="1941"/>
      <c r="X28" s="1909"/>
      <c r="Y28" s="1907">
        <v>0</v>
      </c>
      <c r="Z28" s="1907">
        <v>0</v>
      </c>
      <c r="AA28" s="1907">
        <v>0</v>
      </c>
      <c r="AB28" s="1907">
        <v>22</v>
      </c>
      <c r="AC28" s="1907">
        <v>2</v>
      </c>
      <c r="AD28" s="877">
        <v>2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2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1</v>
      </c>
      <c r="O29" s="1896">
        <v>1</v>
      </c>
      <c r="P29" s="1896">
        <v>0</v>
      </c>
      <c r="Q29" s="1891"/>
      <c r="R29" s="1891"/>
      <c r="S29" s="1891"/>
      <c r="T29" s="1931"/>
      <c r="U29" s="1888"/>
      <c r="V29" s="1918">
        <v>2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6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2</v>
      </c>
      <c r="N30" s="1907">
        <v>3</v>
      </c>
      <c r="O30" s="1914">
        <v>1</v>
      </c>
      <c r="P30" s="1914">
        <v>0</v>
      </c>
      <c r="Q30" s="1950"/>
      <c r="R30" s="1950"/>
      <c r="S30" s="1950"/>
      <c r="T30" s="1951"/>
      <c r="U30" s="1906"/>
      <c r="V30" s="1912">
        <v>6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152</v>
      </c>
      <c r="D32" s="1905"/>
      <c r="E32" s="1906"/>
      <c r="F32" s="1907">
        <v>1</v>
      </c>
      <c r="G32" s="1907">
        <v>19</v>
      </c>
      <c r="H32" s="1907">
        <v>30</v>
      </c>
      <c r="I32" s="1907">
        <v>31</v>
      </c>
      <c r="J32" s="1907">
        <v>23</v>
      </c>
      <c r="K32" s="1907">
        <v>17</v>
      </c>
      <c r="L32" s="1907">
        <v>12</v>
      </c>
      <c r="M32" s="1907">
        <v>17</v>
      </c>
      <c r="N32" s="1914">
        <v>1</v>
      </c>
      <c r="O32" s="1914">
        <v>0</v>
      </c>
      <c r="P32" s="1914">
        <v>1</v>
      </c>
      <c r="Q32" s="1907">
        <v>0</v>
      </c>
      <c r="R32" s="1907">
        <v>0</v>
      </c>
      <c r="S32" s="1907">
        <v>0</v>
      </c>
      <c r="T32" s="1953">
        <v>0</v>
      </c>
      <c r="U32" s="1911"/>
      <c r="V32" s="1912">
        <v>152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30</v>
      </c>
      <c r="AC32" s="1907">
        <v>0</v>
      </c>
      <c r="AD32" s="877">
        <v>3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29</v>
      </c>
      <c r="D36" s="1962">
        <v>17</v>
      </c>
      <c r="E36" s="1963">
        <v>12</v>
      </c>
      <c r="F36" s="1964">
        <v>0</v>
      </c>
      <c r="G36" s="1896">
        <v>16</v>
      </c>
      <c r="H36" s="1896">
        <v>0</v>
      </c>
      <c r="I36" s="1896">
        <v>13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9</v>
      </c>
      <c r="AJ36" s="1969">
        <v>0</v>
      </c>
      <c r="AK36" s="1964">
        <v>0</v>
      </c>
      <c r="AL36" s="1896">
        <v>0</v>
      </c>
      <c r="AM36" s="1896">
        <v>8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236</v>
      </c>
      <c r="D37" s="1962">
        <v>114</v>
      </c>
      <c r="E37" s="1963">
        <v>122</v>
      </c>
      <c r="F37" s="329">
        <v>0</v>
      </c>
      <c r="G37" s="1972">
        <v>0</v>
      </c>
      <c r="H37" s="1972">
        <v>15</v>
      </c>
      <c r="I37" s="1973">
        <v>0</v>
      </c>
      <c r="J37" s="1972">
        <v>13</v>
      </c>
      <c r="K37" s="1972">
        <v>0</v>
      </c>
      <c r="L37" s="1973">
        <v>14</v>
      </c>
      <c r="M37" s="1972">
        <v>24</v>
      </c>
      <c r="N37" s="1972">
        <v>18</v>
      </c>
      <c r="O37" s="1973">
        <v>16</v>
      </c>
      <c r="P37" s="1972">
        <v>32</v>
      </c>
      <c r="Q37" s="1972">
        <v>19</v>
      </c>
      <c r="R37" s="1973">
        <v>11</v>
      </c>
      <c r="S37" s="1972">
        <v>35</v>
      </c>
      <c r="T37" s="1972">
        <v>32</v>
      </c>
      <c r="U37" s="1973">
        <v>7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19</v>
      </c>
      <c r="AJ37" s="1975">
        <v>23</v>
      </c>
      <c r="AK37" s="1976">
        <v>0</v>
      </c>
      <c r="AL37" s="1972">
        <v>1</v>
      </c>
      <c r="AM37" s="1972">
        <v>62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33</v>
      </c>
      <c r="D38" s="1962">
        <v>6</v>
      </c>
      <c r="E38" s="1963">
        <v>27</v>
      </c>
      <c r="F38" s="329">
        <v>14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3</v>
      </c>
      <c r="U38" s="1973">
        <v>16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1</v>
      </c>
      <c r="AM38" s="1972">
        <v>3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208</v>
      </c>
      <c r="D44" s="1993">
        <f>SUM(L44+N44+P44+R44+T44+V44+X44+Z44+AB44+AD44+AF44+AH44+AJ44+AL44)</f>
        <v>78</v>
      </c>
      <c r="E44" s="1994">
        <f>SUM(M44+O44+Q44+S44+U44+W44+Y44+AA44+AC44+AE44+AG44+AI44+AK44+AM44)</f>
        <v>130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1</v>
      </c>
      <c r="S44" s="1996">
        <v>3</v>
      </c>
      <c r="T44" s="1936">
        <v>2</v>
      </c>
      <c r="U44" s="1996">
        <v>2</v>
      </c>
      <c r="V44" s="1936">
        <v>2</v>
      </c>
      <c r="W44" s="1996">
        <v>4</v>
      </c>
      <c r="X44" s="1936">
        <v>2</v>
      </c>
      <c r="Y44" s="1996">
        <v>7</v>
      </c>
      <c r="Z44" s="1936">
        <v>8</v>
      </c>
      <c r="AA44" s="1996">
        <v>14</v>
      </c>
      <c r="AB44" s="1936">
        <v>12</v>
      </c>
      <c r="AC44" s="1996">
        <v>19</v>
      </c>
      <c r="AD44" s="1936">
        <v>9</v>
      </c>
      <c r="AE44" s="1996">
        <v>19</v>
      </c>
      <c r="AF44" s="1936">
        <v>17</v>
      </c>
      <c r="AG44" s="1996">
        <v>17</v>
      </c>
      <c r="AH44" s="1936">
        <v>10</v>
      </c>
      <c r="AI44" s="1996">
        <v>14</v>
      </c>
      <c r="AJ44" s="1936">
        <v>8</v>
      </c>
      <c r="AK44" s="1996">
        <v>16</v>
      </c>
      <c r="AL44" s="1936">
        <v>7</v>
      </c>
      <c r="AM44" s="1944">
        <v>15</v>
      </c>
      <c r="AN44" s="1997">
        <v>28</v>
      </c>
      <c r="AO44" s="1996">
        <v>2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100</v>
      </c>
      <c r="D45" s="1999">
        <f t="shared" ref="D45:E47" si="50">SUM(L45+N45+P45+R45+T45+V45+X45+Z45+AB45+AD45+AF45+AH45+AJ45+AL45)</f>
        <v>35</v>
      </c>
      <c r="E45" s="2000">
        <f t="shared" si="50"/>
        <v>65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1</v>
      </c>
      <c r="U45" s="2003">
        <v>2</v>
      </c>
      <c r="V45" s="329">
        <v>2</v>
      </c>
      <c r="W45" s="2003">
        <v>4</v>
      </c>
      <c r="X45" s="329">
        <v>1</v>
      </c>
      <c r="Y45" s="2003">
        <v>4</v>
      </c>
      <c r="Z45" s="329">
        <v>4</v>
      </c>
      <c r="AA45" s="2003">
        <v>9</v>
      </c>
      <c r="AB45" s="329">
        <v>10</v>
      </c>
      <c r="AC45" s="2003">
        <v>13</v>
      </c>
      <c r="AD45" s="329">
        <v>5</v>
      </c>
      <c r="AE45" s="2003">
        <v>10</v>
      </c>
      <c r="AF45" s="329">
        <v>4</v>
      </c>
      <c r="AG45" s="2003">
        <v>12</v>
      </c>
      <c r="AH45" s="329">
        <v>4</v>
      </c>
      <c r="AI45" s="2003">
        <v>6</v>
      </c>
      <c r="AJ45" s="329">
        <v>2</v>
      </c>
      <c r="AK45" s="2003">
        <v>3</v>
      </c>
      <c r="AL45" s="329">
        <v>2</v>
      </c>
      <c r="AM45" s="332">
        <v>2</v>
      </c>
      <c r="AN45" s="2004">
        <v>13</v>
      </c>
      <c r="AO45" s="2003">
        <v>1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69</v>
      </c>
      <c r="D46" s="1999">
        <f t="shared" si="50"/>
        <v>31</v>
      </c>
      <c r="E46" s="2000">
        <f t="shared" si="50"/>
        <v>38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1</v>
      </c>
      <c r="U46" s="2003">
        <v>1</v>
      </c>
      <c r="V46" s="329">
        <v>0</v>
      </c>
      <c r="W46" s="2003">
        <v>2</v>
      </c>
      <c r="X46" s="329">
        <v>1</v>
      </c>
      <c r="Y46" s="2003">
        <v>1</v>
      </c>
      <c r="Z46" s="329">
        <v>5</v>
      </c>
      <c r="AA46" s="2003">
        <v>3</v>
      </c>
      <c r="AB46" s="329">
        <v>2</v>
      </c>
      <c r="AC46" s="2003">
        <v>5</v>
      </c>
      <c r="AD46" s="329">
        <v>7</v>
      </c>
      <c r="AE46" s="2003">
        <v>8</v>
      </c>
      <c r="AF46" s="329">
        <v>1</v>
      </c>
      <c r="AG46" s="2003">
        <v>4</v>
      </c>
      <c r="AH46" s="329">
        <v>5</v>
      </c>
      <c r="AI46" s="2003">
        <v>5</v>
      </c>
      <c r="AJ46" s="329">
        <v>3</v>
      </c>
      <c r="AK46" s="2003">
        <v>5</v>
      </c>
      <c r="AL46" s="329">
        <v>6</v>
      </c>
      <c r="AM46" s="332">
        <v>4</v>
      </c>
      <c r="AN46" s="2004">
        <v>11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61</v>
      </c>
      <c r="D57" s="2040">
        <f t="shared" si="59"/>
        <v>20</v>
      </c>
      <c r="E57" s="2041">
        <f t="shared" si="60"/>
        <v>41</v>
      </c>
      <c r="F57" s="1936">
        <v>0</v>
      </c>
      <c r="G57" s="1996">
        <v>0</v>
      </c>
      <c r="H57" s="1936">
        <v>2</v>
      </c>
      <c r="I57" s="1996">
        <v>1</v>
      </c>
      <c r="J57" s="1936">
        <v>0</v>
      </c>
      <c r="K57" s="1996">
        <v>1</v>
      </c>
      <c r="L57" s="1936">
        <v>1</v>
      </c>
      <c r="M57" s="1996">
        <v>1</v>
      </c>
      <c r="N57" s="1936">
        <v>0</v>
      </c>
      <c r="O57" s="1996">
        <v>1</v>
      </c>
      <c r="P57" s="1936">
        <v>0</v>
      </c>
      <c r="Q57" s="1996">
        <v>0</v>
      </c>
      <c r="R57" s="1936">
        <v>0</v>
      </c>
      <c r="S57" s="1996">
        <v>1</v>
      </c>
      <c r="T57" s="1936">
        <v>1</v>
      </c>
      <c r="U57" s="1996">
        <v>0</v>
      </c>
      <c r="V57" s="1936">
        <v>0</v>
      </c>
      <c r="W57" s="1996">
        <v>2</v>
      </c>
      <c r="X57" s="1936">
        <v>0</v>
      </c>
      <c r="Y57" s="1996">
        <v>3</v>
      </c>
      <c r="Z57" s="1936">
        <v>1</v>
      </c>
      <c r="AA57" s="1996">
        <v>5</v>
      </c>
      <c r="AB57" s="1936">
        <v>1</v>
      </c>
      <c r="AC57" s="1996">
        <v>6</v>
      </c>
      <c r="AD57" s="1936">
        <v>2</v>
      </c>
      <c r="AE57" s="1996">
        <v>7</v>
      </c>
      <c r="AF57" s="1936">
        <v>3</v>
      </c>
      <c r="AG57" s="1996">
        <v>4</v>
      </c>
      <c r="AH57" s="1936">
        <v>3</v>
      </c>
      <c r="AI57" s="1996">
        <v>4</v>
      </c>
      <c r="AJ57" s="1936">
        <v>4</v>
      </c>
      <c r="AK57" s="1996">
        <v>3</v>
      </c>
      <c r="AL57" s="1936">
        <v>2</v>
      </c>
      <c r="AM57" s="1944">
        <v>2</v>
      </c>
      <c r="AN57" s="1997">
        <v>8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1</v>
      </c>
      <c r="D60" s="2043">
        <f t="shared" si="59"/>
        <v>0</v>
      </c>
      <c r="E60" s="2044">
        <f t="shared" si="60"/>
        <v>1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1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9</v>
      </c>
      <c r="D64" s="2043">
        <f t="shared" si="61"/>
        <v>5</v>
      </c>
      <c r="E64" s="2044">
        <f t="shared" si="61"/>
        <v>4</v>
      </c>
      <c r="F64" s="329">
        <v>4</v>
      </c>
      <c r="G64" s="2003">
        <v>3</v>
      </c>
      <c r="H64" s="329">
        <v>1</v>
      </c>
      <c r="I64" s="2003">
        <v>0</v>
      </c>
      <c r="J64" s="329">
        <v>0</v>
      </c>
      <c r="K64" s="2003">
        <v>1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35</v>
      </c>
      <c r="D71" s="2068">
        <v>15</v>
      </c>
      <c r="E71" s="330">
        <v>20</v>
      </c>
      <c r="F71" s="480">
        <f>SUM(G71:H71)</f>
        <v>23</v>
      </c>
      <c r="G71" s="2068">
        <v>5</v>
      </c>
      <c r="H71" s="332">
        <v>18</v>
      </c>
      <c r="I71" s="2069">
        <v>15</v>
      </c>
      <c r="J71" s="2070">
        <v>0</v>
      </c>
      <c r="K71" s="330">
        <v>0</v>
      </c>
      <c r="L71" s="2071">
        <v>1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35</v>
      </c>
      <c r="D74" s="2073">
        <f t="shared" si="67"/>
        <v>15</v>
      </c>
      <c r="E74" s="2074">
        <f t="shared" si="67"/>
        <v>20</v>
      </c>
      <c r="F74" s="2074">
        <f t="shared" si="67"/>
        <v>23</v>
      </c>
      <c r="G74" s="2073">
        <f t="shared" si="67"/>
        <v>5</v>
      </c>
      <c r="H74" s="2075">
        <f t="shared" si="67"/>
        <v>18</v>
      </c>
      <c r="I74" s="2076">
        <f t="shared" si="67"/>
        <v>15</v>
      </c>
      <c r="J74" s="2072">
        <f t="shared" si="67"/>
        <v>0</v>
      </c>
      <c r="K74" s="2074">
        <f t="shared" si="67"/>
        <v>0</v>
      </c>
      <c r="L74" s="2072">
        <f t="shared" si="67"/>
        <v>1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9</v>
      </c>
      <c r="C90" s="2100">
        <f t="shared" si="71"/>
        <v>6</v>
      </c>
      <c r="D90" s="2048">
        <f t="shared" si="72"/>
        <v>3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1</v>
      </c>
      <c r="R90" s="2102">
        <v>0</v>
      </c>
      <c r="S90" s="2101">
        <v>0</v>
      </c>
      <c r="T90" s="2102">
        <v>0</v>
      </c>
      <c r="U90" s="2101">
        <v>0</v>
      </c>
      <c r="V90" s="2102">
        <v>1</v>
      </c>
      <c r="W90" s="2101">
        <v>2</v>
      </c>
      <c r="X90" s="2104">
        <v>0</v>
      </c>
      <c r="Y90" s="2103">
        <v>1</v>
      </c>
      <c r="Z90" s="2102">
        <v>0</v>
      </c>
      <c r="AA90" s="2103">
        <v>0</v>
      </c>
      <c r="AB90" s="2102">
        <v>0</v>
      </c>
      <c r="AC90" s="2103">
        <v>1</v>
      </c>
      <c r="AD90" s="2102">
        <v>1</v>
      </c>
      <c r="AE90" s="2101">
        <v>1</v>
      </c>
      <c r="AF90" s="2105">
        <v>1</v>
      </c>
      <c r="AG90" s="1913">
        <v>0</v>
      </c>
      <c r="AH90" s="877">
        <v>4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3</v>
      </c>
      <c r="C93" s="2100">
        <f t="shared" si="71"/>
        <v>2</v>
      </c>
      <c r="D93" s="2048">
        <f t="shared" si="72"/>
        <v>1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1</v>
      </c>
      <c r="V93" s="2102">
        <v>0</v>
      </c>
      <c r="W93" s="2101">
        <v>0</v>
      </c>
      <c r="X93" s="2104">
        <v>0</v>
      </c>
      <c r="Y93" s="2103">
        <v>1</v>
      </c>
      <c r="Z93" s="2102">
        <v>0</v>
      </c>
      <c r="AA93" s="2103">
        <v>0</v>
      </c>
      <c r="AB93" s="2102">
        <v>1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1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4</v>
      </c>
      <c r="C98" s="2118">
        <v>4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17</v>
      </c>
      <c r="C99" s="2125">
        <v>17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11</v>
      </c>
      <c r="C100" s="2125">
        <v>11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9</v>
      </c>
      <c r="C101" s="2125">
        <v>9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6</v>
      </c>
      <c r="C102" s="2125">
        <v>5</v>
      </c>
      <c r="D102" s="2126">
        <v>0</v>
      </c>
      <c r="E102" s="2127">
        <v>1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18</v>
      </c>
      <c r="C103" s="2125">
        <v>15</v>
      </c>
      <c r="D103" s="2126">
        <v>0</v>
      </c>
      <c r="E103" s="2127">
        <v>1</v>
      </c>
      <c r="F103" s="2126">
        <v>0</v>
      </c>
      <c r="G103" s="2128">
        <v>1</v>
      </c>
      <c r="H103" s="2128">
        <v>0</v>
      </c>
      <c r="I103" s="2128">
        <v>1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18</v>
      </c>
      <c r="C104" s="2125">
        <v>18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8</v>
      </c>
      <c r="C105" s="2125">
        <v>7</v>
      </c>
      <c r="D105" s="2126">
        <v>1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5</v>
      </c>
      <c r="C106" s="2125">
        <v>5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96</v>
      </c>
      <c r="C111" s="2138">
        <f t="shared" ref="C111:L111" si="81">SUM(C98:C110)</f>
        <v>91</v>
      </c>
      <c r="D111" s="2139">
        <f t="shared" si="81"/>
        <v>1</v>
      </c>
      <c r="E111" s="2140">
        <f t="shared" si="81"/>
        <v>2</v>
      </c>
      <c r="F111" s="2139">
        <f t="shared" si="81"/>
        <v>0</v>
      </c>
      <c r="G111" s="2141">
        <f t="shared" si="81"/>
        <v>1</v>
      </c>
      <c r="H111" s="2141">
        <f t="shared" si="81"/>
        <v>0</v>
      </c>
      <c r="I111" s="2141">
        <f t="shared" si="81"/>
        <v>1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2</v>
      </c>
      <c r="C138" s="2127">
        <v>1</v>
      </c>
      <c r="D138" s="2126">
        <v>0</v>
      </c>
      <c r="E138" s="2127">
        <v>1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2</v>
      </c>
      <c r="C149" s="2138">
        <f t="shared" ref="C149:L149" si="91">SUM(C136:C148)</f>
        <v>1</v>
      </c>
      <c r="D149" s="2139">
        <f t="shared" si="91"/>
        <v>0</v>
      </c>
      <c r="E149" s="2140">
        <f t="shared" si="91"/>
        <v>1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1308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185</v>
      </c>
      <c r="C11" s="2073">
        <f>SUM(C12:C17)</f>
        <v>60</v>
      </c>
      <c r="D11" s="2074">
        <f>SUM(D12:D17)</f>
        <v>125</v>
      </c>
      <c r="E11" s="2073">
        <f>SUM(E12:E17)</f>
        <v>1</v>
      </c>
      <c r="F11" s="2170">
        <f t="shared" ref="F11:AF11" si="0">SUM(F12:F17)</f>
        <v>2</v>
      </c>
      <c r="G11" s="2073">
        <f t="shared" si="0"/>
        <v>9</v>
      </c>
      <c r="H11" s="2171">
        <f t="shared" si="0"/>
        <v>18</v>
      </c>
      <c r="I11" s="2169">
        <f t="shared" si="0"/>
        <v>2</v>
      </c>
      <c r="J11" s="2171">
        <f t="shared" si="0"/>
        <v>10</v>
      </c>
      <c r="K11" s="2169">
        <f t="shared" si="0"/>
        <v>6</v>
      </c>
      <c r="L11" s="2171">
        <f t="shared" si="0"/>
        <v>9</v>
      </c>
      <c r="M11" s="2169">
        <f t="shared" si="0"/>
        <v>3</v>
      </c>
      <c r="N11" s="2171">
        <f t="shared" si="0"/>
        <v>11</v>
      </c>
      <c r="O11" s="2169">
        <f t="shared" si="0"/>
        <v>3</v>
      </c>
      <c r="P11" s="2171">
        <f t="shared" si="0"/>
        <v>5</v>
      </c>
      <c r="Q11" s="2169">
        <f t="shared" si="0"/>
        <v>3</v>
      </c>
      <c r="R11" s="2171">
        <f t="shared" si="0"/>
        <v>7</v>
      </c>
      <c r="S11" s="2169">
        <f t="shared" si="0"/>
        <v>4</v>
      </c>
      <c r="T11" s="2171">
        <f t="shared" si="0"/>
        <v>10</v>
      </c>
      <c r="U11" s="2169">
        <f t="shared" si="0"/>
        <v>5</v>
      </c>
      <c r="V11" s="2171">
        <f t="shared" si="0"/>
        <v>2</v>
      </c>
      <c r="W11" s="2169">
        <f t="shared" si="0"/>
        <v>2</v>
      </c>
      <c r="X11" s="2171">
        <f t="shared" si="0"/>
        <v>5</v>
      </c>
      <c r="Y11" s="2169">
        <f t="shared" si="0"/>
        <v>8</v>
      </c>
      <c r="Z11" s="2171">
        <f t="shared" si="0"/>
        <v>18</v>
      </c>
      <c r="AA11" s="2169">
        <f t="shared" si="0"/>
        <v>5</v>
      </c>
      <c r="AB11" s="2171">
        <f t="shared" si="0"/>
        <v>11</v>
      </c>
      <c r="AC11" s="2169">
        <f t="shared" si="0"/>
        <v>5</v>
      </c>
      <c r="AD11" s="2171">
        <f t="shared" si="0"/>
        <v>9</v>
      </c>
      <c r="AE11" s="2169">
        <f t="shared" si="0"/>
        <v>4</v>
      </c>
      <c r="AF11" s="2073">
        <f t="shared" si="0"/>
        <v>8</v>
      </c>
      <c r="AG11" s="2172">
        <f>SUM(AG12:AG17)</f>
        <v>17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103</v>
      </c>
      <c r="C13" s="479">
        <f>SUM(E13+G13+I13+K13+M13+O13+Q13+S13+U13+W13+Y13+AA13+AC13+AE13)</f>
        <v>32</v>
      </c>
      <c r="D13" s="480">
        <f>SUM(F13+H13+J13+L13+N13+P13+R13+T13+V13+X13+Z13+AB13+AD13+AF13)</f>
        <v>71</v>
      </c>
      <c r="E13" s="2068">
        <v>0</v>
      </c>
      <c r="F13" s="2003">
        <v>0</v>
      </c>
      <c r="G13" s="329">
        <v>1</v>
      </c>
      <c r="H13" s="2003">
        <v>3</v>
      </c>
      <c r="I13" s="329">
        <v>0</v>
      </c>
      <c r="J13" s="2003">
        <v>1</v>
      </c>
      <c r="K13" s="329">
        <v>0</v>
      </c>
      <c r="L13" s="2003">
        <v>5</v>
      </c>
      <c r="M13" s="329">
        <v>0</v>
      </c>
      <c r="N13" s="2003">
        <v>4</v>
      </c>
      <c r="O13" s="329">
        <v>2</v>
      </c>
      <c r="P13" s="2003">
        <v>3</v>
      </c>
      <c r="Q13" s="329">
        <v>2</v>
      </c>
      <c r="R13" s="2003">
        <v>2</v>
      </c>
      <c r="S13" s="329">
        <v>1</v>
      </c>
      <c r="T13" s="2003">
        <v>3</v>
      </c>
      <c r="U13" s="329">
        <v>3</v>
      </c>
      <c r="V13" s="2003">
        <v>0</v>
      </c>
      <c r="W13" s="329">
        <v>1</v>
      </c>
      <c r="X13" s="2003">
        <v>5</v>
      </c>
      <c r="Y13" s="329">
        <v>8</v>
      </c>
      <c r="Z13" s="2003">
        <v>17</v>
      </c>
      <c r="AA13" s="329">
        <v>5</v>
      </c>
      <c r="AB13" s="2003">
        <v>11</v>
      </c>
      <c r="AC13" s="329">
        <v>5</v>
      </c>
      <c r="AD13" s="2003">
        <v>9</v>
      </c>
      <c r="AE13" s="329">
        <v>4</v>
      </c>
      <c r="AF13" s="332">
        <v>8</v>
      </c>
      <c r="AG13" s="337">
        <v>15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4</v>
      </c>
      <c r="C14" s="479">
        <f t="shared" ref="C14:D17" si="6">SUM(E14+G14+I14+K14+M14+O14+Q14+S14+U14+W14+Y14+AA14+AC14+AE14)</f>
        <v>0</v>
      </c>
      <c r="D14" s="480">
        <f t="shared" si="6"/>
        <v>4</v>
      </c>
      <c r="E14" s="44"/>
      <c r="F14" s="905">
        <v>1</v>
      </c>
      <c r="G14" s="327">
        <v>0</v>
      </c>
      <c r="H14" s="905">
        <v>1</v>
      </c>
      <c r="I14" s="327">
        <v>0</v>
      </c>
      <c r="J14" s="905">
        <v>2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78</v>
      </c>
      <c r="C16" s="479">
        <f t="shared" si="6"/>
        <v>28</v>
      </c>
      <c r="D16" s="480">
        <f t="shared" si="6"/>
        <v>50</v>
      </c>
      <c r="E16" s="44">
        <v>1</v>
      </c>
      <c r="F16" s="905">
        <v>1</v>
      </c>
      <c r="G16" s="327">
        <v>8</v>
      </c>
      <c r="H16" s="905">
        <v>14</v>
      </c>
      <c r="I16" s="327">
        <v>2</v>
      </c>
      <c r="J16" s="905">
        <v>7</v>
      </c>
      <c r="K16" s="327">
        <v>6</v>
      </c>
      <c r="L16" s="905">
        <v>4</v>
      </c>
      <c r="M16" s="327">
        <v>3</v>
      </c>
      <c r="N16" s="905">
        <v>7</v>
      </c>
      <c r="O16" s="327">
        <v>1</v>
      </c>
      <c r="P16" s="905">
        <v>2</v>
      </c>
      <c r="Q16" s="327">
        <v>1</v>
      </c>
      <c r="R16" s="905">
        <v>5</v>
      </c>
      <c r="S16" s="327">
        <v>3</v>
      </c>
      <c r="T16" s="905">
        <v>7</v>
      </c>
      <c r="U16" s="327">
        <v>2</v>
      </c>
      <c r="V16" s="905">
        <v>2</v>
      </c>
      <c r="W16" s="327">
        <v>1</v>
      </c>
      <c r="X16" s="905">
        <v>0</v>
      </c>
      <c r="Y16" s="327">
        <v>0</v>
      </c>
      <c r="Z16" s="905">
        <v>1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2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185</v>
      </c>
      <c r="C21" s="2073">
        <f>SUM(C22:C25)</f>
        <v>60</v>
      </c>
      <c r="D21" s="2074">
        <f>SUM(D22:D25)</f>
        <v>125</v>
      </c>
      <c r="E21" s="2169">
        <f t="shared" ref="E21:AF21" si="7">SUM(E22:E25)</f>
        <v>1</v>
      </c>
      <c r="F21" s="2170">
        <f t="shared" si="7"/>
        <v>2</v>
      </c>
      <c r="G21" s="2169">
        <f t="shared" si="7"/>
        <v>9</v>
      </c>
      <c r="H21" s="2170">
        <f t="shared" si="7"/>
        <v>18</v>
      </c>
      <c r="I21" s="2169">
        <f t="shared" si="7"/>
        <v>2</v>
      </c>
      <c r="J21" s="2170">
        <f t="shared" si="7"/>
        <v>10</v>
      </c>
      <c r="K21" s="2169">
        <f t="shared" si="7"/>
        <v>6</v>
      </c>
      <c r="L21" s="2170">
        <f t="shared" si="7"/>
        <v>9</v>
      </c>
      <c r="M21" s="2169">
        <f t="shared" si="7"/>
        <v>3</v>
      </c>
      <c r="N21" s="2170">
        <f t="shared" si="7"/>
        <v>11</v>
      </c>
      <c r="O21" s="2169">
        <f t="shared" si="7"/>
        <v>3</v>
      </c>
      <c r="P21" s="2170">
        <f t="shared" si="7"/>
        <v>5</v>
      </c>
      <c r="Q21" s="2169">
        <f t="shared" si="7"/>
        <v>3</v>
      </c>
      <c r="R21" s="2170">
        <f t="shared" si="7"/>
        <v>7</v>
      </c>
      <c r="S21" s="2169">
        <f t="shared" si="7"/>
        <v>4</v>
      </c>
      <c r="T21" s="2170">
        <f t="shared" si="7"/>
        <v>10</v>
      </c>
      <c r="U21" s="2169">
        <f t="shared" si="7"/>
        <v>5</v>
      </c>
      <c r="V21" s="2170">
        <f t="shared" si="7"/>
        <v>2</v>
      </c>
      <c r="W21" s="2169">
        <f t="shared" si="7"/>
        <v>2</v>
      </c>
      <c r="X21" s="2170">
        <f t="shared" si="7"/>
        <v>5</v>
      </c>
      <c r="Y21" s="2169">
        <f t="shared" si="7"/>
        <v>8</v>
      </c>
      <c r="Z21" s="2170">
        <f t="shared" si="7"/>
        <v>18</v>
      </c>
      <c r="AA21" s="2169">
        <f t="shared" si="7"/>
        <v>5</v>
      </c>
      <c r="AB21" s="2170">
        <f t="shared" si="7"/>
        <v>11</v>
      </c>
      <c r="AC21" s="2169">
        <f t="shared" si="7"/>
        <v>5</v>
      </c>
      <c r="AD21" s="2170">
        <f t="shared" si="7"/>
        <v>9</v>
      </c>
      <c r="AE21" s="2169">
        <f t="shared" si="7"/>
        <v>4</v>
      </c>
      <c r="AF21" s="2075">
        <f t="shared" si="7"/>
        <v>8</v>
      </c>
      <c r="AG21" s="2172">
        <f>SUM(AG22:AG25)</f>
        <v>17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71</v>
      </c>
      <c r="C22" s="479">
        <f>SUM(E22+G22+I22+K22+M22+O22+Q22+S22+U22+W22+Y22+AA22+AC22+AE22)</f>
        <v>21</v>
      </c>
      <c r="D22" s="480">
        <f>SUM(F22+H22+J22+L22+N22+P22+R22+T22+V22+X22+Z22+AB22+AD22+AF22)</f>
        <v>50</v>
      </c>
      <c r="E22" s="327">
        <v>1</v>
      </c>
      <c r="F22" s="905">
        <v>2</v>
      </c>
      <c r="G22" s="327">
        <v>3</v>
      </c>
      <c r="H22" s="905">
        <v>6</v>
      </c>
      <c r="I22" s="327">
        <v>0</v>
      </c>
      <c r="J22" s="905">
        <v>5</v>
      </c>
      <c r="K22" s="327">
        <v>2</v>
      </c>
      <c r="L22" s="905">
        <v>4</v>
      </c>
      <c r="M22" s="327">
        <v>0</v>
      </c>
      <c r="N22" s="905">
        <v>2</v>
      </c>
      <c r="O22" s="327">
        <v>1</v>
      </c>
      <c r="P22" s="905">
        <v>0</v>
      </c>
      <c r="Q22" s="327">
        <v>0</v>
      </c>
      <c r="R22" s="905">
        <v>1</v>
      </c>
      <c r="S22" s="327">
        <v>0</v>
      </c>
      <c r="T22" s="905">
        <v>1</v>
      </c>
      <c r="U22" s="327">
        <v>0</v>
      </c>
      <c r="V22" s="905">
        <v>1</v>
      </c>
      <c r="W22" s="327">
        <v>0</v>
      </c>
      <c r="X22" s="905">
        <v>3</v>
      </c>
      <c r="Y22" s="327">
        <v>5</v>
      </c>
      <c r="Z22" s="905">
        <v>11</v>
      </c>
      <c r="AA22" s="327">
        <v>3</v>
      </c>
      <c r="AB22" s="905">
        <v>4</v>
      </c>
      <c r="AC22" s="327">
        <v>2</v>
      </c>
      <c r="AD22" s="905">
        <v>6</v>
      </c>
      <c r="AE22" s="327">
        <v>4</v>
      </c>
      <c r="AF22" s="1026">
        <v>4</v>
      </c>
      <c r="AG22" s="337">
        <v>2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3</v>
      </c>
      <c r="C23" s="479">
        <f t="shared" ref="C23:D25" si="9">SUM(E23+G23+I23+K23+M23+O23+Q23+S23+U23+W23+Y23+AA23+AC23+AE23)</f>
        <v>2</v>
      </c>
      <c r="D23" s="480">
        <f t="shared" si="9"/>
        <v>1</v>
      </c>
      <c r="E23" s="329">
        <v>0</v>
      </c>
      <c r="F23" s="2003">
        <v>0</v>
      </c>
      <c r="G23" s="329">
        <v>1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1</v>
      </c>
      <c r="Z23" s="2003">
        <v>0</v>
      </c>
      <c r="AA23" s="329">
        <v>0</v>
      </c>
      <c r="AB23" s="2003">
        <v>1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60</v>
      </c>
      <c r="C24" s="479">
        <f t="shared" si="9"/>
        <v>21</v>
      </c>
      <c r="D24" s="480">
        <f t="shared" si="9"/>
        <v>39</v>
      </c>
      <c r="E24" s="327">
        <v>0</v>
      </c>
      <c r="F24" s="905">
        <v>0</v>
      </c>
      <c r="G24" s="327">
        <v>3</v>
      </c>
      <c r="H24" s="905">
        <v>8</v>
      </c>
      <c r="I24" s="327">
        <v>2</v>
      </c>
      <c r="J24" s="905">
        <v>2</v>
      </c>
      <c r="K24" s="327">
        <v>1</v>
      </c>
      <c r="L24" s="905">
        <v>2</v>
      </c>
      <c r="M24" s="327">
        <v>3</v>
      </c>
      <c r="N24" s="905">
        <v>6</v>
      </c>
      <c r="O24" s="327">
        <v>1</v>
      </c>
      <c r="P24" s="905">
        <v>2</v>
      </c>
      <c r="Q24" s="327">
        <v>1</v>
      </c>
      <c r="R24" s="905">
        <v>1</v>
      </c>
      <c r="S24" s="327">
        <v>2</v>
      </c>
      <c r="T24" s="905">
        <v>5</v>
      </c>
      <c r="U24" s="327">
        <v>3</v>
      </c>
      <c r="V24" s="905">
        <v>0</v>
      </c>
      <c r="W24" s="327">
        <v>1</v>
      </c>
      <c r="X24" s="905">
        <v>0</v>
      </c>
      <c r="Y24" s="327">
        <v>0</v>
      </c>
      <c r="Z24" s="905">
        <v>5</v>
      </c>
      <c r="AA24" s="327">
        <v>2</v>
      </c>
      <c r="AB24" s="905">
        <v>4</v>
      </c>
      <c r="AC24" s="327">
        <v>2</v>
      </c>
      <c r="AD24" s="905">
        <v>1</v>
      </c>
      <c r="AE24" s="327">
        <v>0</v>
      </c>
      <c r="AF24" s="1026">
        <v>3</v>
      </c>
      <c r="AG24" s="337">
        <v>5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51</v>
      </c>
      <c r="C25" s="484">
        <f t="shared" si="9"/>
        <v>16</v>
      </c>
      <c r="D25" s="485">
        <f t="shared" si="9"/>
        <v>35</v>
      </c>
      <c r="E25" s="876">
        <v>0</v>
      </c>
      <c r="F25" s="2009">
        <v>0</v>
      </c>
      <c r="G25" s="876">
        <v>2</v>
      </c>
      <c r="H25" s="2009">
        <v>4</v>
      </c>
      <c r="I25" s="876">
        <v>0</v>
      </c>
      <c r="J25" s="2009">
        <v>3</v>
      </c>
      <c r="K25" s="876">
        <v>3</v>
      </c>
      <c r="L25" s="2009">
        <v>3</v>
      </c>
      <c r="M25" s="876">
        <v>0</v>
      </c>
      <c r="N25" s="2009">
        <v>3</v>
      </c>
      <c r="O25" s="876">
        <v>1</v>
      </c>
      <c r="P25" s="2009">
        <v>3</v>
      </c>
      <c r="Q25" s="876">
        <v>2</v>
      </c>
      <c r="R25" s="2009">
        <v>5</v>
      </c>
      <c r="S25" s="876">
        <v>2</v>
      </c>
      <c r="T25" s="2009">
        <v>4</v>
      </c>
      <c r="U25" s="876">
        <v>2</v>
      </c>
      <c r="V25" s="2009">
        <v>1</v>
      </c>
      <c r="W25" s="876">
        <v>1</v>
      </c>
      <c r="X25" s="2009">
        <v>2</v>
      </c>
      <c r="Y25" s="876">
        <v>2</v>
      </c>
      <c r="Z25" s="2009">
        <v>2</v>
      </c>
      <c r="AA25" s="876">
        <v>0</v>
      </c>
      <c r="AB25" s="2009">
        <v>2</v>
      </c>
      <c r="AC25" s="876">
        <v>1</v>
      </c>
      <c r="AD25" s="2009">
        <v>2</v>
      </c>
      <c r="AE25" s="876">
        <v>0</v>
      </c>
      <c r="AF25" s="1953">
        <v>1</v>
      </c>
      <c r="AG25" s="1913">
        <v>10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25</v>
      </c>
      <c r="C29" s="2173">
        <f>SUM(E29+G29+I29+K29+M29+O29+Q29+S29+U29+W29+Y29+AA29+AC29+AE29)</f>
        <v>10</v>
      </c>
      <c r="D29" s="2174">
        <f>SUM(F29+H29+J29+L29+N29+P29+R29+T29+V29+X29+Z29+AB29+AD29+AF29)</f>
        <v>15</v>
      </c>
      <c r="E29" s="1936">
        <v>0</v>
      </c>
      <c r="F29" s="1996">
        <v>0</v>
      </c>
      <c r="G29" s="1936">
        <v>3</v>
      </c>
      <c r="H29" s="1996">
        <v>5</v>
      </c>
      <c r="I29" s="1936">
        <v>0</v>
      </c>
      <c r="J29" s="1996">
        <v>2</v>
      </c>
      <c r="K29" s="1936">
        <v>2</v>
      </c>
      <c r="L29" s="1996">
        <v>1</v>
      </c>
      <c r="M29" s="1936">
        <v>1</v>
      </c>
      <c r="N29" s="1996">
        <v>1</v>
      </c>
      <c r="O29" s="1936">
        <v>1</v>
      </c>
      <c r="P29" s="1996">
        <v>0</v>
      </c>
      <c r="Q29" s="1936">
        <v>0</v>
      </c>
      <c r="R29" s="1996">
        <v>1</v>
      </c>
      <c r="S29" s="1936">
        <v>1</v>
      </c>
      <c r="T29" s="1996">
        <v>3</v>
      </c>
      <c r="U29" s="1936">
        <v>1</v>
      </c>
      <c r="V29" s="1996">
        <v>0</v>
      </c>
      <c r="W29" s="1936">
        <v>0</v>
      </c>
      <c r="X29" s="1996">
        <v>1</v>
      </c>
      <c r="Y29" s="1936">
        <v>0</v>
      </c>
      <c r="Z29" s="1996">
        <v>1</v>
      </c>
      <c r="AA29" s="1936">
        <v>1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4</v>
      </c>
      <c r="AH29" s="1969">
        <v>1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30</v>
      </c>
      <c r="C30" s="484">
        <f>SUM(E30+G30+I30+K30+M30+O30+Q30+S30+U30+W30+Y30+AA30+AC30+AE30)</f>
        <v>10</v>
      </c>
      <c r="D30" s="485">
        <f>SUM(F30+H30+J30+L30+N30+P30+R30+T30+V30+X30+Z30+AB30+AD30+AF30)</f>
        <v>20</v>
      </c>
      <c r="E30" s="1940">
        <v>0</v>
      </c>
      <c r="F30" s="325">
        <v>0</v>
      </c>
      <c r="G30" s="1940">
        <v>1</v>
      </c>
      <c r="H30" s="325">
        <v>1</v>
      </c>
      <c r="I30" s="1940">
        <v>0</v>
      </c>
      <c r="J30" s="325">
        <v>1</v>
      </c>
      <c r="K30" s="1940">
        <v>0</v>
      </c>
      <c r="L30" s="325">
        <v>1</v>
      </c>
      <c r="M30" s="1940">
        <v>0</v>
      </c>
      <c r="N30" s="325">
        <v>0</v>
      </c>
      <c r="O30" s="1940">
        <v>0</v>
      </c>
      <c r="P30" s="325">
        <v>2</v>
      </c>
      <c r="Q30" s="1940">
        <v>1</v>
      </c>
      <c r="R30" s="325">
        <v>1</v>
      </c>
      <c r="S30" s="1940">
        <v>1</v>
      </c>
      <c r="T30" s="325">
        <v>4</v>
      </c>
      <c r="U30" s="1940">
        <v>2</v>
      </c>
      <c r="V30" s="325">
        <v>0</v>
      </c>
      <c r="W30" s="1940">
        <v>1</v>
      </c>
      <c r="X30" s="325">
        <v>2</v>
      </c>
      <c r="Y30" s="1940">
        <v>1</v>
      </c>
      <c r="Z30" s="325">
        <v>2</v>
      </c>
      <c r="AA30" s="1940">
        <v>2</v>
      </c>
      <c r="AB30" s="325">
        <v>1</v>
      </c>
      <c r="AC30" s="1940">
        <v>1</v>
      </c>
      <c r="AD30" s="325">
        <v>2</v>
      </c>
      <c r="AE30" s="1940">
        <v>0</v>
      </c>
      <c r="AF30" s="326">
        <v>3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95</v>
      </c>
      <c r="C34" s="479">
        <f>SUM(E34+G34+I34+K34+M34+O34+Q34+S34+U34+W34+Y34+AA34+AC34+AE34)</f>
        <v>34</v>
      </c>
      <c r="D34" s="480">
        <f>SUM(F34+H34+J34+L34+N34+P34+R34+T34+V34+X34+Z34+AB34+AD34+AF34)</f>
        <v>61</v>
      </c>
      <c r="E34" s="327">
        <v>1</v>
      </c>
      <c r="F34" s="905">
        <v>0</v>
      </c>
      <c r="G34" s="327">
        <v>8</v>
      </c>
      <c r="H34" s="905">
        <v>11</v>
      </c>
      <c r="I34" s="327">
        <v>1</v>
      </c>
      <c r="J34" s="905">
        <v>3</v>
      </c>
      <c r="K34" s="327">
        <v>5</v>
      </c>
      <c r="L34" s="905">
        <v>5</v>
      </c>
      <c r="M34" s="327">
        <v>2</v>
      </c>
      <c r="N34" s="905">
        <v>6</v>
      </c>
      <c r="O34" s="327">
        <v>1</v>
      </c>
      <c r="P34" s="905">
        <v>4</v>
      </c>
      <c r="Q34" s="327">
        <v>1</v>
      </c>
      <c r="R34" s="905">
        <v>3</v>
      </c>
      <c r="S34" s="327">
        <v>4</v>
      </c>
      <c r="T34" s="905">
        <v>8</v>
      </c>
      <c r="U34" s="327">
        <v>2</v>
      </c>
      <c r="V34" s="905">
        <v>1</v>
      </c>
      <c r="W34" s="327">
        <v>1</v>
      </c>
      <c r="X34" s="905">
        <v>2</v>
      </c>
      <c r="Y34" s="327">
        <v>2</v>
      </c>
      <c r="Z34" s="905">
        <v>6</v>
      </c>
      <c r="AA34" s="327">
        <v>3</v>
      </c>
      <c r="AB34" s="905">
        <v>5</v>
      </c>
      <c r="AC34" s="327">
        <v>2</v>
      </c>
      <c r="AD34" s="905">
        <v>4</v>
      </c>
      <c r="AE34" s="327">
        <v>1</v>
      </c>
      <c r="AF34" s="1026">
        <v>3</v>
      </c>
      <c r="AG34" s="1997">
        <v>13</v>
      </c>
      <c r="AH34" s="1969">
        <v>2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39</v>
      </c>
      <c r="C35" s="484">
        <f>SUM(E35+G35+I35+K35+M35+O35+Q35+S35+U35+W35+Y35+AA35+AC35+AE35)</f>
        <v>10</v>
      </c>
      <c r="D35" s="485">
        <f>SUM(F35+H35+J35+L35+N35+P35+R35+T35+V35+X35+Z35+AB35+AD35+AF35)</f>
        <v>29</v>
      </c>
      <c r="E35" s="876">
        <v>0</v>
      </c>
      <c r="F35" s="2009">
        <v>0</v>
      </c>
      <c r="G35" s="876">
        <v>1</v>
      </c>
      <c r="H35" s="2009">
        <v>1</v>
      </c>
      <c r="I35" s="876">
        <v>1</v>
      </c>
      <c r="J35" s="2009">
        <v>6</v>
      </c>
      <c r="K35" s="876">
        <v>2</v>
      </c>
      <c r="L35" s="2009">
        <v>3</v>
      </c>
      <c r="M35" s="876">
        <v>0</v>
      </c>
      <c r="N35" s="2009">
        <v>3</v>
      </c>
      <c r="O35" s="876">
        <v>1</v>
      </c>
      <c r="P35" s="2009">
        <v>2</v>
      </c>
      <c r="Q35" s="876">
        <v>1</v>
      </c>
      <c r="R35" s="2009">
        <v>3</v>
      </c>
      <c r="S35" s="876">
        <v>2</v>
      </c>
      <c r="T35" s="2009">
        <v>6</v>
      </c>
      <c r="U35" s="876">
        <v>1</v>
      </c>
      <c r="V35" s="2009">
        <v>2</v>
      </c>
      <c r="W35" s="876">
        <v>1</v>
      </c>
      <c r="X35" s="2009">
        <v>2</v>
      </c>
      <c r="Y35" s="876">
        <v>0</v>
      </c>
      <c r="Z35" s="2009">
        <v>1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2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559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D54" zoomScaleNormal="100" workbookViewId="0">
      <selection activeCell="J224" sqref="J22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47</v>
      </c>
      <c r="D13" s="2201">
        <f t="shared" ref="D13:E15" si="0">SUM(F13+H13+J13+L13+N13+P13+R13+T13+V13+X13)</f>
        <v>19</v>
      </c>
      <c r="E13" s="2202">
        <f t="shared" si="0"/>
        <v>28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5</v>
      </c>
      <c r="O13" s="2204">
        <v>8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8</v>
      </c>
      <c r="W13" s="2204">
        <v>10</v>
      </c>
      <c r="X13" s="2203">
        <v>6</v>
      </c>
      <c r="Y13" s="2204">
        <v>10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41</v>
      </c>
      <c r="D14" s="2207">
        <f t="shared" si="0"/>
        <v>17</v>
      </c>
      <c r="E14" s="2208">
        <f t="shared" si="0"/>
        <v>24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4</v>
      </c>
      <c r="O14" s="2210">
        <v>7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7</v>
      </c>
      <c r="W14" s="2210">
        <v>7</v>
      </c>
      <c r="X14" s="2209">
        <v>6</v>
      </c>
      <c r="Y14" s="2210">
        <v>10</v>
      </c>
    </row>
    <row r="15" spans="1:94" ht="15" customHeight="1" x14ac:dyDescent="0.25">
      <c r="A15" s="5869"/>
      <c r="B15" s="526" t="s">
        <v>217</v>
      </c>
      <c r="C15" s="724">
        <f>SUM(D15+E15)</f>
        <v>6</v>
      </c>
      <c r="D15" s="2211">
        <f t="shared" si="0"/>
        <v>2</v>
      </c>
      <c r="E15" s="640">
        <f t="shared" si="0"/>
        <v>4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1</v>
      </c>
      <c r="O15" s="2213">
        <v>1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1</v>
      </c>
      <c r="W15" s="2214">
        <v>3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59</v>
      </c>
      <c r="D20" s="2222">
        <f t="shared" ref="D20:E41" si="2">SUM(F20+H20+J20+L20+N20+P20)</f>
        <v>30</v>
      </c>
      <c r="E20" s="2223">
        <f t="shared" si="2"/>
        <v>29</v>
      </c>
      <c r="F20" s="2203">
        <v>0</v>
      </c>
      <c r="G20" s="2224">
        <v>0</v>
      </c>
      <c r="H20" s="2203">
        <v>14</v>
      </c>
      <c r="I20" s="2224">
        <v>8</v>
      </c>
      <c r="J20" s="2203">
        <v>5</v>
      </c>
      <c r="K20" s="2224">
        <v>6</v>
      </c>
      <c r="L20" s="2203">
        <v>7</v>
      </c>
      <c r="M20" s="2224">
        <v>5</v>
      </c>
      <c r="N20" s="2203">
        <v>4</v>
      </c>
      <c r="O20" s="2224">
        <v>10</v>
      </c>
      <c r="P20" s="2203">
        <v>0</v>
      </c>
      <c r="Q20" s="2225">
        <v>0</v>
      </c>
      <c r="R20" s="2226">
        <v>0</v>
      </c>
      <c r="S20" s="2204">
        <v>10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50</v>
      </c>
      <c r="D21" s="2232">
        <f t="shared" si="2"/>
        <v>23</v>
      </c>
      <c r="E21" s="2208">
        <f t="shared" si="2"/>
        <v>27</v>
      </c>
      <c r="F21" s="327">
        <v>0</v>
      </c>
      <c r="G21" s="905">
        <v>0</v>
      </c>
      <c r="H21" s="327">
        <v>12</v>
      </c>
      <c r="I21" s="905">
        <v>8</v>
      </c>
      <c r="J21" s="327">
        <v>3</v>
      </c>
      <c r="K21" s="905">
        <v>5</v>
      </c>
      <c r="L21" s="327">
        <v>5</v>
      </c>
      <c r="M21" s="905">
        <v>4</v>
      </c>
      <c r="N21" s="252">
        <v>3</v>
      </c>
      <c r="O21" s="905">
        <v>10</v>
      </c>
      <c r="P21" s="252">
        <v>0</v>
      </c>
      <c r="Q21" s="1158">
        <v>0</v>
      </c>
      <c r="R21" s="337">
        <v>0</v>
      </c>
      <c r="S21" s="142">
        <v>9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2</v>
      </c>
      <c r="D22" s="2233">
        <f t="shared" si="2"/>
        <v>2</v>
      </c>
      <c r="E22" s="141">
        <f t="shared" si="2"/>
        <v>0</v>
      </c>
      <c r="F22" s="329"/>
      <c r="G22" s="2003"/>
      <c r="H22" s="327"/>
      <c r="I22" s="905"/>
      <c r="J22" s="329">
        <v>1</v>
      </c>
      <c r="K22" s="2003">
        <v>0</v>
      </c>
      <c r="L22" s="329">
        <v>1</v>
      </c>
      <c r="M22" s="2003">
        <v>0</v>
      </c>
      <c r="N22" s="2234"/>
      <c r="O22" s="2003"/>
      <c r="P22" s="2234"/>
      <c r="Q22" s="2235"/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5</v>
      </c>
      <c r="D23" s="774">
        <f t="shared" si="2"/>
        <v>4</v>
      </c>
      <c r="E23" s="345">
        <f t="shared" si="2"/>
        <v>1</v>
      </c>
      <c r="F23" s="329">
        <v>0</v>
      </c>
      <c r="G23" s="2003">
        <v>0</v>
      </c>
      <c r="H23" s="327">
        <v>1</v>
      </c>
      <c r="I23" s="905">
        <v>0</v>
      </c>
      <c r="J23" s="329">
        <v>1</v>
      </c>
      <c r="K23" s="2003">
        <v>0</v>
      </c>
      <c r="L23" s="329">
        <v>1</v>
      </c>
      <c r="M23" s="2003">
        <v>1</v>
      </c>
      <c r="N23" s="2234">
        <v>1</v>
      </c>
      <c r="O23" s="2003">
        <v>0</v>
      </c>
      <c r="P23" s="2234">
        <v>0</v>
      </c>
      <c r="Q23" s="2235">
        <v>0</v>
      </c>
      <c r="R23" s="2004">
        <v>0</v>
      </c>
      <c r="S23" s="330">
        <v>1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1</v>
      </c>
      <c r="D24" s="2236">
        <f t="shared" si="2"/>
        <v>1</v>
      </c>
      <c r="E24" s="640">
        <f t="shared" si="2"/>
        <v>0</v>
      </c>
      <c r="F24" s="876">
        <v>0</v>
      </c>
      <c r="G24" s="2009">
        <v>0</v>
      </c>
      <c r="H24" s="876">
        <v>1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1</v>
      </c>
      <c r="D25" s="2232">
        <f t="shared" si="2"/>
        <v>0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1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2</v>
      </c>
      <c r="C46" s="2254">
        <f>SUM(E46+G46+I46+K46+M46+O46)</f>
        <v>2</v>
      </c>
      <c r="D46" s="2255">
        <f>SUM(F46+H46+J46+L46+N46+P46)</f>
        <v>0</v>
      </c>
      <c r="E46" s="2209"/>
      <c r="F46" s="2210"/>
      <c r="G46" s="2209"/>
      <c r="H46" s="2210"/>
      <c r="I46" s="2209">
        <v>1</v>
      </c>
      <c r="J46" s="1996"/>
      <c r="K46" s="2209">
        <v>1</v>
      </c>
      <c r="L46" s="1996"/>
      <c r="M46" s="2238"/>
      <c r="N46" s="1996"/>
      <c r="O46" s="2238"/>
      <c r="P46" s="2239"/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5</v>
      </c>
      <c r="C47" s="2257">
        <f t="shared" ref="C47:D49" si="8">SUM(E47+G47+I47+K47+M47+O47)</f>
        <v>4</v>
      </c>
      <c r="D47" s="146">
        <f t="shared" si="8"/>
        <v>1</v>
      </c>
      <c r="E47" s="329">
        <v>0</v>
      </c>
      <c r="F47" s="142">
        <v>0</v>
      </c>
      <c r="G47" s="327">
        <v>1</v>
      </c>
      <c r="H47" s="142">
        <v>0</v>
      </c>
      <c r="I47" s="327">
        <v>1</v>
      </c>
      <c r="J47" s="905">
        <v>0</v>
      </c>
      <c r="K47" s="327">
        <v>1</v>
      </c>
      <c r="L47" s="905">
        <v>1</v>
      </c>
      <c r="M47" s="252">
        <v>1</v>
      </c>
      <c r="N47" s="905">
        <v>0</v>
      </c>
      <c r="O47" s="252">
        <v>0</v>
      </c>
      <c r="P47" s="1158">
        <v>0</v>
      </c>
      <c r="Q47" s="2004">
        <v>1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1</v>
      </c>
      <c r="C48" s="2259">
        <f t="shared" si="8"/>
        <v>1</v>
      </c>
      <c r="D48" s="480">
        <f t="shared" si="8"/>
        <v>0</v>
      </c>
      <c r="E48" s="329">
        <v>0</v>
      </c>
      <c r="F48" s="330">
        <v>0</v>
      </c>
      <c r="G48" s="329">
        <v>1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16</v>
      </c>
      <c r="C54" s="2268">
        <f t="shared" ref="C54:D57" si="14">SUM(E54+G54)</f>
        <v>6</v>
      </c>
      <c r="D54" s="2223">
        <f>SUM(F54+H54)</f>
        <v>10</v>
      </c>
      <c r="E54" s="2269">
        <f>SUM(E55:E57)</f>
        <v>6</v>
      </c>
      <c r="F54" s="2270">
        <f t="shared" ref="F54:J54" si="15">SUM(F55:F57)</f>
        <v>10</v>
      </c>
      <c r="G54" s="2271">
        <f t="shared" si="15"/>
        <v>0</v>
      </c>
      <c r="H54" s="2272">
        <f t="shared" si="15"/>
        <v>0</v>
      </c>
      <c r="I54" s="2273">
        <f>SUM(I55:I57)</f>
        <v>1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11</v>
      </c>
      <c r="C55" s="41">
        <f>SUM(E55+G55)</f>
        <v>5</v>
      </c>
      <c r="D55" s="141">
        <f>SUM(F55+H55)</f>
        <v>6</v>
      </c>
      <c r="E55" s="327">
        <v>5</v>
      </c>
      <c r="F55" s="142">
        <v>6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5</v>
      </c>
      <c r="C56" s="761">
        <f t="shared" si="14"/>
        <v>1</v>
      </c>
      <c r="D56" s="345">
        <f t="shared" si="14"/>
        <v>4</v>
      </c>
      <c r="E56" s="329">
        <v>1</v>
      </c>
      <c r="F56" s="330">
        <v>4</v>
      </c>
      <c r="G56" s="2234">
        <v>0</v>
      </c>
      <c r="H56" s="2235">
        <v>0</v>
      </c>
      <c r="I56" s="2004">
        <v>1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24</v>
      </c>
      <c r="D61" s="2209">
        <v>0</v>
      </c>
      <c r="E61" s="1896">
        <v>0</v>
      </c>
      <c r="F61" s="1896">
        <v>11</v>
      </c>
      <c r="G61" s="1896">
        <v>7</v>
      </c>
      <c r="H61" s="1896">
        <v>6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11</v>
      </c>
      <c r="D62" s="327">
        <v>0</v>
      </c>
      <c r="E62" s="1039">
        <v>0</v>
      </c>
      <c r="F62" s="1039">
        <v>4</v>
      </c>
      <c r="G62" s="1039">
        <v>4</v>
      </c>
      <c r="H62" s="1039">
        <v>3</v>
      </c>
      <c r="I62" s="1919"/>
      <c r="J62" s="1016"/>
      <c r="K62" s="2068">
        <v>2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5</v>
      </c>
      <c r="D63" s="329">
        <v>0</v>
      </c>
      <c r="E63" s="1973">
        <v>0</v>
      </c>
      <c r="F63" s="1973">
        <v>1</v>
      </c>
      <c r="G63" s="1973">
        <v>2</v>
      </c>
      <c r="H63" s="1973">
        <v>2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9</v>
      </c>
      <c r="D64" s="2286"/>
      <c r="E64" s="2287"/>
      <c r="F64" s="2287"/>
      <c r="G64" s="2287"/>
      <c r="H64" s="2288">
        <v>0</v>
      </c>
      <c r="I64" s="1973">
        <v>6</v>
      </c>
      <c r="J64" s="332">
        <v>3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12</v>
      </c>
      <c r="D65" s="2286"/>
      <c r="E65" s="2287"/>
      <c r="F65" s="2287"/>
      <c r="G65" s="2287"/>
      <c r="H65" s="2288">
        <v>2</v>
      </c>
      <c r="I65" s="1973">
        <v>5</v>
      </c>
      <c r="J65" s="332">
        <v>5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18</v>
      </c>
      <c r="D66" s="1905"/>
      <c r="E66" s="1909"/>
      <c r="F66" s="1909"/>
      <c r="G66" s="1909"/>
      <c r="H66" s="2290">
        <v>1</v>
      </c>
      <c r="I66" s="1907">
        <v>7</v>
      </c>
      <c r="J66" s="1953">
        <v>10</v>
      </c>
      <c r="K66" s="1911">
        <v>2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79</v>
      </c>
      <c r="D67" s="2291">
        <v>0</v>
      </c>
      <c r="E67" s="2292">
        <v>0</v>
      </c>
      <c r="F67" s="2292">
        <v>16</v>
      </c>
      <c r="G67" s="2292">
        <v>13</v>
      </c>
      <c r="H67" s="2293">
        <v>14</v>
      </c>
      <c r="I67" s="1914">
        <v>18</v>
      </c>
      <c r="J67" s="326">
        <v>18</v>
      </c>
      <c r="K67" s="2087">
        <v>5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18</v>
      </c>
      <c r="C72" s="2297">
        <f t="shared" ref="C72:D74" si="24">+E72+G72</f>
        <v>13</v>
      </c>
      <c r="D72" s="2298">
        <f t="shared" si="24"/>
        <v>5</v>
      </c>
      <c r="E72" s="2209">
        <v>6</v>
      </c>
      <c r="F72" s="142">
        <v>2</v>
      </c>
      <c r="G72" s="327">
        <v>7</v>
      </c>
      <c r="H72" s="1918">
        <v>3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9</v>
      </c>
      <c r="C73" s="2300">
        <f t="shared" si="24"/>
        <v>2</v>
      </c>
      <c r="D73" s="2301">
        <f t="shared" si="24"/>
        <v>7</v>
      </c>
      <c r="E73" s="329">
        <v>0</v>
      </c>
      <c r="F73" s="330">
        <v>1</v>
      </c>
      <c r="G73" s="329">
        <v>2</v>
      </c>
      <c r="H73" s="2302">
        <v>6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1</v>
      </c>
      <c r="C74" s="2303">
        <f t="shared" si="24"/>
        <v>0</v>
      </c>
      <c r="D74" s="2304">
        <f t="shared" si="24"/>
        <v>1</v>
      </c>
      <c r="E74" s="876">
        <v>0</v>
      </c>
      <c r="F74" s="877">
        <v>1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18</v>
      </c>
      <c r="C86" s="2209">
        <v>3</v>
      </c>
      <c r="D86" s="1896">
        <v>0</v>
      </c>
      <c r="E86" s="1896">
        <v>0</v>
      </c>
      <c r="F86" s="1996">
        <v>3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2</v>
      </c>
      <c r="C87" s="1940">
        <v>1</v>
      </c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18</v>
      </c>
      <c r="D91" s="1929"/>
      <c r="E91" s="1929"/>
      <c r="F91" s="1907">
        <v>1</v>
      </c>
      <c r="G91" s="1953">
        <v>0</v>
      </c>
      <c r="H91" s="877">
        <v>1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15</v>
      </c>
      <c r="D92" s="1896">
        <v>1</v>
      </c>
      <c r="E92" s="1896">
        <v>0</v>
      </c>
      <c r="F92" s="1891"/>
      <c r="G92" s="1931"/>
      <c r="H92" s="2319">
        <v>1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14</v>
      </c>
      <c r="D93" s="1907">
        <v>6</v>
      </c>
      <c r="E93" s="1907">
        <v>1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58</v>
      </c>
      <c r="D97" s="2323">
        <f t="shared" si="33"/>
        <v>20</v>
      </c>
      <c r="E97" s="2270">
        <f t="shared" si="33"/>
        <v>38</v>
      </c>
      <c r="F97" s="2269">
        <f>SUM(F98:F102)</f>
        <v>15</v>
      </c>
      <c r="G97" s="2270">
        <f t="shared" si="33"/>
        <v>20</v>
      </c>
      <c r="H97" s="2269">
        <f t="shared" si="33"/>
        <v>5</v>
      </c>
      <c r="I97" s="2270">
        <f t="shared" si="33"/>
        <v>18</v>
      </c>
    </row>
    <row r="98" spans="1:90" ht="15" customHeight="1" x14ac:dyDescent="0.25">
      <c r="A98" s="5873" t="s">
        <v>197</v>
      </c>
      <c r="B98" s="5874"/>
      <c r="C98" s="2324">
        <f>SUM(D98+E98)</f>
        <v>38</v>
      </c>
      <c r="D98" s="2325">
        <f>SUM(F98+H98)</f>
        <v>12</v>
      </c>
      <c r="E98" s="2255">
        <f>SUM(G98+I98)</f>
        <v>26</v>
      </c>
      <c r="F98" s="2209">
        <v>9</v>
      </c>
      <c r="G98" s="2210">
        <v>13</v>
      </c>
      <c r="H98" s="2209">
        <v>3</v>
      </c>
      <c r="I98" s="1996">
        <v>13</v>
      </c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9</v>
      </c>
      <c r="D100" s="2326">
        <f t="shared" si="34"/>
        <v>3</v>
      </c>
      <c r="E100" s="146">
        <f t="shared" si="34"/>
        <v>6</v>
      </c>
      <c r="F100" s="329">
        <v>3</v>
      </c>
      <c r="G100" s="330">
        <v>2</v>
      </c>
      <c r="H100" s="329">
        <v>0</v>
      </c>
      <c r="I100" s="2003">
        <v>4</v>
      </c>
    </row>
    <row r="101" spans="1:90" ht="15" customHeight="1" x14ac:dyDescent="0.25">
      <c r="A101" s="5879" t="s">
        <v>200</v>
      </c>
      <c r="B101" s="5880"/>
      <c r="C101" s="197">
        <f>SUM(D101+E101)</f>
        <v>10</v>
      </c>
      <c r="D101" s="486">
        <f>SUM(F101+H101)</f>
        <v>5</v>
      </c>
      <c r="E101" s="62">
        <f>SUM(G101+I101)</f>
        <v>5</v>
      </c>
      <c r="F101" s="212">
        <v>3</v>
      </c>
      <c r="G101" s="34">
        <v>5</v>
      </c>
      <c r="H101" s="212">
        <v>2</v>
      </c>
      <c r="I101" s="1161">
        <v>0</v>
      </c>
    </row>
    <row r="102" spans="1:90" ht="15" customHeight="1" x14ac:dyDescent="0.25">
      <c r="A102" s="5881" t="s">
        <v>298</v>
      </c>
      <c r="B102" s="5882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>
        <v>0</v>
      </c>
      <c r="G102" s="877">
        <v>0</v>
      </c>
      <c r="H102" s="876">
        <v>0</v>
      </c>
      <c r="I102" s="2009">
        <v>1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182</v>
      </c>
      <c r="D108" s="2333">
        <f>+J108+L108+N108+P108+R108+T108</f>
        <v>59</v>
      </c>
      <c r="E108" s="2208">
        <f>+K108+M108+O108+Q108+S108+U108</f>
        <v>123</v>
      </c>
      <c r="F108" s="2334"/>
      <c r="G108" s="2335"/>
      <c r="H108" s="2334"/>
      <c r="I108" s="2335"/>
      <c r="J108" s="2209">
        <v>9</v>
      </c>
      <c r="K108" s="1996">
        <v>18</v>
      </c>
      <c r="L108" s="2209">
        <v>14</v>
      </c>
      <c r="M108" s="1996">
        <v>35</v>
      </c>
      <c r="N108" s="2209">
        <v>14</v>
      </c>
      <c r="O108" s="1996">
        <v>24</v>
      </c>
      <c r="P108" s="2238">
        <v>8</v>
      </c>
      <c r="Q108" s="1996">
        <v>18</v>
      </c>
      <c r="R108" s="2238">
        <v>10</v>
      </c>
      <c r="S108" s="1996">
        <v>20</v>
      </c>
      <c r="T108" s="2238">
        <v>4</v>
      </c>
      <c r="U108" s="2239">
        <v>8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58</v>
      </c>
      <c r="D114" s="2339">
        <f>(F114+H114)</f>
        <v>20</v>
      </c>
      <c r="E114" s="345">
        <f>(G114+I114)</f>
        <v>38</v>
      </c>
      <c r="F114" s="212">
        <v>15</v>
      </c>
      <c r="G114" s="34">
        <v>20</v>
      </c>
      <c r="H114" s="212">
        <v>5</v>
      </c>
      <c r="I114" s="34">
        <v>18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236</v>
      </c>
      <c r="D115" s="2360">
        <f t="shared" ref="D115:E117" si="42">SUM(F115+H115+J115+L115+N115+P115+R115+T115)</f>
        <v>77</v>
      </c>
      <c r="E115" s="2208">
        <f t="shared" si="42"/>
        <v>159</v>
      </c>
      <c r="F115" s="2209">
        <v>15</v>
      </c>
      <c r="G115" s="2361">
        <v>20</v>
      </c>
      <c r="H115" s="2209">
        <v>5</v>
      </c>
      <c r="I115" s="2210">
        <v>17</v>
      </c>
      <c r="J115" s="2209">
        <v>8</v>
      </c>
      <c r="K115" s="1996">
        <v>18</v>
      </c>
      <c r="L115" s="2209">
        <v>13</v>
      </c>
      <c r="M115" s="1996">
        <v>35</v>
      </c>
      <c r="N115" s="2209">
        <v>14</v>
      </c>
      <c r="O115" s="2210">
        <v>23</v>
      </c>
      <c r="P115" s="2209">
        <v>8</v>
      </c>
      <c r="Q115" s="2210">
        <v>18</v>
      </c>
      <c r="R115" s="2209">
        <v>10</v>
      </c>
      <c r="S115" s="2210">
        <v>20</v>
      </c>
      <c r="T115" s="2209">
        <v>4</v>
      </c>
      <c r="U115" s="1944">
        <v>8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4</v>
      </c>
      <c r="D116" s="763">
        <f t="shared" si="42"/>
        <v>2</v>
      </c>
      <c r="E116" s="223">
        <f t="shared" si="42"/>
        <v>2</v>
      </c>
      <c r="F116" s="212">
        <v>0</v>
      </c>
      <c r="G116" s="46">
        <v>0</v>
      </c>
      <c r="H116" s="212">
        <v>0</v>
      </c>
      <c r="I116" s="34">
        <v>1</v>
      </c>
      <c r="J116" s="212">
        <v>1</v>
      </c>
      <c r="K116" s="1161">
        <v>0</v>
      </c>
      <c r="L116" s="212">
        <v>1</v>
      </c>
      <c r="M116" s="1161">
        <v>0</v>
      </c>
      <c r="N116" s="212">
        <v>0</v>
      </c>
      <c r="O116" s="34">
        <v>1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2</v>
      </c>
      <c r="D123" s="2326">
        <f t="shared" ref="D123:E151" si="44">SUM(F123+H123+J123+L123+N123+P123+R123+T123+V123+X123+Z123)</f>
        <v>1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1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1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4</v>
      </c>
      <c r="D125" s="479">
        <f t="shared" si="44"/>
        <v>2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2</v>
      </c>
      <c r="U125" s="2003">
        <v>1</v>
      </c>
      <c r="V125" s="2234">
        <v>0</v>
      </c>
      <c r="W125" s="2003">
        <v>1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1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1</v>
      </c>
      <c r="D130" s="479">
        <f t="shared" si="44"/>
        <v>0</v>
      </c>
      <c r="E130" s="560">
        <f t="shared" si="44"/>
        <v>1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1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1</v>
      </c>
      <c r="D133" s="2326">
        <f t="shared" si="44"/>
        <v>1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1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1</v>
      </c>
      <c r="D135" s="479">
        <f t="shared" si="44"/>
        <v>1</v>
      </c>
      <c r="E135" s="560">
        <f t="shared" si="44"/>
        <v>0</v>
      </c>
      <c r="F135" s="329">
        <v>0</v>
      </c>
      <c r="G135" s="330">
        <v>0</v>
      </c>
      <c r="H135" s="329">
        <v>1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2</v>
      </c>
      <c r="D138" s="2326">
        <f t="shared" si="44"/>
        <v>1</v>
      </c>
      <c r="E138" s="588">
        <f t="shared" si="44"/>
        <v>1</v>
      </c>
      <c r="F138" s="329">
        <v>0</v>
      </c>
      <c r="G138" s="330">
        <v>0</v>
      </c>
      <c r="H138" s="329">
        <v>0</v>
      </c>
      <c r="I138" s="2003">
        <v>0</v>
      </c>
      <c r="J138" s="329">
        <v>1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1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5</v>
      </c>
      <c r="D140" s="479">
        <f t="shared" si="44"/>
        <v>2</v>
      </c>
      <c r="E140" s="560">
        <f t="shared" si="44"/>
        <v>3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1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1</v>
      </c>
      <c r="V140" s="2234">
        <v>0</v>
      </c>
      <c r="W140" s="2003">
        <v>0</v>
      </c>
      <c r="X140" s="2234">
        <v>0</v>
      </c>
      <c r="Y140" s="2003">
        <v>0</v>
      </c>
      <c r="Z140" s="2397">
        <v>1</v>
      </c>
      <c r="AA140" s="2097">
        <v>2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2</v>
      </c>
      <c r="D150" s="479">
        <f t="shared" si="44"/>
        <v>1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1</v>
      </c>
      <c r="Y150" s="2003">
        <v>1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19</v>
      </c>
      <c r="D152" s="2405">
        <f>SUM(D122:D151)</f>
        <v>10</v>
      </c>
      <c r="E152" s="2406">
        <f t="shared" ref="E152:AA152" si="50">SUM(E122:E151)</f>
        <v>9</v>
      </c>
      <c r="F152" s="2407">
        <f t="shared" si="50"/>
        <v>0</v>
      </c>
      <c r="G152" s="2408">
        <f t="shared" si="50"/>
        <v>0</v>
      </c>
      <c r="H152" s="2407">
        <f t="shared" si="50"/>
        <v>1</v>
      </c>
      <c r="I152" s="2408">
        <f t="shared" si="50"/>
        <v>0</v>
      </c>
      <c r="J152" s="2407">
        <f t="shared" si="50"/>
        <v>1</v>
      </c>
      <c r="K152" s="2408">
        <f t="shared" si="50"/>
        <v>0</v>
      </c>
      <c r="L152" s="2407">
        <f t="shared" si="50"/>
        <v>1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1</v>
      </c>
      <c r="R152" s="2407">
        <f t="shared" si="50"/>
        <v>0</v>
      </c>
      <c r="S152" s="2408">
        <f t="shared" si="50"/>
        <v>0</v>
      </c>
      <c r="T152" s="2407">
        <f t="shared" si="50"/>
        <v>4</v>
      </c>
      <c r="U152" s="2408">
        <f t="shared" si="50"/>
        <v>3</v>
      </c>
      <c r="V152" s="2407">
        <f t="shared" si="50"/>
        <v>0</v>
      </c>
      <c r="W152" s="2408">
        <f t="shared" si="50"/>
        <v>1</v>
      </c>
      <c r="X152" s="2407">
        <f t="shared" si="50"/>
        <v>2</v>
      </c>
      <c r="Y152" s="2408">
        <f t="shared" si="50"/>
        <v>1</v>
      </c>
      <c r="Z152" s="2409">
        <f t="shared" si="50"/>
        <v>1</v>
      </c>
      <c r="AA152" s="2410">
        <f t="shared" si="50"/>
        <v>3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4</v>
      </c>
      <c r="D163" s="2325">
        <f t="shared" ref="D163:E168" si="57">SUM(F163+H163+J163+L163+N163+P163+R163+T163+V163+X163+Z163+AB163+AD163+AF163+AH163+AJ163+AL163)</f>
        <v>3</v>
      </c>
      <c r="E163" s="2255">
        <f t="shared" si="57"/>
        <v>1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1</v>
      </c>
      <c r="L163" s="2209">
        <v>0</v>
      </c>
      <c r="M163" s="1896">
        <v>0</v>
      </c>
      <c r="N163" s="1896">
        <v>1</v>
      </c>
      <c r="O163" s="1996">
        <v>0</v>
      </c>
      <c r="P163" s="2209">
        <v>2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23"/>
      <c r="B164" s="344" t="s">
        <v>346</v>
      </c>
      <c r="C164" s="295">
        <f t="shared" si="56"/>
        <v>3</v>
      </c>
      <c r="D164" s="2326">
        <f t="shared" si="57"/>
        <v>0</v>
      </c>
      <c r="E164" s="146">
        <f t="shared" si="57"/>
        <v>3</v>
      </c>
      <c r="F164" s="329">
        <v>0</v>
      </c>
      <c r="G164" s="2003">
        <v>0</v>
      </c>
      <c r="H164" s="329">
        <v>0</v>
      </c>
      <c r="I164" s="2003">
        <v>1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1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1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5924"/>
      <c r="B165" s="1783" t="s">
        <v>347</v>
      </c>
      <c r="C165" s="2425">
        <f t="shared" si="56"/>
        <v>14</v>
      </c>
      <c r="D165" s="2426">
        <f t="shared" si="57"/>
        <v>4</v>
      </c>
      <c r="E165" s="2263">
        <f t="shared" si="57"/>
        <v>10</v>
      </c>
      <c r="F165" s="876">
        <v>0</v>
      </c>
      <c r="G165" s="2009">
        <v>0</v>
      </c>
      <c r="H165" s="876">
        <v>1</v>
      </c>
      <c r="I165" s="2009">
        <v>0</v>
      </c>
      <c r="J165" s="876">
        <v>0</v>
      </c>
      <c r="K165" s="2009">
        <v>1</v>
      </c>
      <c r="L165" s="876">
        <v>0</v>
      </c>
      <c r="M165" s="1907">
        <v>2</v>
      </c>
      <c r="N165" s="1907">
        <v>0</v>
      </c>
      <c r="O165" s="2009">
        <v>0</v>
      </c>
      <c r="P165" s="876">
        <v>1</v>
      </c>
      <c r="Q165" s="2009">
        <v>2</v>
      </c>
      <c r="R165" s="1911">
        <v>0</v>
      </c>
      <c r="S165" s="2009">
        <v>0</v>
      </c>
      <c r="T165" s="1911">
        <v>0</v>
      </c>
      <c r="U165" s="2009">
        <v>2</v>
      </c>
      <c r="V165" s="876">
        <v>1</v>
      </c>
      <c r="W165" s="2009">
        <v>0</v>
      </c>
      <c r="X165" s="1911">
        <v>1</v>
      </c>
      <c r="Y165" s="2009">
        <v>0</v>
      </c>
      <c r="Z165" s="2427">
        <v>0</v>
      </c>
      <c r="AA165" s="2400">
        <v>2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1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1</v>
      </c>
      <c r="D166" s="2325">
        <f t="shared" si="57"/>
        <v>0</v>
      </c>
      <c r="E166" s="2255">
        <f t="shared" si="57"/>
        <v>1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1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1</v>
      </c>
      <c r="D173" s="2325">
        <f t="shared" ref="D173:E178" si="59">SUM(F173+H173+J173+L173+N173)</f>
        <v>0</v>
      </c>
      <c r="E173" s="2255">
        <f t="shared" si="59"/>
        <v>1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1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2"/>
      <c r="B174" s="358" t="s">
        <v>352</v>
      </c>
      <c r="C174" s="195">
        <f t="shared" si="58"/>
        <v>2</v>
      </c>
      <c r="D174" s="2413">
        <f t="shared" si="59"/>
        <v>0</v>
      </c>
      <c r="E174" s="2430">
        <f t="shared" si="59"/>
        <v>2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2</v>
      </c>
      <c r="N174" s="20">
        <v>0</v>
      </c>
      <c r="O174" s="30">
        <v>0</v>
      </c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2</v>
      </c>
      <c r="D176" s="2325">
        <f t="shared" si="59"/>
        <v>0</v>
      </c>
      <c r="E176" s="2255">
        <f t="shared" si="59"/>
        <v>2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1</v>
      </c>
      <c r="L176" s="2283">
        <v>0</v>
      </c>
      <c r="M176" s="2239">
        <v>1</v>
      </c>
      <c r="N176" s="2209">
        <v>0</v>
      </c>
      <c r="O176" s="1996">
        <v>0</v>
      </c>
    </row>
    <row r="177" spans="1:21" ht="15" customHeight="1" x14ac:dyDescent="0.25">
      <c r="A177" s="5842"/>
      <c r="B177" s="358" t="s">
        <v>352</v>
      </c>
      <c r="C177" s="358">
        <f t="shared" si="58"/>
        <v>1</v>
      </c>
      <c r="D177" s="479">
        <f t="shared" si="59"/>
        <v>0</v>
      </c>
      <c r="E177" s="480">
        <f t="shared" si="59"/>
        <v>1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1</v>
      </c>
      <c r="N177" s="329">
        <v>0</v>
      </c>
      <c r="O177" s="2003">
        <v>0</v>
      </c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5</v>
      </c>
      <c r="D192" s="140">
        <f>SUM(F192+H192+J192+L192+N192+P192+R192+T192)</f>
        <v>2</v>
      </c>
      <c r="E192" s="224">
        <f t="shared" ref="D192:E194" si="62">SUM(G192+I192+K192+M192+O192+Q192+S192+U192)</f>
        <v>3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1</v>
      </c>
      <c r="S192" s="905">
        <v>0</v>
      </c>
      <c r="T192" s="44">
        <v>1</v>
      </c>
      <c r="U192" s="905">
        <v>3</v>
      </c>
    </row>
    <row r="193" spans="1:94" ht="15" customHeight="1" x14ac:dyDescent="0.25">
      <c r="A193" s="5927" t="s">
        <v>370</v>
      </c>
      <c r="B193" s="5923"/>
      <c r="C193" s="2437">
        <f>SUM(D193+E193)</f>
        <v>4</v>
      </c>
      <c r="D193" s="2438">
        <f t="shared" si="62"/>
        <v>2</v>
      </c>
      <c r="E193" s="2439">
        <f t="shared" si="62"/>
        <v>2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1</v>
      </c>
      <c r="T193" s="1162">
        <v>2</v>
      </c>
      <c r="U193" s="1161">
        <v>1</v>
      </c>
    </row>
    <row r="194" spans="1:94" ht="15" customHeight="1" x14ac:dyDescent="0.25">
      <c r="A194" s="6017" t="s">
        <v>371</v>
      </c>
      <c r="B194" s="6018"/>
      <c r="C194" s="2440">
        <f>SUM(D194+E194)</f>
        <v>9</v>
      </c>
      <c r="D194" s="2268">
        <f t="shared" si="62"/>
        <v>4</v>
      </c>
      <c r="E194" s="2223">
        <f t="shared" si="62"/>
        <v>5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1</v>
      </c>
      <c r="S194" s="2274">
        <f t="shared" si="63"/>
        <v>1</v>
      </c>
      <c r="T194" s="2323">
        <f t="shared" si="63"/>
        <v>3</v>
      </c>
      <c r="U194" s="2274">
        <f t="shared" si="63"/>
        <v>4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65</v>
      </c>
      <c r="D206" s="2456">
        <f>SUM(F206+H206+J206+L206+N206+P206+R206+T206+V206+X206+Z206+AB206)</f>
        <v>31</v>
      </c>
      <c r="E206" s="2457">
        <f>SUM(G206+I206+K206+M206+O206+Q206+S206+U206+W206+Y206+AA206+AC206)</f>
        <v>34</v>
      </c>
      <c r="F206" s="2458">
        <v>4</v>
      </c>
      <c r="G206" s="2459">
        <v>4</v>
      </c>
      <c r="H206" s="2458">
        <v>3</v>
      </c>
      <c r="I206" s="2459">
        <v>9</v>
      </c>
      <c r="J206" s="2458">
        <v>5</v>
      </c>
      <c r="K206" s="2459">
        <v>4</v>
      </c>
      <c r="L206" s="2458">
        <v>6</v>
      </c>
      <c r="M206" s="2459">
        <v>6</v>
      </c>
      <c r="N206" s="2458">
        <v>1</v>
      </c>
      <c r="O206" s="2459">
        <v>2</v>
      </c>
      <c r="P206" s="2458">
        <v>5</v>
      </c>
      <c r="Q206" s="2460">
        <v>0</v>
      </c>
      <c r="R206" s="2458">
        <v>1</v>
      </c>
      <c r="S206" s="2460">
        <v>7</v>
      </c>
      <c r="T206" s="2458">
        <v>1</v>
      </c>
      <c r="U206" s="2459">
        <v>2</v>
      </c>
      <c r="V206" s="2458">
        <v>3</v>
      </c>
      <c r="W206" s="2459">
        <v>0</v>
      </c>
      <c r="X206" s="2458">
        <v>0</v>
      </c>
      <c r="Y206" s="2460">
        <v>0</v>
      </c>
      <c r="Z206" s="2458">
        <v>2</v>
      </c>
      <c r="AA206" s="2460">
        <v>0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26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67</v>
      </c>
      <c r="D207" s="2464">
        <f>SUM(F207+H207+J207+L207+N207+P207+R207+T207+V207+X207+Z207+AB207)</f>
        <v>37</v>
      </c>
      <c r="E207" s="2465">
        <f>SUM(G207+I207+K207+M207+O207+Q207+S207+U207+W207+Y207+AA207+AC207)</f>
        <v>30</v>
      </c>
      <c r="F207" s="2466">
        <v>0</v>
      </c>
      <c r="G207" s="2467">
        <v>1</v>
      </c>
      <c r="H207" s="2466">
        <v>1</v>
      </c>
      <c r="I207" s="2467">
        <v>0</v>
      </c>
      <c r="J207" s="2466">
        <v>4</v>
      </c>
      <c r="K207" s="2467">
        <v>0</v>
      </c>
      <c r="L207" s="2466">
        <v>2</v>
      </c>
      <c r="M207" s="2467">
        <v>3</v>
      </c>
      <c r="N207" s="2466">
        <v>3</v>
      </c>
      <c r="O207" s="2467">
        <v>2</v>
      </c>
      <c r="P207" s="2466">
        <v>3</v>
      </c>
      <c r="Q207" s="2468">
        <v>0</v>
      </c>
      <c r="R207" s="2466">
        <v>6</v>
      </c>
      <c r="S207" s="2468">
        <v>4</v>
      </c>
      <c r="T207" s="2466">
        <v>4</v>
      </c>
      <c r="U207" s="2467">
        <v>5</v>
      </c>
      <c r="V207" s="2466">
        <v>7</v>
      </c>
      <c r="W207" s="2467">
        <v>6</v>
      </c>
      <c r="X207" s="2466">
        <v>4</v>
      </c>
      <c r="Y207" s="2468">
        <v>7</v>
      </c>
      <c r="Z207" s="2466">
        <v>2</v>
      </c>
      <c r="AA207" s="2468">
        <v>2</v>
      </c>
      <c r="AB207" s="2466">
        <v>1</v>
      </c>
      <c r="AC207" s="2469">
        <v>0</v>
      </c>
      <c r="AD207" s="2470">
        <v>0</v>
      </c>
      <c r="AE207" s="2468">
        <v>0</v>
      </c>
      <c r="AF207" s="2470">
        <v>2</v>
      </c>
      <c r="AG207" s="2468">
        <v>1</v>
      </c>
      <c r="AH207" s="2466">
        <v>30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132</v>
      </c>
      <c r="D208" s="2472">
        <f t="shared" ref="D208:AI208" si="68">SUM(D206+D207)</f>
        <v>68</v>
      </c>
      <c r="E208" s="2473">
        <f t="shared" si="68"/>
        <v>64</v>
      </c>
      <c r="F208" s="2474">
        <f t="shared" si="68"/>
        <v>4</v>
      </c>
      <c r="G208" s="2475">
        <f t="shared" si="68"/>
        <v>5</v>
      </c>
      <c r="H208" s="2474">
        <f t="shared" si="68"/>
        <v>4</v>
      </c>
      <c r="I208" s="2475">
        <f t="shared" si="68"/>
        <v>9</v>
      </c>
      <c r="J208" s="2474">
        <f t="shared" si="68"/>
        <v>9</v>
      </c>
      <c r="K208" s="2475">
        <f t="shared" si="68"/>
        <v>4</v>
      </c>
      <c r="L208" s="2474">
        <f t="shared" si="68"/>
        <v>8</v>
      </c>
      <c r="M208" s="2475">
        <f t="shared" si="68"/>
        <v>9</v>
      </c>
      <c r="N208" s="2474">
        <f t="shared" si="68"/>
        <v>4</v>
      </c>
      <c r="O208" s="2475">
        <f t="shared" si="68"/>
        <v>4</v>
      </c>
      <c r="P208" s="2474">
        <f t="shared" si="68"/>
        <v>8</v>
      </c>
      <c r="Q208" s="2475">
        <f t="shared" si="68"/>
        <v>0</v>
      </c>
      <c r="R208" s="2474">
        <f t="shared" si="68"/>
        <v>7</v>
      </c>
      <c r="S208" s="2475">
        <f t="shared" si="68"/>
        <v>11</v>
      </c>
      <c r="T208" s="2474">
        <f t="shared" si="68"/>
        <v>5</v>
      </c>
      <c r="U208" s="2475">
        <f t="shared" si="68"/>
        <v>7</v>
      </c>
      <c r="V208" s="2474">
        <f t="shared" si="68"/>
        <v>10</v>
      </c>
      <c r="W208" s="2475">
        <f t="shared" si="68"/>
        <v>6</v>
      </c>
      <c r="X208" s="2474">
        <f t="shared" si="68"/>
        <v>4</v>
      </c>
      <c r="Y208" s="2475">
        <f t="shared" si="68"/>
        <v>7</v>
      </c>
      <c r="Z208" s="2474">
        <f t="shared" si="68"/>
        <v>4</v>
      </c>
      <c r="AA208" s="2475">
        <f t="shared" si="68"/>
        <v>2</v>
      </c>
      <c r="AB208" s="2474">
        <f t="shared" si="68"/>
        <v>1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2</v>
      </c>
      <c r="AG208" s="2475">
        <f t="shared" si="68"/>
        <v>1</v>
      </c>
      <c r="AH208" s="2474">
        <f t="shared" si="68"/>
        <v>56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12</v>
      </c>
      <c r="D213" s="2456">
        <f t="shared" ref="D213:E215" si="69">SUM(F213+H213+J213+L213+N213)</f>
        <v>6</v>
      </c>
      <c r="E213" s="2484">
        <f t="shared" si="69"/>
        <v>6</v>
      </c>
      <c r="F213" s="2458">
        <v>0</v>
      </c>
      <c r="G213" s="2460">
        <v>1</v>
      </c>
      <c r="H213" s="2458">
        <v>2</v>
      </c>
      <c r="I213" s="2460">
        <v>0</v>
      </c>
      <c r="J213" s="2458">
        <v>0</v>
      </c>
      <c r="K213" s="2460">
        <v>2</v>
      </c>
      <c r="L213" s="2458">
        <v>4</v>
      </c>
      <c r="M213" s="2460">
        <v>3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0</v>
      </c>
      <c r="T213" s="2461">
        <v>0</v>
      </c>
      <c r="U213" s="2488">
        <v>0</v>
      </c>
      <c r="V213" s="2489">
        <v>0</v>
      </c>
      <c r="W213" s="2489">
        <v>2</v>
      </c>
      <c r="X213" s="2489">
        <v>0</v>
      </c>
      <c r="Y213" s="2489">
        <v>1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2</v>
      </c>
      <c r="D214" s="2492">
        <f t="shared" si="69"/>
        <v>2</v>
      </c>
      <c r="E214" s="2493">
        <f t="shared" si="69"/>
        <v>0</v>
      </c>
      <c r="F214" s="2494">
        <v>0</v>
      </c>
      <c r="G214" s="2495">
        <v>0</v>
      </c>
      <c r="H214" s="2494">
        <v>2</v>
      </c>
      <c r="I214" s="2495">
        <v>0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2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10</v>
      </c>
      <c r="D215" s="2502">
        <f t="shared" si="69"/>
        <v>4</v>
      </c>
      <c r="E215" s="2503">
        <f t="shared" si="69"/>
        <v>6</v>
      </c>
      <c r="F215" s="2466">
        <v>0</v>
      </c>
      <c r="G215" s="2468">
        <v>1</v>
      </c>
      <c r="H215" s="2466">
        <v>0</v>
      </c>
      <c r="I215" s="2468">
        <v>0</v>
      </c>
      <c r="J215" s="2466">
        <v>0</v>
      </c>
      <c r="K215" s="2468">
        <v>2</v>
      </c>
      <c r="L215" s="2466">
        <v>4</v>
      </c>
      <c r="M215" s="2468">
        <v>3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1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0</v>
      </c>
      <c r="F219" s="2514">
        <v>1</v>
      </c>
      <c r="G219" s="2423">
        <v>1</v>
      </c>
      <c r="H219" s="2515">
        <v>0</v>
      </c>
      <c r="I219" s="2516">
        <v>1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1</v>
      </c>
      <c r="G222" s="2527">
        <f t="shared" ref="G222:J222" si="79">SUM(G219:G221)</f>
        <v>1</v>
      </c>
      <c r="H222" s="2528">
        <f t="shared" si="79"/>
        <v>0</v>
      </c>
      <c r="I222" s="2529">
        <f t="shared" si="79"/>
        <v>1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>
        <v>1</v>
      </c>
      <c r="G223" s="2340"/>
      <c r="H223" s="2533"/>
      <c r="I223" s="2534">
        <v>1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1</v>
      </c>
      <c r="G227" s="707"/>
      <c r="H227" s="294"/>
      <c r="I227" s="2529">
        <f t="shared" ref="I227:J227" si="82">SUM(I223:I226)</f>
        <v>1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>
        <v>1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1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13</v>
      </c>
      <c r="D237" s="2458">
        <v>1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10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8</v>
      </c>
      <c r="D239" s="2569">
        <v>1</v>
      </c>
      <c r="E239" s="2501">
        <v>0</v>
      </c>
    </row>
    <row r="240" spans="1:90" ht="15" customHeight="1" x14ac:dyDescent="0.25">
      <c r="A240" s="5996" t="s">
        <v>435</v>
      </c>
      <c r="B240" s="5997"/>
      <c r="C240" s="2569">
        <v>9</v>
      </c>
      <c r="D240" s="2569">
        <v>0</v>
      </c>
      <c r="E240" s="2501">
        <v>0</v>
      </c>
    </row>
    <row r="241" spans="1:27" ht="15" customHeight="1" x14ac:dyDescent="0.25">
      <c r="A241" s="5998" t="s">
        <v>436</v>
      </c>
      <c r="B241" s="5999"/>
      <c r="C241" s="2570">
        <v>10</v>
      </c>
      <c r="D241" s="2571">
        <v>0</v>
      </c>
      <c r="E241" s="2507">
        <v>0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3</v>
      </c>
      <c r="D248" s="2587">
        <f>+J248</f>
        <v>2</v>
      </c>
      <c r="E248" s="2588">
        <f>+K248</f>
        <v>1</v>
      </c>
      <c r="F248" s="2589"/>
      <c r="G248" s="2590"/>
      <c r="H248" s="2593"/>
      <c r="I248" s="2590"/>
      <c r="J248" s="2591">
        <v>2</v>
      </c>
      <c r="K248" s="2592">
        <v>1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6</v>
      </c>
      <c r="D252" s="2595">
        <f>+V252+X252+Z252+T252</f>
        <v>2</v>
      </c>
      <c r="E252" s="2596">
        <f>+W252+Y252+AA252+U252</f>
        <v>4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2</v>
      </c>
      <c r="Y252" s="2603">
        <v>2</v>
      </c>
      <c r="Z252" s="2602">
        <v>0</v>
      </c>
      <c r="AA252" s="2603">
        <v>2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4</v>
      </c>
      <c r="D253" s="2606">
        <f>F253+H253+J253+L253+N253+P253+R253+T253+V253+X253+Z253</f>
        <v>1</v>
      </c>
      <c r="E253" s="2607">
        <f>G253+I253+K253+M253+O253+Q253+S253+U253+W253+Y253+AA253</f>
        <v>3</v>
      </c>
      <c r="F253" s="2608">
        <v>0</v>
      </c>
      <c r="G253" s="2583">
        <v>0</v>
      </c>
      <c r="H253" s="2609">
        <v>0</v>
      </c>
      <c r="I253" s="2583">
        <v>0</v>
      </c>
      <c r="J253" s="2609">
        <v>1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2</v>
      </c>
      <c r="Z253" s="2609">
        <v>0</v>
      </c>
      <c r="AA253" s="2583">
        <v>1</v>
      </c>
    </row>
    <row r="254" spans="1:27" ht="15" customHeight="1" x14ac:dyDescent="0.25">
      <c r="A254" s="5988"/>
      <c r="B254" s="2613" t="s">
        <v>420</v>
      </c>
      <c r="C254" s="2614">
        <f t="shared" si="84"/>
        <v>2</v>
      </c>
      <c r="D254" s="2606">
        <f t="shared" ref="D254:E255" si="85">F254+H254+J254+L254+N254+P254+R254+T254+V254+X254+Z254</f>
        <v>2</v>
      </c>
      <c r="E254" s="2607">
        <f t="shared" si="85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2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9"/>
      <c r="B255" s="2618" t="s">
        <v>391</v>
      </c>
      <c r="C255" s="2619">
        <f t="shared" si="84"/>
        <v>3</v>
      </c>
      <c r="D255" s="2620">
        <f t="shared" si="85"/>
        <v>1</v>
      </c>
      <c r="E255" s="2621">
        <f t="shared" si="85"/>
        <v>2</v>
      </c>
      <c r="F255" s="2622">
        <v>0</v>
      </c>
      <c r="G255" s="2603">
        <v>0</v>
      </c>
      <c r="H255" s="2602">
        <v>0</v>
      </c>
      <c r="I255" s="2603">
        <v>0</v>
      </c>
      <c r="J255" s="2602">
        <v>1</v>
      </c>
      <c r="K255" s="2603">
        <v>1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1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1563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0" zoomScaleNormal="100" workbookViewId="0">
      <selection activeCell="E135" sqref="E135:AR13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1604</v>
      </c>
      <c r="C12" s="2649">
        <f>SUM(C13:C26)</f>
        <v>547</v>
      </c>
      <c r="D12" s="2439">
        <f>SUM(D13:D26)</f>
        <v>1057</v>
      </c>
      <c r="E12" s="2650">
        <f>SUM(E13:E26)</f>
        <v>8</v>
      </c>
      <c r="F12" s="171">
        <f t="shared" ref="F12:AN12" si="0">SUM(F13:F26)</f>
        <v>12</v>
      </c>
      <c r="G12" s="336">
        <f>SUM(G13:G26)</f>
        <v>18</v>
      </c>
      <c r="H12" s="171">
        <f t="shared" si="0"/>
        <v>18</v>
      </c>
      <c r="I12" s="2650">
        <f t="shared" si="0"/>
        <v>17</v>
      </c>
      <c r="J12" s="171">
        <f t="shared" si="0"/>
        <v>21</v>
      </c>
      <c r="K12" s="2650">
        <f t="shared" si="0"/>
        <v>32</v>
      </c>
      <c r="L12" s="171">
        <f t="shared" si="0"/>
        <v>35</v>
      </c>
      <c r="M12" s="2650">
        <f t="shared" si="0"/>
        <v>35</v>
      </c>
      <c r="N12" s="171">
        <f t="shared" si="0"/>
        <v>40</v>
      </c>
      <c r="O12" s="2650">
        <f t="shared" si="0"/>
        <v>47</v>
      </c>
      <c r="P12" s="171">
        <f t="shared" si="0"/>
        <v>54</v>
      </c>
      <c r="Q12" s="2650">
        <f t="shared" si="0"/>
        <v>27</v>
      </c>
      <c r="R12" s="171">
        <f t="shared" si="0"/>
        <v>66</v>
      </c>
      <c r="S12" s="2650">
        <f t="shared" si="0"/>
        <v>35</v>
      </c>
      <c r="T12" s="171">
        <f t="shared" si="0"/>
        <v>76</v>
      </c>
      <c r="U12" s="2650">
        <f>SUM(U13:U26)</f>
        <v>24</v>
      </c>
      <c r="V12" s="171">
        <f>SUM(V13:V26)</f>
        <v>73</v>
      </c>
      <c r="W12" s="2650">
        <f t="shared" si="0"/>
        <v>27</v>
      </c>
      <c r="X12" s="171">
        <f t="shared" si="0"/>
        <v>71</v>
      </c>
      <c r="Y12" s="2650">
        <f t="shared" si="0"/>
        <v>33</v>
      </c>
      <c r="Z12" s="171">
        <f t="shared" si="0"/>
        <v>76</v>
      </c>
      <c r="AA12" s="2650">
        <f t="shared" si="0"/>
        <v>50</v>
      </c>
      <c r="AB12" s="171">
        <f t="shared" si="0"/>
        <v>137</v>
      </c>
      <c r="AC12" s="2650">
        <f t="shared" si="0"/>
        <v>43</v>
      </c>
      <c r="AD12" s="171">
        <f t="shared" si="0"/>
        <v>102</v>
      </c>
      <c r="AE12" s="2650">
        <f t="shared" si="0"/>
        <v>46</v>
      </c>
      <c r="AF12" s="171">
        <f t="shared" si="0"/>
        <v>87</v>
      </c>
      <c r="AG12" s="2650">
        <f t="shared" si="0"/>
        <v>45</v>
      </c>
      <c r="AH12" s="171">
        <f t="shared" si="0"/>
        <v>73</v>
      </c>
      <c r="AI12" s="2650">
        <f t="shared" si="0"/>
        <v>32</v>
      </c>
      <c r="AJ12" s="171">
        <f t="shared" si="0"/>
        <v>45</v>
      </c>
      <c r="AK12" s="2650">
        <f t="shared" si="0"/>
        <v>16</v>
      </c>
      <c r="AL12" s="171">
        <f t="shared" si="0"/>
        <v>36</v>
      </c>
      <c r="AM12" s="2650">
        <f t="shared" si="0"/>
        <v>12</v>
      </c>
      <c r="AN12" s="2651">
        <f t="shared" si="0"/>
        <v>35</v>
      </c>
      <c r="AO12" s="2652">
        <f>SUM(AO13:AO26)</f>
        <v>320</v>
      </c>
      <c r="AP12" s="2653">
        <f>SUM(AP13:AP26)</f>
        <v>7</v>
      </c>
      <c r="AQ12" s="2653">
        <f>SUM(AQ13:AQ26)</f>
        <v>0</v>
      </c>
      <c r="AR12" s="2653">
        <f>SUM(AR13:AR26)</f>
        <v>2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5</v>
      </c>
      <c r="C13" s="2333">
        <f>SUM(E13+G13+I13+K13+M13+O13+Q13+S13+U13+W13+Y13+AA13+AC13+AE13+AG13+AI13+AK13+AM13)</f>
        <v>1</v>
      </c>
      <c r="D13" s="2655">
        <f>SUM(F13+H13+J13+L13+N13+P13+R13+T13+V13+X13+Z13+AB13+AD13+AF13+AH13+AJ13+AL13+AN13)</f>
        <v>4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1</v>
      </c>
      <c r="S13" s="2656">
        <v>0</v>
      </c>
      <c r="T13" s="2657">
        <v>1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1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1</v>
      </c>
      <c r="AG13" s="2656">
        <v>0</v>
      </c>
      <c r="AH13" s="2657">
        <v>0</v>
      </c>
      <c r="AI13" s="2656">
        <v>1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7</v>
      </c>
      <c r="C18" s="2339">
        <f>SUM(E18+G18+I18+K18+M18+O18+Q18+S18+U18+W18+Y18+AA18+AC18+AE18+AG18+AI18+AK18+AM18)</f>
        <v>2</v>
      </c>
      <c r="D18" s="2663">
        <f>SUM(F18+H18+J18+L18+N18+P18+R18+T18+V18+X18+Z18+AB18+AD18+AF18+AH18+AJ18+AL18+AN18)</f>
        <v>5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1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1</v>
      </c>
      <c r="AA18" s="346">
        <v>0</v>
      </c>
      <c r="AB18" s="350">
        <v>1</v>
      </c>
      <c r="AC18" s="346">
        <v>0</v>
      </c>
      <c r="AD18" s="350">
        <v>0</v>
      </c>
      <c r="AE18" s="346">
        <v>1</v>
      </c>
      <c r="AF18" s="350">
        <v>1</v>
      </c>
      <c r="AG18" s="346">
        <v>0</v>
      </c>
      <c r="AH18" s="350">
        <v>0</v>
      </c>
      <c r="AI18" s="346">
        <v>1</v>
      </c>
      <c r="AJ18" s="350">
        <v>0</v>
      </c>
      <c r="AK18" s="346">
        <v>0</v>
      </c>
      <c r="AL18" s="350">
        <v>0</v>
      </c>
      <c r="AM18" s="351">
        <v>0</v>
      </c>
      <c r="AN18" s="352">
        <v>1</v>
      </c>
      <c r="AO18" s="834">
        <v>1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52</v>
      </c>
      <c r="C24" s="2339">
        <f>SUM(G24+I24+K24+M24+O24+Q24+S24+U24+W24+Y24+AA24+AC24+AE24+AG24+AI24+AK24+AM24)</f>
        <v>15</v>
      </c>
      <c r="D24" s="2663">
        <f>SUM(H24+J24+L24+N24+P24+R24+T24+V24+X24+Z24+AB24+AD24+AF24+AH24+AJ24+AL24+AN24)</f>
        <v>37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2</v>
      </c>
      <c r="L24" s="383">
        <v>1</v>
      </c>
      <c r="M24" s="192">
        <v>1</v>
      </c>
      <c r="N24" s="383">
        <v>1</v>
      </c>
      <c r="O24" s="192">
        <v>2</v>
      </c>
      <c r="P24" s="383">
        <v>2</v>
      </c>
      <c r="Q24" s="192">
        <v>2</v>
      </c>
      <c r="R24" s="383">
        <v>5</v>
      </c>
      <c r="S24" s="192">
        <v>2</v>
      </c>
      <c r="T24" s="383">
        <v>6</v>
      </c>
      <c r="U24" s="192">
        <v>1</v>
      </c>
      <c r="V24" s="383">
        <v>2</v>
      </c>
      <c r="W24" s="192">
        <v>1</v>
      </c>
      <c r="X24" s="383">
        <v>5</v>
      </c>
      <c r="Y24" s="192">
        <v>0</v>
      </c>
      <c r="Z24" s="383">
        <v>2</v>
      </c>
      <c r="AA24" s="192">
        <v>0</v>
      </c>
      <c r="AB24" s="383">
        <v>3</v>
      </c>
      <c r="AC24" s="192">
        <v>1</v>
      </c>
      <c r="AD24" s="383">
        <v>4</v>
      </c>
      <c r="AE24" s="192">
        <v>1</v>
      </c>
      <c r="AF24" s="383">
        <v>4</v>
      </c>
      <c r="AG24" s="192">
        <v>1</v>
      </c>
      <c r="AH24" s="383">
        <v>0</v>
      </c>
      <c r="AI24" s="192">
        <v>1</v>
      </c>
      <c r="AJ24" s="383">
        <v>1</v>
      </c>
      <c r="AK24" s="192">
        <v>0</v>
      </c>
      <c r="AL24" s="383">
        <v>1</v>
      </c>
      <c r="AM24" s="776">
        <v>0</v>
      </c>
      <c r="AN24" s="384">
        <v>0</v>
      </c>
      <c r="AO24" s="2675">
        <v>8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35</v>
      </c>
      <c r="C25" s="2339">
        <f>SUM(M25+O25+Q25+S25+U25+W25+Y25+AA25+AC25+AE25+AG25+AI25+AK25+AM25)</f>
        <v>13</v>
      </c>
      <c r="D25" s="2663">
        <f>SUM(N25+P25+R25+T25+V25+X25+Z25+AB25+AD25+AF25+AH25+AJ25+AL25+AN25)</f>
        <v>22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1</v>
      </c>
      <c r="S25" s="192">
        <v>0</v>
      </c>
      <c r="T25" s="383">
        <v>0</v>
      </c>
      <c r="U25" s="192">
        <v>0</v>
      </c>
      <c r="V25" s="383">
        <v>1</v>
      </c>
      <c r="W25" s="192">
        <v>0</v>
      </c>
      <c r="X25" s="383">
        <v>1</v>
      </c>
      <c r="Y25" s="192">
        <v>2</v>
      </c>
      <c r="Z25" s="383">
        <v>1</v>
      </c>
      <c r="AA25" s="192">
        <v>3</v>
      </c>
      <c r="AB25" s="383">
        <v>3</v>
      </c>
      <c r="AC25" s="192">
        <v>1</v>
      </c>
      <c r="AD25" s="383">
        <v>5</v>
      </c>
      <c r="AE25" s="192">
        <v>2</v>
      </c>
      <c r="AF25" s="383">
        <v>5</v>
      </c>
      <c r="AG25" s="192">
        <v>5</v>
      </c>
      <c r="AH25" s="383">
        <v>1</v>
      </c>
      <c r="AI25" s="192">
        <v>0</v>
      </c>
      <c r="AJ25" s="383">
        <v>2</v>
      </c>
      <c r="AK25" s="192">
        <v>0</v>
      </c>
      <c r="AL25" s="383">
        <v>1</v>
      </c>
      <c r="AM25" s="776">
        <v>0</v>
      </c>
      <c r="AN25" s="384">
        <v>1</v>
      </c>
      <c r="AO25" s="2675">
        <v>6</v>
      </c>
      <c r="AP25" s="2676">
        <v>1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1505</v>
      </c>
      <c r="C26" s="755">
        <f>SUM(E26+G26+I26+K26+M26+O26+Q26+S26+U26+W26+Y26+AA26+AC26+AE26+AG26+AI26+AK26+AM26)</f>
        <v>516</v>
      </c>
      <c r="D26" s="2679">
        <f>SUM(F26+H26+J26+L26+N26+P26+R26+T26+V26+X26+Z26+AB26+AD26+AF26+AH26+AJ26+AL26+AN26)</f>
        <v>989</v>
      </c>
      <c r="E26" s="2680">
        <v>8</v>
      </c>
      <c r="F26" s="389">
        <v>12</v>
      </c>
      <c r="G26" s="380">
        <v>18</v>
      </c>
      <c r="H26" s="388">
        <v>18</v>
      </c>
      <c r="I26" s="380">
        <v>17</v>
      </c>
      <c r="J26" s="389">
        <v>21</v>
      </c>
      <c r="K26" s="373">
        <v>30</v>
      </c>
      <c r="L26" s="389">
        <v>33</v>
      </c>
      <c r="M26" s="380">
        <v>34</v>
      </c>
      <c r="N26" s="389">
        <v>39</v>
      </c>
      <c r="O26" s="380">
        <v>45</v>
      </c>
      <c r="P26" s="389">
        <v>52</v>
      </c>
      <c r="Q26" s="380">
        <v>25</v>
      </c>
      <c r="R26" s="389">
        <v>59</v>
      </c>
      <c r="S26" s="380">
        <v>33</v>
      </c>
      <c r="T26" s="389">
        <v>69</v>
      </c>
      <c r="U26" s="380">
        <v>23</v>
      </c>
      <c r="V26" s="389">
        <v>70</v>
      </c>
      <c r="W26" s="380">
        <v>26</v>
      </c>
      <c r="X26" s="389">
        <v>65</v>
      </c>
      <c r="Y26" s="380">
        <v>31</v>
      </c>
      <c r="Z26" s="389">
        <v>71</v>
      </c>
      <c r="AA26" s="380">
        <v>47</v>
      </c>
      <c r="AB26" s="389">
        <v>130</v>
      </c>
      <c r="AC26" s="380">
        <v>41</v>
      </c>
      <c r="AD26" s="389">
        <v>93</v>
      </c>
      <c r="AE26" s="380">
        <v>42</v>
      </c>
      <c r="AF26" s="389">
        <v>76</v>
      </c>
      <c r="AG26" s="380">
        <v>39</v>
      </c>
      <c r="AH26" s="389">
        <v>72</v>
      </c>
      <c r="AI26" s="380">
        <v>29</v>
      </c>
      <c r="AJ26" s="389">
        <v>42</v>
      </c>
      <c r="AK26" s="380">
        <v>16</v>
      </c>
      <c r="AL26" s="389">
        <v>34</v>
      </c>
      <c r="AM26" s="682">
        <v>12</v>
      </c>
      <c r="AN26" s="390">
        <v>33</v>
      </c>
      <c r="AO26" s="837">
        <v>305</v>
      </c>
      <c r="AP26" s="2681">
        <v>6</v>
      </c>
      <c r="AQ26" s="2681">
        <v>0</v>
      </c>
      <c r="AR26" s="2681">
        <v>2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217</v>
      </c>
      <c r="C31" s="2333">
        <f t="shared" ref="C31:D34" si="17">SUM(E31+G31+I31+K31+M31+O31+Q31+S31+U31+W31+Y31+AA31+AC31+AE31+AG31+AI31+AK31+AM31)</f>
        <v>141</v>
      </c>
      <c r="D31" s="2655">
        <f t="shared" si="17"/>
        <v>76</v>
      </c>
      <c r="E31" s="2656">
        <v>7</v>
      </c>
      <c r="F31" s="2657">
        <v>3</v>
      </c>
      <c r="G31" s="2656">
        <v>3</v>
      </c>
      <c r="H31" s="2658">
        <v>2</v>
      </c>
      <c r="I31" s="2656">
        <v>2</v>
      </c>
      <c r="J31" s="2658">
        <v>1</v>
      </c>
      <c r="K31" s="2656">
        <v>0</v>
      </c>
      <c r="L31" s="2658">
        <v>1</v>
      </c>
      <c r="M31" s="2656">
        <v>0</v>
      </c>
      <c r="N31" s="2658">
        <v>1</v>
      </c>
      <c r="O31" s="2656">
        <v>0</v>
      </c>
      <c r="P31" s="2658">
        <v>3</v>
      </c>
      <c r="Q31" s="2687">
        <v>0</v>
      </c>
      <c r="R31" s="2658">
        <v>0</v>
      </c>
      <c r="S31" s="2656">
        <v>0</v>
      </c>
      <c r="T31" s="2658">
        <v>0</v>
      </c>
      <c r="U31" s="2656">
        <v>1</v>
      </c>
      <c r="V31" s="2658">
        <v>0</v>
      </c>
      <c r="W31" s="2656">
        <v>2</v>
      </c>
      <c r="X31" s="2658">
        <v>2</v>
      </c>
      <c r="Y31" s="2656">
        <v>2</v>
      </c>
      <c r="Z31" s="2658">
        <v>2</v>
      </c>
      <c r="AA31" s="2656">
        <v>12</v>
      </c>
      <c r="AB31" s="2658">
        <v>0</v>
      </c>
      <c r="AC31" s="2687">
        <v>26</v>
      </c>
      <c r="AD31" s="2658">
        <v>6</v>
      </c>
      <c r="AE31" s="2656">
        <v>8</v>
      </c>
      <c r="AF31" s="2658">
        <v>1</v>
      </c>
      <c r="AG31" s="2687">
        <v>15</v>
      </c>
      <c r="AH31" s="2658">
        <v>10</v>
      </c>
      <c r="AI31" s="2656">
        <v>28</v>
      </c>
      <c r="AJ31" s="2658">
        <v>1</v>
      </c>
      <c r="AK31" s="2687">
        <v>16</v>
      </c>
      <c r="AL31" s="2658">
        <v>10</v>
      </c>
      <c r="AM31" s="2688">
        <v>19</v>
      </c>
      <c r="AN31" s="496">
        <v>33</v>
      </c>
      <c r="AO31" s="2659">
        <v>32</v>
      </c>
      <c r="AP31" s="2660">
        <v>2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85</v>
      </c>
      <c r="C32" s="2533"/>
      <c r="D32" s="2663">
        <f>SUM(F32+H32+J32+L32+N32+P32+R32+T32+V32+X32+Z32+AB32+AD32+AF32+AH32+AJ32+AL32+AN32)</f>
        <v>85</v>
      </c>
      <c r="E32" s="686"/>
      <c r="F32" s="347"/>
      <c r="G32" s="686"/>
      <c r="H32" s="350"/>
      <c r="I32" s="686"/>
      <c r="J32" s="350"/>
      <c r="K32" s="686"/>
      <c r="L32" s="350">
        <v>4</v>
      </c>
      <c r="M32" s="686"/>
      <c r="N32" s="350">
        <v>10</v>
      </c>
      <c r="O32" s="686"/>
      <c r="P32" s="350">
        <v>12</v>
      </c>
      <c r="Q32" s="542"/>
      <c r="R32" s="350">
        <v>7</v>
      </c>
      <c r="S32" s="686"/>
      <c r="T32" s="350">
        <v>3</v>
      </c>
      <c r="U32" s="686"/>
      <c r="V32" s="350">
        <v>8</v>
      </c>
      <c r="W32" s="686"/>
      <c r="X32" s="350">
        <v>7</v>
      </c>
      <c r="Y32" s="686"/>
      <c r="Z32" s="350">
        <v>12</v>
      </c>
      <c r="AA32" s="686"/>
      <c r="AB32" s="350">
        <v>13</v>
      </c>
      <c r="AC32" s="542"/>
      <c r="AD32" s="350">
        <v>3</v>
      </c>
      <c r="AE32" s="686"/>
      <c r="AF32" s="350">
        <v>2</v>
      </c>
      <c r="AG32" s="542"/>
      <c r="AH32" s="350">
        <v>2</v>
      </c>
      <c r="AI32" s="686"/>
      <c r="AJ32" s="350">
        <v>2</v>
      </c>
      <c r="AK32" s="542"/>
      <c r="AL32" s="350"/>
      <c r="AM32" s="3850"/>
      <c r="AN32" s="352"/>
      <c r="AO32" s="2689">
        <v>14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3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3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1</v>
      </c>
      <c r="O36" s="346">
        <v>0</v>
      </c>
      <c r="P36" s="350">
        <v>2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1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72</v>
      </c>
      <c r="C39" s="2339">
        <f t="shared" ref="C39:D46" si="46">SUM(E39+G39+I39+K39+M39+O39+Q39+S39+U39+W39+Y39+AA39+AC39+AE39+AG39+AI39+AK39+AM39)</f>
        <v>25</v>
      </c>
      <c r="D39" s="2663">
        <f t="shared" si="46"/>
        <v>47</v>
      </c>
      <c r="E39" s="346">
        <v>8</v>
      </c>
      <c r="F39" s="347">
        <v>12</v>
      </c>
      <c r="G39" s="346">
        <v>3</v>
      </c>
      <c r="H39" s="350">
        <v>8</v>
      </c>
      <c r="I39" s="346">
        <v>1</v>
      </c>
      <c r="J39" s="350">
        <v>1</v>
      </c>
      <c r="K39" s="346">
        <v>2</v>
      </c>
      <c r="L39" s="350">
        <v>1</v>
      </c>
      <c r="M39" s="346">
        <v>0</v>
      </c>
      <c r="N39" s="350">
        <v>3</v>
      </c>
      <c r="O39" s="346">
        <v>0</v>
      </c>
      <c r="P39" s="350">
        <v>3</v>
      </c>
      <c r="Q39" s="348">
        <v>0</v>
      </c>
      <c r="R39" s="350">
        <v>3</v>
      </c>
      <c r="S39" s="346">
        <v>0</v>
      </c>
      <c r="T39" s="350">
        <v>2</v>
      </c>
      <c r="U39" s="346">
        <v>0</v>
      </c>
      <c r="V39" s="350">
        <v>1</v>
      </c>
      <c r="W39" s="346">
        <v>0</v>
      </c>
      <c r="X39" s="350">
        <v>2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1</v>
      </c>
      <c r="AF39" s="350">
        <v>0</v>
      </c>
      <c r="AG39" s="348">
        <v>0</v>
      </c>
      <c r="AH39" s="350">
        <v>1</v>
      </c>
      <c r="AI39" s="346">
        <v>2</v>
      </c>
      <c r="AJ39" s="350">
        <v>4</v>
      </c>
      <c r="AK39" s="348">
        <v>4</v>
      </c>
      <c r="AL39" s="350">
        <v>2</v>
      </c>
      <c r="AM39" s="561">
        <v>4</v>
      </c>
      <c r="AN39" s="352">
        <v>4</v>
      </c>
      <c r="AO39" s="834">
        <v>18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115</v>
      </c>
      <c r="C40" s="2339">
        <f>SUM(E40+G40+I40+K40+M40+O40+Q40+S40+U40+W40+Y40+AA40+AC40+AE40+AG40+AI40+AK40+AM40)</f>
        <v>44</v>
      </c>
      <c r="D40" s="2663">
        <f>SUM(F40+H40+J40+L40+N40+P40+R40+T40+V40+X40+Z40+AB40+AD40+AF40+AH40+AJ40+AL40+AN40)</f>
        <v>71</v>
      </c>
      <c r="E40" s="346">
        <v>12</v>
      </c>
      <c r="F40" s="347">
        <v>2</v>
      </c>
      <c r="G40" s="346">
        <v>6</v>
      </c>
      <c r="H40" s="350">
        <v>3</v>
      </c>
      <c r="I40" s="346">
        <v>3</v>
      </c>
      <c r="J40" s="350">
        <v>3</v>
      </c>
      <c r="K40" s="346">
        <v>6</v>
      </c>
      <c r="L40" s="350">
        <v>2</v>
      </c>
      <c r="M40" s="346">
        <v>0</v>
      </c>
      <c r="N40" s="350">
        <v>3</v>
      </c>
      <c r="O40" s="346">
        <v>2</v>
      </c>
      <c r="P40" s="350">
        <v>9</v>
      </c>
      <c r="Q40" s="348">
        <v>3</v>
      </c>
      <c r="R40" s="350">
        <v>8</v>
      </c>
      <c r="S40" s="346">
        <v>1</v>
      </c>
      <c r="T40" s="350">
        <v>13</v>
      </c>
      <c r="U40" s="346">
        <v>1</v>
      </c>
      <c r="V40" s="350">
        <v>5</v>
      </c>
      <c r="W40" s="346">
        <v>2</v>
      </c>
      <c r="X40" s="350">
        <v>5</v>
      </c>
      <c r="Y40" s="346">
        <v>2</v>
      </c>
      <c r="Z40" s="350">
        <v>6</v>
      </c>
      <c r="AA40" s="346">
        <v>2</v>
      </c>
      <c r="AB40" s="350">
        <v>6</v>
      </c>
      <c r="AC40" s="348">
        <v>1</v>
      </c>
      <c r="AD40" s="350">
        <v>1</v>
      </c>
      <c r="AE40" s="346">
        <v>0</v>
      </c>
      <c r="AF40" s="350">
        <v>1</v>
      </c>
      <c r="AG40" s="348">
        <v>2</v>
      </c>
      <c r="AH40" s="350">
        <v>2</v>
      </c>
      <c r="AI40" s="346">
        <v>1</v>
      </c>
      <c r="AJ40" s="350">
        <v>1</v>
      </c>
      <c r="AK40" s="348">
        <v>0</v>
      </c>
      <c r="AL40" s="350">
        <v>0</v>
      </c>
      <c r="AM40" s="561">
        <v>0</v>
      </c>
      <c r="AN40" s="352">
        <v>1</v>
      </c>
      <c r="AO40" s="834">
        <v>25</v>
      </c>
      <c r="AP40" s="2664">
        <v>1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37</v>
      </c>
      <c r="C41" s="2339">
        <f>SUM(E41+G41+I41+K41+M41+O41+Q41+S41+U41+W41+Y41+AA41+AC41+AE41+AG41+AI41+AK41+AM41)</f>
        <v>16</v>
      </c>
      <c r="D41" s="2663">
        <f>SUM(F41+H41+J41+L41+N41+P41+R41+T41+V41+X41+Z41+AB41+AD41+AF41+AH41+AJ41+AL41+AN41)</f>
        <v>21</v>
      </c>
      <c r="E41" s="346">
        <v>2</v>
      </c>
      <c r="F41" s="347">
        <v>3</v>
      </c>
      <c r="G41" s="346">
        <v>1</v>
      </c>
      <c r="H41" s="350">
        <v>0</v>
      </c>
      <c r="I41" s="346">
        <v>0</v>
      </c>
      <c r="J41" s="350">
        <v>2</v>
      </c>
      <c r="K41" s="346">
        <v>2</v>
      </c>
      <c r="L41" s="350">
        <v>0</v>
      </c>
      <c r="M41" s="346">
        <v>0</v>
      </c>
      <c r="N41" s="350">
        <v>0</v>
      </c>
      <c r="O41" s="346">
        <v>1</v>
      </c>
      <c r="P41" s="350">
        <v>1</v>
      </c>
      <c r="Q41" s="348">
        <v>1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2</v>
      </c>
      <c r="AF41" s="350">
        <v>0</v>
      </c>
      <c r="AG41" s="348">
        <v>1</v>
      </c>
      <c r="AH41" s="350">
        <v>0</v>
      </c>
      <c r="AI41" s="346">
        <v>1</v>
      </c>
      <c r="AJ41" s="350">
        <v>0</v>
      </c>
      <c r="AK41" s="348">
        <v>1</v>
      </c>
      <c r="AL41" s="350">
        <v>5</v>
      </c>
      <c r="AM41" s="561">
        <v>4</v>
      </c>
      <c r="AN41" s="352">
        <v>10</v>
      </c>
      <c r="AO41" s="834">
        <v>7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31</v>
      </c>
      <c r="C42" s="2339">
        <f>SUM(E42+G42+I42+K42+M42+O42+Q42+S42+U42+W42+Y42+AA42+AC42+AE42+AG42+AI42+AK42+AM42)</f>
        <v>8</v>
      </c>
      <c r="D42" s="2663">
        <f t="shared" si="46"/>
        <v>23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1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1</v>
      </c>
      <c r="AI42" s="346">
        <v>1</v>
      </c>
      <c r="AJ42" s="350">
        <v>8</v>
      </c>
      <c r="AK42" s="348">
        <v>4</v>
      </c>
      <c r="AL42" s="350">
        <v>8</v>
      </c>
      <c r="AM42" s="561">
        <v>2</v>
      </c>
      <c r="AN42" s="352">
        <v>6</v>
      </c>
      <c r="AO42" s="834">
        <v>2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14</v>
      </c>
      <c r="C43" s="2339">
        <f>SUM(E43+G43+I43+K43+M43+O43+Q43+S43+U43+W43+Y43+AA43+AC43+AE43+AG43+AI43+AK43+AM43)</f>
        <v>3</v>
      </c>
      <c r="D43" s="2663">
        <f t="shared" si="46"/>
        <v>11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3</v>
      </c>
      <c r="AI43" s="346">
        <v>0</v>
      </c>
      <c r="AJ43" s="350">
        <v>0</v>
      </c>
      <c r="AK43" s="348">
        <v>0</v>
      </c>
      <c r="AL43" s="350">
        <v>7</v>
      </c>
      <c r="AM43" s="561">
        <v>3</v>
      </c>
      <c r="AN43" s="352">
        <v>1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18</v>
      </c>
      <c r="C44" s="2339">
        <f>SUM(E44+G44+I44+K44+M44+O44+Q44+S44+U44+W44+Y44+AA44+AC44+AE44+AG44+AI44+AK44+AM44)</f>
        <v>8</v>
      </c>
      <c r="D44" s="2663">
        <f t="shared" si="46"/>
        <v>10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1</v>
      </c>
      <c r="AK44" s="348">
        <v>0</v>
      </c>
      <c r="AL44" s="350">
        <v>5</v>
      </c>
      <c r="AM44" s="561">
        <v>8</v>
      </c>
      <c r="AN44" s="352">
        <v>4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332</v>
      </c>
      <c r="C45" s="2339">
        <f t="shared" si="46"/>
        <v>111</v>
      </c>
      <c r="D45" s="2663">
        <f t="shared" si="46"/>
        <v>221</v>
      </c>
      <c r="E45" s="346">
        <v>0</v>
      </c>
      <c r="F45" s="347">
        <v>0</v>
      </c>
      <c r="G45" s="346">
        <v>0</v>
      </c>
      <c r="H45" s="350">
        <v>0</v>
      </c>
      <c r="I45" s="346">
        <v>4</v>
      </c>
      <c r="J45" s="350">
        <v>6</v>
      </c>
      <c r="K45" s="346">
        <v>16</v>
      </c>
      <c r="L45" s="350">
        <v>15</v>
      </c>
      <c r="M45" s="346">
        <v>6</v>
      </c>
      <c r="N45" s="350">
        <v>19</v>
      </c>
      <c r="O45" s="346">
        <v>4</v>
      </c>
      <c r="P45" s="350">
        <v>12</v>
      </c>
      <c r="Q45" s="348">
        <v>5</v>
      </c>
      <c r="R45" s="350">
        <v>12</v>
      </c>
      <c r="S45" s="346">
        <v>3</v>
      </c>
      <c r="T45" s="350">
        <v>5</v>
      </c>
      <c r="U45" s="346">
        <v>3</v>
      </c>
      <c r="V45" s="350">
        <v>13</v>
      </c>
      <c r="W45" s="346">
        <v>3</v>
      </c>
      <c r="X45" s="350">
        <v>16</v>
      </c>
      <c r="Y45" s="346">
        <v>5</v>
      </c>
      <c r="Z45" s="350">
        <v>21</v>
      </c>
      <c r="AA45" s="346">
        <v>7</v>
      </c>
      <c r="AB45" s="350">
        <v>32</v>
      </c>
      <c r="AC45" s="348">
        <v>10</v>
      </c>
      <c r="AD45" s="350">
        <v>24</v>
      </c>
      <c r="AE45" s="346">
        <v>18</v>
      </c>
      <c r="AF45" s="350">
        <v>32</v>
      </c>
      <c r="AG45" s="348">
        <v>10</v>
      </c>
      <c r="AH45" s="350">
        <v>10</v>
      </c>
      <c r="AI45" s="346">
        <v>8</v>
      </c>
      <c r="AJ45" s="350">
        <v>2</v>
      </c>
      <c r="AK45" s="348">
        <v>5</v>
      </c>
      <c r="AL45" s="350">
        <v>0</v>
      </c>
      <c r="AM45" s="561">
        <v>4</v>
      </c>
      <c r="AN45" s="352">
        <v>2</v>
      </c>
      <c r="AO45" s="2675">
        <v>92</v>
      </c>
      <c r="AP45" s="2676">
        <v>0</v>
      </c>
      <c r="AQ45" s="2676">
        <v>0</v>
      </c>
      <c r="AR45" s="2676">
        <v>0</v>
      </c>
      <c r="AS45" s="2677">
        <v>7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59</v>
      </c>
      <c r="C46" s="2339">
        <f t="shared" si="46"/>
        <v>25</v>
      </c>
      <c r="D46" s="2663">
        <f t="shared" si="46"/>
        <v>34</v>
      </c>
      <c r="E46" s="192">
        <v>1</v>
      </c>
      <c r="F46" s="2">
        <v>0</v>
      </c>
      <c r="G46" s="192">
        <v>0</v>
      </c>
      <c r="H46" s="383">
        <v>0</v>
      </c>
      <c r="I46" s="192">
        <v>3</v>
      </c>
      <c r="J46" s="383">
        <v>1</v>
      </c>
      <c r="K46" s="192">
        <v>0</v>
      </c>
      <c r="L46" s="383">
        <v>0</v>
      </c>
      <c r="M46" s="192">
        <v>0</v>
      </c>
      <c r="N46" s="383">
        <v>1</v>
      </c>
      <c r="O46" s="192">
        <v>0</v>
      </c>
      <c r="P46" s="383">
        <v>2</v>
      </c>
      <c r="Q46" s="482">
        <v>2</v>
      </c>
      <c r="R46" s="383">
        <v>4</v>
      </c>
      <c r="S46" s="192">
        <v>0</v>
      </c>
      <c r="T46" s="383">
        <v>2</v>
      </c>
      <c r="U46" s="192">
        <v>0</v>
      </c>
      <c r="V46" s="383">
        <v>2</v>
      </c>
      <c r="W46" s="192">
        <v>2</v>
      </c>
      <c r="X46" s="383">
        <v>0</v>
      </c>
      <c r="Y46" s="192">
        <v>0</v>
      </c>
      <c r="Z46" s="383">
        <v>0</v>
      </c>
      <c r="AA46" s="192">
        <v>0</v>
      </c>
      <c r="AB46" s="383">
        <v>5</v>
      </c>
      <c r="AC46" s="482">
        <v>3</v>
      </c>
      <c r="AD46" s="383">
        <v>2</v>
      </c>
      <c r="AE46" s="346">
        <v>2</v>
      </c>
      <c r="AF46" s="350">
        <v>3</v>
      </c>
      <c r="AG46" s="348">
        <v>0</v>
      </c>
      <c r="AH46" s="350">
        <v>3</v>
      </c>
      <c r="AI46" s="346">
        <v>3</v>
      </c>
      <c r="AJ46" s="350">
        <v>3</v>
      </c>
      <c r="AK46" s="348">
        <v>1</v>
      </c>
      <c r="AL46" s="350">
        <v>2</v>
      </c>
      <c r="AM46" s="348">
        <v>8</v>
      </c>
      <c r="AN46" s="384">
        <v>4</v>
      </c>
      <c r="AO46" s="2675">
        <v>2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1372</v>
      </c>
      <c r="C59" s="2649">
        <f>SUM(C60:C61)</f>
        <v>420</v>
      </c>
      <c r="D59" s="2721">
        <f t="shared" ref="D59:V59" si="55">SUM(D60:D61)</f>
        <v>952</v>
      </c>
      <c r="E59" s="2722">
        <f t="shared" si="55"/>
        <v>7</v>
      </c>
      <c r="F59" s="2722">
        <f t="shared" si="55"/>
        <v>8</v>
      </c>
      <c r="G59" s="2723">
        <f t="shared" si="55"/>
        <v>50</v>
      </c>
      <c r="H59" s="2722">
        <f t="shared" si="55"/>
        <v>50</v>
      </c>
      <c r="I59" s="2722">
        <f t="shared" si="55"/>
        <v>81</v>
      </c>
      <c r="J59" s="2683">
        <f t="shared" si="55"/>
        <v>83</v>
      </c>
      <c r="K59" s="2722">
        <f t="shared" si="55"/>
        <v>134</v>
      </c>
      <c r="L59" s="2683">
        <f t="shared" si="55"/>
        <v>92</v>
      </c>
      <c r="M59" s="2722">
        <f t="shared" si="55"/>
        <v>87</v>
      </c>
      <c r="N59" s="2683">
        <f t="shared" si="55"/>
        <v>82</v>
      </c>
      <c r="O59" s="2722">
        <f t="shared" si="55"/>
        <v>103</v>
      </c>
      <c r="P59" s="2683">
        <f t="shared" si="55"/>
        <v>146</v>
      </c>
      <c r="Q59" s="2722">
        <f t="shared" si="55"/>
        <v>101</v>
      </c>
      <c r="R59" s="2683">
        <f t="shared" si="55"/>
        <v>73</v>
      </c>
      <c r="S59" s="2722">
        <f t="shared" si="55"/>
        <v>83</v>
      </c>
      <c r="T59" s="2683">
        <f t="shared" si="55"/>
        <v>87</v>
      </c>
      <c r="U59" s="2722">
        <f t="shared" si="55"/>
        <v>45</v>
      </c>
      <c r="V59" s="2724">
        <f t="shared" si="55"/>
        <v>60</v>
      </c>
      <c r="W59" s="2725">
        <f>SUM(W60:W61)</f>
        <v>255</v>
      </c>
      <c r="X59" s="2723">
        <f>SUM(X60:X61)</f>
        <v>17</v>
      </c>
    </row>
    <row r="60" spans="1:75" ht="15" customHeight="1" x14ac:dyDescent="0.25">
      <c r="A60" s="2726" t="s">
        <v>64</v>
      </c>
      <c r="B60" s="303">
        <f>SUM(C60:D60)</f>
        <v>295</v>
      </c>
      <c r="C60" s="2727">
        <v>95</v>
      </c>
      <c r="D60" s="2728">
        <v>200</v>
      </c>
      <c r="E60" s="2729">
        <v>4</v>
      </c>
      <c r="F60" s="65">
        <v>6</v>
      </c>
      <c r="G60" s="2729">
        <v>8</v>
      </c>
      <c r="H60" s="65">
        <v>20</v>
      </c>
      <c r="I60" s="2729">
        <v>13</v>
      </c>
      <c r="J60" s="65">
        <v>15</v>
      </c>
      <c r="K60" s="2729">
        <v>20</v>
      </c>
      <c r="L60" s="65">
        <v>23</v>
      </c>
      <c r="M60" s="2729">
        <v>19</v>
      </c>
      <c r="N60" s="65">
        <v>20</v>
      </c>
      <c r="O60" s="2729">
        <v>21</v>
      </c>
      <c r="P60" s="65">
        <v>40</v>
      </c>
      <c r="Q60" s="2729">
        <v>23</v>
      </c>
      <c r="R60" s="65">
        <v>16</v>
      </c>
      <c r="S60" s="2729">
        <v>18</v>
      </c>
      <c r="T60" s="65">
        <v>4</v>
      </c>
      <c r="U60" s="2729">
        <v>10</v>
      </c>
      <c r="V60" s="371">
        <v>15</v>
      </c>
      <c r="W60" s="296">
        <v>51</v>
      </c>
      <c r="X60" s="107">
        <v>1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1077</v>
      </c>
      <c r="C61" s="2731">
        <v>325</v>
      </c>
      <c r="D61" s="2732">
        <v>752</v>
      </c>
      <c r="E61" s="799">
        <v>3</v>
      </c>
      <c r="F61" s="564">
        <v>2</v>
      </c>
      <c r="G61" s="799">
        <v>42</v>
      </c>
      <c r="H61" s="564">
        <v>30</v>
      </c>
      <c r="I61" s="799">
        <v>68</v>
      </c>
      <c r="J61" s="564">
        <v>68</v>
      </c>
      <c r="K61" s="799">
        <v>114</v>
      </c>
      <c r="L61" s="564">
        <v>69</v>
      </c>
      <c r="M61" s="799">
        <v>68</v>
      </c>
      <c r="N61" s="564">
        <v>62</v>
      </c>
      <c r="O61" s="799">
        <v>82</v>
      </c>
      <c r="P61" s="564">
        <v>106</v>
      </c>
      <c r="Q61" s="799">
        <v>78</v>
      </c>
      <c r="R61" s="564">
        <v>57</v>
      </c>
      <c r="S61" s="799">
        <v>65</v>
      </c>
      <c r="T61" s="564">
        <v>83</v>
      </c>
      <c r="U61" s="799">
        <v>35</v>
      </c>
      <c r="V61" s="2733">
        <v>45</v>
      </c>
      <c r="W61" s="379">
        <v>204</v>
      </c>
      <c r="X61" s="388">
        <v>16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211</v>
      </c>
      <c r="C62" s="2736">
        <f>SUM(C63:C64)</f>
        <v>85</v>
      </c>
      <c r="D62" s="2721">
        <f t="shared" ref="D62:V62" si="56">SUM(D63:D64)</f>
        <v>126</v>
      </c>
      <c r="E62" s="2722">
        <f t="shared" si="56"/>
        <v>3</v>
      </c>
      <c r="F62" s="2683">
        <f t="shared" si="56"/>
        <v>3</v>
      </c>
      <c r="G62" s="2722">
        <f t="shared" si="56"/>
        <v>2</v>
      </c>
      <c r="H62" s="2683">
        <f t="shared" si="56"/>
        <v>13</v>
      </c>
      <c r="I62" s="2722">
        <f t="shared" si="56"/>
        <v>10</v>
      </c>
      <c r="J62" s="2683">
        <f t="shared" si="56"/>
        <v>7</v>
      </c>
      <c r="K62" s="2722">
        <f t="shared" si="56"/>
        <v>25</v>
      </c>
      <c r="L62" s="2683">
        <f t="shared" si="56"/>
        <v>5</v>
      </c>
      <c r="M62" s="2722">
        <f t="shared" si="56"/>
        <v>5</v>
      </c>
      <c r="N62" s="2683">
        <f t="shared" si="56"/>
        <v>17</v>
      </c>
      <c r="O62" s="2722">
        <f t="shared" si="56"/>
        <v>13</v>
      </c>
      <c r="P62" s="2683">
        <f t="shared" si="56"/>
        <v>21</v>
      </c>
      <c r="Q62" s="2722">
        <f t="shared" si="56"/>
        <v>33</v>
      </c>
      <c r="R62" s="2683">
        <f t="shared" si="56"/>
        <v>16</v>
      </c>
      <c r="S62" s="2722">
        <f t="shared" si="56"/>
        <v>12</v>
      </c>
      <c r="T62" s="2683">
        <f t="shared" si="56"/>
        <v>17</v>
      </c>
      <c r="U62" s="2722">
        <f t="shared" si="56"/>
        <v>2</v>
      </c>
      <c r="V62" s="2724">
        <f t="shared" si="56"/>
        <v>7</v>
      </c>
      <c r="W62" s="2725">
        <f>SUM(W63:W64)</f>
        <v>71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63</v>
      </c>
      <c r="C63" s="2727">
        <v>29</v>
      </c>
      <c r="D63" s="2728">
        <v>34</v>
      </c>
      <c r="E63" s="2729">
        <v>2</v>
      </c>
      <c r="F63" s="65">
        <v>3</v>
      </c>
      <c r="G63" s="2729">
        <v>2</v>
      </c>
      <c r="H63" s="65">
        <v>3</v>
      </c>
      <c r="I63" s="2729">
        <v>5</v>
      </c>
      <c r="J63" s="65">
        <v>3</v>
      </c>
      <c r="K63" s="2729">
        <v>6</v>
      </c>
      <c r="L63" s="65">
        <v>4</v>
      </c>
      <c r="M63" s="2729">
        <v>5</v>
      </c>
      <c r="N63" s="65">
        <v>4</v>
      </c>
      <c r="O63" s="2729">
        <v>7</v>
      </c>
      <c r="P63" s="65">
        <v>3</v>
      </c>
      <c r="Q63" s="2729">
        <v>5</v>
      </c>
      <c r="R63" s="65">
        <v>0</v>
      </c>
      <c r="S63" s="2729">
        <v>4</v>
      </c>
      <c r="T63" s="65">
        <v>4</v>
      </c>
      <c r="U63" s="2729">
        <v>0</v>
      </c>
      <c r="V63" s="371">
        <v>3</v>
      </c>
      <c r="W63" s="296">
        <v>13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148</v>
      </c>
      <c r="C64" s="2731">
        <v>56</v>
      </c>
      <c r="D64" s="2732">
        <v>92</v>
      </c>
      <c r="E64" s="799">
        <v>1</v>
      </c>
      <c r="F64" s="564">
        <v>0</v>
      </c>
      <c r="G64" s="799">
        <v>0</v>
      </c>
      <c r="H64" s="564">
        <v>10</v>
      </c>
      <c r="I64" s="799">
        <v>5</v>
      </c>
      <c r="J64" s="564">
        <v>4</v>
      </c>
      <c r="K64" s="799">
        <v>19</v>
      </c>
      <c r="L64" s="564">
        <v>1</v>
      </c>
      <c r="M64" s="799">
        <v>0</v>
      </c>
      <c r="N64" s="564">
        <v>13</v>
      </c>
      <c r="O64" s="799">
        <v>6</v>
      </c>
      <c r="P64" s="564">
        <v>18</v>
      </c>
      <c r="Q64" s="799">
        <v>28</v>
      </c>
      <c r="R64" s="564">
        <v>16</v>
      </c>
      <c r="S64" s="799">
        <v>8</v>
      </c>
      <c r="T64" s="564">
        <v>13</v>
      </c>
      <c r="U64" s="799">
        <v>2</v>
      </c>
      <c r="V64" s="2733">
        <v>4</v>
      </c>
      <c r="W64" s="379">
        <v>58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146</v>
      </c>
    </row>
    <row r="68" spans="1:77" ht="15" customHeight="1" x14ac:dyDescent="0.25">
      <c r="A68" s="2318" t="s">
        <v>65</v>
      </c>
      <c r="B68" s="2739">
        <v>94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14</v>
      </c>
      <c r="D88" s="5642"/>
      <c r="E88" s="475">
        <v>14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7</v>
      </c>
      <c r="D89" s="5643"/>
      <c r="E89" s="347">
        <v>2</v>
      </c>
      <c r="F89" s="813">
        <v>5</v>
      </c>
    </row>
    <row r="90" spans="1:77" ht="15" customHeight="1" x14ac:dyDescent="0.25">
      <c r="A90" s="935" t="s">
        <v>546</v>
      </c>
      <c r="B90" s="5635"/>
      <c r="C90" s="813">
        <v>16</v>
      </c>
      <c r="D90" s="5643"/>
      <c r="E90" s="347">
        <v>16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5</v>
      </c>
      <c r="D91" s="5643"/>
      <c r="E91" s="347">
        <v>0</v>
      </c>
      <c r="F91" s="813">
        <v>5</v>
      </c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12</v>
      </c>
      <c r="D94" s="5642"/>
      <c r="E94" s="475">
        <v>12</v>
      </c>
      <c r="F94" s="2782">
        <v>0</v>
      </c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4099</v>
      </c>
      <c r="C114" s="2805">
        <v>3924</v>
      </c>
      <c r="D114" s="2806">
        <v>175</v>
      </c>
      <c r="E114" s="2805">
        <v>4089</v>
      </c>
      <c r="F114" s="2806">
        <v>10</v>
      </c>
      <c r="G114" s="2805">
        <v>11718</v>
      </c>
      <c r="H114" s="2807">
        <v>0</v>
      </c>
      <c r="I114" s="2808">
        <v>62</v>
      </c>
      <c r="J114" s="2809">
        <v>0</v>
      </c>
      <c r="K114" s="2806">
        <v>3924</v>
      </c>
      <c r="L114" s="2805">
        <v>1381</v>
      </c>
      <c r="M114" s="2810">
        <v>1381</v>
      </c>
      <c r="N114" s="2811">
        <v>0</v>
      </c>
      <c r="O114" s="2805">
        <v>3761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1066</v>
      </c>
      <c r="C115" s="2815">
        <v>1065</v>
      </c>
      <c r="D115" s="2816">
        <v>1</v>
      </c>
      <c r="E115" s="2815">
        <v>1059</v>
      </c>
      <c r="F115" s="2816">
        <v>7</v>
      </c>
      <c r="G115" s="2815">
        <v>2163</v>
      </c>
      <c r="H115" s="2817">
        <v>0</v>
      </c>
      <c r="I115" s="2818">
        <v>0</v>
      </c>
      <c r="J115" s="2819">
        <v>0</v>
      </c>
      <c r="K115" s="2816">
        <v>1065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95</v>
      </c>
      <c r="C116" s="2822">
        <v>95</v>
      </c>
      <c r="D116" s="2823">
        <v>0</v>
      </c>
      <c r="E116" s="2824">
        <v>95</v>
      </c>
      <c r="F116" s="2823"/>
      <c r="G116" s="2822">
        <v>95</v>
      </c>
      <c r="H116" s="2825"/>
      <c r="I116" s="2826">
        <v>0</v>
      </c>
      <c r="J116" s="2827"/>
      <c r="K116" s="2823">
        <v>95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5260</v>
      </c>
      <c r="C117" s="2834">
        <f t="shared" ref="C117:K117" si="78">SUM(C114:C116)</f>
        <v>5084</v>
      </c>
      <c r="D117" s="2835">
        <f t="shared" si="78"/>
        <v>176</v>
      </c>
      <c r="E117" s="2834">
        <f t="shared" si="78"/>
        <v>5243</v>
      </c>
      <c r="F117" s="2835">
        <f t="shared" si="78"/>
        <v>17</v>
      </c>
      <c r="G117" s="2834">
        <f t="shared" si="78"/>
        <v>13976</v>
      </c>
      <c r="H117" s="2836">
        <f t="shared" si="78"/>
        <v>0</v>
      </c>
      <c r="I117" s="2837">
        <f t="shared" si="78"/>
        <v>62</v>
      </c>
      <c r="J117" s="2838">
        <f t="shared" si="78"/>
        <v>0</v>
      </c>
      <c r="K117" s="2835">
        <f t="shared" si="78"/>
        <v>5084</v>
      </c>
      <c r="L117" s="2834">
        <f>SUM(L114)</f>
        <v>1381</v>
      </c>
      <c r="M117" s="2839">
        <f t="shared" ref="M117:P117" si="79">SUM(M114)</f>
        <v>1381</v>
      </c>
      <c r="N117" s="2840">
        <f>SUM(N114)</f>
        <v>0</v>
      </c>
      <c r="O117" s="2834">
        <f t="shared" si="79"/>
        <v>3761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8</v>
      </c>
      <c r="C135" s="479">
        <f>SUM(E135+G135+I135+K135+M135+O135+Q135+S135+U135+W135+Y135+AA135+AC135+AE135+AG135+AI135+AK135+AM135)</f>
        <v>6</v>
      </c>
      <c r="D135" s="2865">
        <f t="shared" ref="C135:D137" si="81">SUM(F135+H135+J135+L135+N135+P135+R135+T135+V135+X135+Z135+AB135+AD135+AF135+AH135+AJ135+AL135+AN135)</f>
        <v>2</v>
      </c>
      <c r="E135" s="290">
        <v>2</v>
      </c>
      <c r="F135" s="107">
        <v>0</v>
      </c>
      <c r="G135" s="290">
        <v>0</v>
      </c>
      <c r="H135" s="637">
        <v>0</v>
      </c>
      <c r="I135" s="290">
        <v>0</v>
      </c>
      <c r="J135" s="637">
        <v>1</v>
      </c>
      <c r="K135" s="290">
        <v>1</v>
      </c>
      <c r="L135" s="637">
        <v>0</v>
      </c>
      <c r="M135" s="290">
        <v>0</v>
      </c>
      <c r="N135" s="637">
        <v>0</v>
      </c>
      <c r="O135" s="290">
        <v>1</v>
      </c>
      <c r="P135" s="637">
        <v>1</v>
      </c>
      <c r="Q135" s="22">
        <v>1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1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8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35</v>
      </c>
      <c r="C136" s="479">
        <f t="shared" si="81"/>
        <v>17</v>
      </c>
      <c r="D136" s="2865">
        <f t="shared" si="81"/>
        <v>18</v>
      </c>
      <c r="E136" s="346">
        <v>6</v>
      </c>
      <c r="F136" s="347">
        <v>1</v>
      </c>
      <c r="G136" s="346">
        <v>3</v>
      </c>
      <c r="H136" s="350">
        <v>1</v>
      </c>
      <c r="I136" s="346">
        <v>0</v>
      </c>
      <c r="J136" s="350">
        <v>0</v>
      </c>
      <c r="K136" s="346">
        <v>3</v>
      </c>
      <c r="L136" s="350">
        <v>2</v>
      </c>
      <c r="M136" s="346">
        <v>0</v>
      </c>
      <c r="N136" s="350">
        <v>1</v>
      </c>
      <c r="O136" s="346">
        <v>0</v>
      </c>
      <c r="P136" s="350">
        <v>2</v>
      </c>
      <c r="Q136" s="348">
        <v>1</v>
      </c>
      <c r="R136" s="350">
        <v>2</v>
      </c>
      <c r="S136" s="346">
        <v>0</v>
      </c>
      <c r="T136" s="350">
        <v>3</v>
      </c>
      <c r="U136" s="346">
        <v>0</v>
      </c>
      <c r="V136" s="350">
        <v>1</v>
      </c>
      <c r="W136" s="346">
        <v>0</v>
      </c>
      <c r="X136" s="350">
        <v>1</v>
      </c>
      <c r="Y136" s="346">
        <v>1</v>
      </c>
      <c r="Z136" s="350">
        <v>3</v>
      </c>
      <c r="AA136" s="346">
        <v>1</v>
      </c>
      <c r="AB136" s="350">
        <v>1</v>
      </c>
      <c r="AC136" s="346">
        <v>1</v>
      </c>
      <c r="AD136" s="350">
        <v>0</v>
      </c>
      <c r="AE136" s="346">
        <v>0</v>
      </c>
      <c r="AF136" s="350">
        <v>0</v>
      </c>
      <c r="AG136" s="346">
        <v>1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35</v>
      </c>
      <c r="AP136" s="2664">
        <v>2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61</v>
      </c>
      <c r="C137" s="484">
        <f t="shared" si="81"/>
        <v>19</v>
      </c>
      <c r="D137" s="402">
        <f t="shared" si="81"/>
        <v>42</v>
      </c>
      <c r="E137" s="380">
        <v>8</v>
      </c>
      <c r="F137" s="388">
        <v>12</v>
      </c>
      <c r="G137" s="380">
        <v>3</v>
      </c>
      <c r="H137" s="389">
        <v>8</v>
      </c>
      <c r="I137" s="380">
        <v>1</v>
      </c>
      <c r="J137" s="389">
        <v>1</v>
      </c>
      <c r="K137" s="380">
        <v>2</v>
      </c>
      <c r="L137" s="389">
        <v>1</v>
      </c>
      <c r="M137" s="380">
        <v>0</v>
      </c>
      <c r="N137" s="389">
        <v>3</v>
      </c>
      <c r="O137" s="380">
        <v>0</v>
      </c>
      <c r="P137" s="389">
        <v>3</v>
      </c>
      <c r="Q137" s="429">
        <v>0</v>
      </c>
      <c r="R137" s="389">
        <v>3</v>
      </c>
      <c r="S137" s="380">
        <v>0</v>
      </c>
      <c r="T137" s="389">
        <v>2</v>
      </c>
      <c r="U137" s="380">
        <v>0</v>
      </c>
      <c r="V137" s="389">
        <v>1</v>
      </c>
      <c r="W137" s="380">
        <v>0</v>
      </c>
      <c r="X137" s="389">
        <v>2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2</v>
      </c>
      <c r="AJ137" s="389">
        <v>3</v>
      </c>
      <c r="AK137" s="380">
        <v>0</v>
      </c>
      <c r="AL137" s="389">
        <v>1</v>
      </c>
      <c r="AM137" s="564">
        <v>3</v>
      </c>
      <c r="AN137" s="390">
        <v>2</v>
      </c>
      <c r="AO137" s="837">
        <v>61</v>
      </c>
      <c r="AP137" s="2681">
        <v>1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8</v>
      </c>
      <c r="D141" s="2872">
        <v>7</v>
      </c>
      <c r="E141" s="2873">
        <v>1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14</v>
      </c>
      <c r="D142" s="2878">
        <v>9</v>
      </c>
      <c r="E142" s="2879">
        <v>4</v>
      </c>
      <c r="F142" s="2879">
        <v>1</v>
      </c>
      <c r="G142" s="2879">
        <v>0</v>
      </c>
      <c r="H142" s="2880">
        <v>0</v>
      </c>
      <c r="I142" s="2875"/>
      <c r="J142" s="2881">
        <v>1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9</v>
      </c>
      <c r="D143" s="2883">
        <v>8</v>
      </c>
      <c r="E143" s="2884">
        <v>1</v>
      </c>
      <c r="F143" s="2884">
        <v>0</v>
      </c>
      <c r="G143" s="2884">
        <v>0</v>
      </c>
      <c r="H143" s="2885">
        <v>0</v>
      </c>
      <c r="I143" s="2875"/>
      <c r="J143" s="2886">
        <v>1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24</v>
      </c>
      <c r="D147" s="2899">
        <v>20</v>
      </c>
      <c r="E147" s="2900">
        <v>4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7</v>
      </c>
      <c r="D149" s="2883">
        <v>4</v>
      </c>
      <c r="E149" s="2884">
        <v>2</v>
      </c>
      <c r="F149" s="2884">
        <v>1</v>
      </c>
      <c r="G149" s="2884">
        <v>0</v>
      </c>
      <c r="H149" s="2885">
        <v>0</v>
      </c>
      <c r="I149" s="2906">
        <v>0</v>
      </c>
      <c r="J149" s="2886">
        <v>1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1</v>
      </c>
      <c r="D156" s="479">
        <f t="shared" si="98"/>
        <v>1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>
        <v>1</v>
      </c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>
        <v>1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11</v>
      </c>
      <c r="C171" s="380"/>
      <c r="D171" s="2911"/>
      <c r="E171" s="2911"/>
      <c r="F171" s="2911"/>
      <c r="G171" s="2911">
        <v>2</v>
      </c>
      <c r="H171" s="2911"/>
      <c r="I171" s="2911">
        <v>0</v>
      </c>
      <c r="J171" s="2911"/>
      <c r="K171" s="2911">
        <v>1</v>
      </c>
      <c r="L171" s="2911">
        <v>3</v>
      </c>
      <c r="M171" s="2911"/>
      <c r="N171" s="2911">
        <v>1</v>
      </c>
      <c r="O171" s="2911"/>
      <c r="P171" s="2911">
        <v>1</v>
      </c>
      <c r="Q171" s="2911">
        <v>1</v>
      </c>
      <c r="R171" s="2911">
        <v>1</v>
      </c>
      <c r="S171" s="392">
        <v>1</v>
      </c>
      <c r="T171" s="379">
        <v>6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4</v>
      </c>
      <c r="C176" s="2925">
        <f>SUM(D176:E176)</f>
        <v>4</v>
      </c>
      <c r="D176" s="472">
        <f>SUM(F176+H176+J176)</f>
        <v>0</v>
      </c>
      <c r="E176" s="558">
        <f>SUM(G176+I176+K176)</f>
        <v>4</v>
      </c>
      <c r="F176" s="474">
        <v>0</v>
      </c>
      <c r="G176" s="577">
        <v>0</v>
      </c>
      <c r="H176" s="474">
        <v>0</v>
      </c>
      <c r="I176" s="577">
        <v>4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13</v>
      </c>
      <c r="C178" s="2925">
        <f t="shared" si="105"/>
        <v>13</v>
      </c>
      <c r="D178" s="2935">
        <f t="shared" si="106"/>
        <v>9</v>
      </c>
      <c r="E178" s="2936">
        <f t="shared" si="106"/>
        <v>4</v>
      </c>
      <c r="F178" s="474">
        <v>2</v>
      </c>
      <c r="G178" s="577">
        <v>0</v>
      </c>
      <c r="H178" s="474">
        <v>4</v>
      </c>
      <c r="I178" s="577">
        <v>2</v>
      </c>
      <c r="J178" s="474">
        <v>3</v>
      </c>
      <c r="K178" s="577">
        <v>2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>
        <v>2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1</v>
      </c>
      <c r="C180" s="2925">
        <f t="shared" si="105"/>
        <v>1</v>
      </c>
      <c r="D180" s="2935">
        <f t="shared" si="106"/>
        <v>0</v>
      </c>
      <c r="E180" s="2936">
        <f t="shared" si="106"/>
        <v>1</v>
      </c>
      <c r="F180" s="474">
        <v>0</v>
      </c>
      <c r="G180" s="577">
        <v>0</v>
      </c>
      <c r="H180" s="474">
        <v>0</v>
      </c>
      <c r="I180" s="577">
        <v>1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>
        <v>1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41</v>
      </c>
      <c r="C182" s="2242">
        <f t="shared" si="105"/>
        <v>41</v>
      </c>
      <c r="D182" s="2938">
        <f t="shared" si="106"/>
        <v>29</v>
      </c>
      <c r="E182" s="2939">
        <f t="shared" si="106"/>
        <v>12</v>
      </c>
      <c r="F182" s="290">
        <v>21</v>
      </c>
      <c r="G182" s="637">
        <v>11</v>
      </c>
      <c r="H182" s="290">
        <v>5</v>
      </c>
      <c r="I182" s="637">
        <v>0</v>
      </c>
      <c r="J182" s="290">
        <v>3</v>
      </c>
      <c r="K182" s="637">
        <v>1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>
        <v>20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11511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zoomScaleNormal="100" workbookViewId="0">
      <selection activeCell="E23" sqref="E2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18</v>
      </c>
      <c r="D11" s="474">
        <v>0</v>
      </c>
      <c r="E11" s="477">
        <v>0</v>
      </c>
      <c r="F11" s="494">
        <v>1</v>
      </c>
      <c r="G11" s="494">
        <v>1</v>
      </c>
      <c r="H11" s="494">
        <v>8</v>
      </c>
      <c r="I11" s="494">
        <v>7</v>
      </c>
      <c r="J11" s="494">
        <v>1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5</v>
      </c>
      <c r="Q11" s="494">
        <v>4</v>
      </c>
      <c r="R11" s="2965">
        <v>0</v>
      </c>
      <c r="S11" s="2965">
        <v>0</v>
      </c>
      <c r="T11" s="2965">
        <v>0</v>
      </c>
      <c r="U11" s="2965">
        <v>0</v>
      </c>
      <c r="V11" s="475">
        <v>3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5</v>
      </c>
      <c r="D12" s="346">
        <v>0</v>
      </c>
      <c r="E12" s="348">
        <v>0</v>
      </c>
      <c r="F12" s="369">
        <v>1</v>
      </c>
      <c r="G12" s="369">
        <v>1</v>
      </c>
      <c r="H12" s="369">
        <v>2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1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16</v>
      </c>
      <c r="D13" s="346">
        <v>0</v>
      </c>
      <c r="E13" s="348">
        <v>0</v>
      </c>
      <c r="F13" s="369">
        <v>1</v>
      </c>
      <c r="G13" s="369">
        <v>1</v>
      </c>
      <c r="H13" s="369">
        <v>7</v>
      </c>
      <c r="I13" s="369">
        <v>6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6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11</v>
      </c>
      <c r="D14" s="380">
        <v>0</v>
      </c>
      <c r="E14" s="429">
        <v>0</v>
      </c>
      <c r="F14" s="372">
        <v>0</v>
      </c>
      <c r="G14" s="372">
        <v>1</v>
      </c>
      <c r="H14" s="372">
        <v>4</v>
      </c>
      <c r="I14" s="372">
        <v>6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2</v>
      </c>
      <c r="Q14" s="372">
        <v>2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53</v>
      </c>
      <c r="D35" s="511">
        <f>SUM(D36:D49)</f>
        <v>0</v>
      </c>
      <c r="E35" s="512">
        <f>SUM(E36:E49)</f>
        <v>11</v>
      </c>
      <c r="F35" s="512">
        <f t="shared" ref="F35:M35" si="21">SUM(F36:F49)</f>
        <v>14</v>
      </c>
      <c r="G35" s="512">
        <f t="shared" si="21"/>
        <v>11</v>
      </c>
      <c r="H35" s="512">
        <f t="shared" si="21"/>
        <v>11</v>
      </c>
      <c r="I35" s="512">
        <f t="shared" si="21"/>
        <v>1</v>
      </c>
      <c r="J35" s="512">
        <f t="shared" si="21"/>
        <v>4</v>
      </c>
      <c r="K35" s="512">
        <f t="shared" si="21"/>
        <v>1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1</v>
      </c>
      <c r="R35" s="512">
        <f>SUM(R36:R48)</f>
        <v>22</v>
      </c>
      <c r="S35" s="515">
        <f t="shared" ref="S35:AA35" si="23">SUM(S36:S48)</f>
        <v>9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2</v>
      </c>
      <c r="D36" s="474">
        <v>0</v>
      </c>
      <c r="E36" s="494">
        <v>0</v>
      </c>
      <c r="F36" s="494">
        <v>1</v>
      </c>
      <c r="G36" s="494">
        <v>0</v>
      </c>
      <c r="H36" s="494">
        <v>0</v>
      </c>
      <c r="I36" s="494">
        <v>0</v>
      </c>
      <c r="J36" s="494">
        <v>1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1</v>
      </c>
      <c r="S36" s="475">
        <v>1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7</v>
      </c>
      <c r="D37" s="380">
        <v>0</v>
      </c>
      <c r="E37" s="372">
        <v>0</v>
      </c>
      <c r="F37" s="372">
        <v>2</v>
      </c>
      <c r="G37" s="372">
        <v>1</v>
      </c>
      <c r="H37" s="372">
        <v>3</v>
      </c>
      <c r="I37" s="372">
        <v>0</v>
      </c>
      <c r="J37" s="372">
        <v>1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10</v>
      </c>
      <c r="D38" s="474">
        <v>0</v>
      </c>
      <c r="E38" s="494">
        <v>5</v>
      </c>
      <c r="F38" s="494">
        <v>3</v>
      </c>
      <c r="G38" s="494">
        <v>2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5</v>
      </c>
      <c r="S38" s="475">
        <v>4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4</v>
      </c>
      <c r="D39" s="346">
        <v>0</v>
      </c>
      <c r="E39" s="369">
        <v>0</v>
      </c>
      <c r="F39" s="369">
        <v>0</v>
      </c>
      <c r="G39" s="369">
        <v>1</v>
      </c>
      <c r="H39" s="369">
        <v>1</v>
      </c>
      <c r="I39" s="369">
        <v>0</v>
      </c>
      <c r="J39" s="369">
        <v>1</v>
      </c>
      <c r="K39" s="369">
        <v>1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2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4</v>
      </c>
      <c r="D40" s="346">
        <v>0</v>
      </c>
      <c r="E40" s="369">
        <v>1</v>
      </c>
      <c r="F40" s="369">
        <v>2</v>
      </c>
      <c r="G40" s="369">
        <v>1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4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13</v>
      </c>
      <c r="D41" s="346">
        <v>0</v>
      </c>
      <c r="E41" s="369">
        <v>1</v>
      </c>
      <c r="F41" s="369">
        <v>2</v>
      </c>
      <c r="G41" s="369">
        <v>4</v>
      </c>
      <c r="H41" s="369">
        <v>5</v>
      </c>
      <c r="I41" s="369">
        <v>1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1</v>
      </c>
      <c r="S41" s="347">
        <v>2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4</v>
      </c>
      <c r="D42" s="346">
        <v>0</v>
      </c>
      <c r="E42" s="369">
        <v>1</v>
      </c>
      <c r="F42" s="369">
        <v>1</v>
      </c>
      <c r="G42" s="369">
        <v>0</v>
      </c>
      <c r="H42" s="369">
        <v>1</v>
      </c>
      <c r="I42" s="369">
        <v>0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3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2</v>
      </c>
      <c r="D44" s="380">
        <v>0</v>
      </c>
      <c r="E44" s="372">
        <v>0</v>
      </c>
      <c r="F44" s="372">
        <v>0</v>
      </c>
      <c r="G44" s="372">
        <v>2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1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5</v>
      </c>
      <c r="D45" s="474">
        <v>0</v>
      </c>
      <c r="E45" s="494">
        <v>1</v>
      </c>
      <c r="F45" s="494">
        <v>3</v>
      </c>
      <c r="G45" s="494">
        <v>0</v>
      </c>
      <c r="H45" s="494">
        <v>1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5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1</v>
      </c>
      <c r="D46" s="380">
        <v>0</v>
      </c>
      <c r="E46" s="372">
        <v>1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1</v>
      </c>
      <c r="R46" s="372">
        <v>0</v>
      </c>
      <c r="S46" s="388">
        <v>1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1</v>
      </c>
      <c r="D49" s="505">
        <v>0</v>
      </c>
      <c r="E49" s="531">
        <v>1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1</v>
      </c>
      <c r="S49" s="508">
        <v>0</v>
      </c>
      <c r="T49" s="505">
        <v>0</v>
      </c>
      <c r="U49" s="508">
        <v>0</v>
      </c>
      <c r="V49" s="505">
        <v>1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2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1</v>
      </c>
      <c r="I63" s="512">
        <f t="shared" si="68"/>
        <v>1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2</v>
      </c>
      <c r="D70" s="346">
        <v>0</v>
      </c>
      <c r="E70" s="369">
        <v>0</v>
      </c>
      <c r="F70" s="369">
        <v>0</v>
      </c>
      <c r="G70" s="369">
        <v>0</v>
      </c>
      <c r="H70" s="369">
        <v>1</v>
      </c>
      <c r="I70" s="369">
        <v>1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1</v>
      </c>
      <c r="D80" s="373">
        <v>0</v>
      </c>
      <c r="E80" s="262">
        <v>0</v>
      </c>
      <c r="F80" s="262">
        <v>0</v>
      </c>
      <c r="G80" s="262">
        <v>0</v>
      </c>
      <c r="H80" s="262">
        <v>1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3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14</v>
      </c>
      <c r="D89" s="507">
        <v>5</v>
      </c>
      <c r="E89" s="508">
        <v>9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2</v>
      </c>
      <c r="D95" s="2989">
        <f>+F95+H95+J95+L95+N95+P95+R95+T95+V95+X95+Z95+AB95</f>
        <v>0</v>
      </c>
      <c r="E95" s="2990">
        <f>+G95+I95+K95+M95+O95+Q95+S95+U95+W95+Y95+AA95+AC95</f>
        <v>2</v>
      </c>
      <c r="F95" s="2991"/>
      <c r="G95" s="2992"/>
      <c r="H95" s="2993"/>
      <c r="I95" s="2992"/>
      <c r="J95" s="2993"/>
      <c r="K95" s="2992">
        <v>2</v>
      </c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>
        <v>1</v>
      </c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4</v>
      </c>
      <c r="D96" s="3002">
        <f t="shared" ref="D96:E98" si="77">+F96+H96+J96+L96+N96+P96+R96+T96+V96+X96+Z96+AB96</f>
        <v>3</v>
      </c>
      <c r="E96" s="3003">
        <f t="shared" si="77"/>
        <v>1</v>
      </c>
      <c r="F96" s="2704"/>
      <c r="G96" s="3004"/>
      <c r="H96" s="3005"/>
      <c r="I96" s="3004"/>
      <c r="J96" s="3005"/>
      <c r="K96" s="3004"/>
      <c r="L96" s="3005">
        <v>2</v>
      </c>
      <c r="M96" s="3004">
        <v>1</v>
      </c>
      <c r="N96" s="3005">
        <v>1</v>
      </c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>
        <v>1</v>
      </c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>
        <v>1</v>
      </c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>
        <v>1</v>
      </c>
      <c r="AE98" s="3011"/>
      <c r="AF98" s="3012"/>
      <c r="AG98" s="3011"/>
      <c r="AH98" s="3012"/>
      <c r="AI98" s="3011"/>
      <c r="AJ98" s="3012"/>
      <c r="AK98" s="3011"/>
      <c r="AL98" s="3012">
        <v>1</v>
      </c>
      <c r="AM98" s="3011"/>
      <c r="AN98" s="3017"/>
      <c r="AO98" s="3011"/>
      <c r="AP98" s="3018"/>
      <c r="AQ98" s="3019"/>
      <c r="AR98" s="3019"/>
      <c r="AS98" s="3019"/>
      <c r="AT98" s="3020"/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1</v>
      </c>
      <c r="D111" s="570">
        <f>+F111+H111+J111+L111</f>
        <v>1</v>
      </c>
      <c r="E111" s="571">
        <f>+G111+I111+K111+M111</f>
        <v>0</v>
      </c>
      <c r="F111" s="511">
        <f>SUM(F112:F114)</f>
        <v>1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1</v>
      </c>
      <c r="D113" s="579">
        <f t="shared" ref="D113:E114" si="93">+F113+H113+J113+L113</f>
        <v>1</v>
      </c>
      <c r="E113" s="580">
        <f t="shared" si="93"/>
        <v>0</v>
      </c>
      <c r="F113" s="346">
        <v>1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44</v>
      </c>
      <c r="D119" s="512">
        <f>SUM(F119+H119+J119+L119+N119+P119+R119+T119+V119+X119+Z119+AB119+AD119+AF119)</f>
        <v>18</v>
      </c>
      <c r="E119" s="586">
        <f>SUM(+G119+I119+K119+M119+O119+Q119+S119+U119+W119+Y119+AA119+AC119+AE119+AG119)</f>
        <v>26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1</v>
      </c>
      <c r="M119" s="477">
        <v>1</v>
      </c>
      <c r="N119" s="474">
        <v>1</v>
      </c>
      <c r="O119" s="477">
        <v>1</v>
      </c>
      <c r="P119" s="474">
        <v>1</v>
      </c>
      <c r="Q119" s="477">
        <v>3</v>
      </c>
      <c r="R119" s="474">
        <v>1</v>
      </c>
      <c r="S119" s="477">
        <v>1</v>
      </c>
      <c r="T119" s="474">
        <v>1</v>
      </c>
      <c r="U119" s="477">
        <v>3</v>
      </c>
      <c r="V119" s="474">
        <v>5</v>
      </c>
      <c r="W119" s="477">
        <v>3</v>
      </c>
      <c r="X119" s="474">
        <v>2</v>
      </c>
      <c r="Y119" s="477">
        <v>5</v>
      </c>
      <c r="Z119" s="474">
        <v>3</v>
      </c>
      <c r="AA119" s="477">
        <v>5</v>
      </c>
      <c r="AB119" s="474">
        <v>1</v>
      </c>
      <c r="AC119" s="477">
        <v>1</v>
      </c>
      <c r="AD119" s="474">
        <v>1</v>
      </c>
      <c r="AE119" s="477">
        <v>0</v>
      </c>
      <c r="AF119" s="474">
        <v>1</v>
      </c>
      <c r="AG119" s="496">
        <v>3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22</v>
      </c>
      <c r="D120" s="587">
        <f t="shared" ref="D120:D128" si="95">SUM(F120+H120+J120+L120+N120+P120+R120+T120+V120+X120+Z120+AB120+AD120+AF120)</f>
        <v>11</v>
      </c>
      <c r="E120" s="588">
        <f>SUM(+G120+I120+K120+M120+O120+Q120+S120+U120+W120+Y120+AA120+AC120+AE120+AG120)</f>
        <v>11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1</v>
      </c>
      <c r="M120" s="576">
        <v>0</v>
      </c>
      <c r="N120" s="474">
        <v>1</v>
      </c>
      <c r="O120" s="576">
        <v>0</v>
      </c>
      <c r="P120" s="474">
        <v>1</v>
      </c>
      <c r="Q120" s="576">
        <v>2</v>
      </c>
      <c r="R120" s="474">
        <v>1</v>
      </c>
      <c r="S120" s="576">
        <v>0</v>
      </c>
      <c r="T120" s="474">
        <v>1</v>
      </c>
      <c r="U120" s="576">
        <v>2</v>
      </c>
      <c r="V120" s="474">
        <v>3</v>
      </c>
      <c r="W120" s="576">
        <v>2</v>
      </c>
      <c r="X120" s="474">
        <v>1</v>
      </c>
      <c r="Y120" s="576">
        <v>0</v>
      </c>
      <c r="Z120" s="474">
        <v>2</v>
      </c>
      <c r="AA120" s="576">
        <v>3</v>
      </c>
      <c r="AB120" s="474">
        <v>0</v>
      </c>
      <c r="AC120" s="576">
        <v>1</v>
      </c>
      <c r="AD120" s="474">
        <v>0</v>
      </c>
      <c r="AE120" s="576">
        <v>0</v>
      </c>
      <c r="AF120" s="474">
        <v>0</v>
      </c>
      <c r="AG120" s="496">
        <v>1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9</v>
      </c>
      <c r="D121" s="589">
        <f t="shared" si="95"/>
        <v>3</v>
      </c>
      <c r="E121" s="560">
        <f>SUM(+G121+I121+K121+M121+O121+Q121+S121+U121+W121+Y121+AA121+AC121+AE121+AG121)</f>
        <v>6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1</v>
      </c>
      <c r="P121" s="346">
        <v>0</v>
      </c>
      <c r="Q121" s="347">
        <v>0</v>
      </c>
      <c r="R121" s="346">
        <v>0</v>
      </c>
      <c r="S121" s="347">
        <v>1</v>
      </c>
      <c r="T121" s="346">
        <v>1</v>
      </c>
      <c r="U121" s="347">
        <v>0</v>
      </c>
      <c r="V121" s="346">
        <v>0</v>
      </c>
      <c r="W121" s="347">
        <v>1</v>
      </c>
      <c r="X121" s="346">
        <v>1</v>
      </c>
      <c r="Y121" s="347">
        <v>1</v>
      </c>
      <c r="Z121" s="346">
        <v>1</v>
      </c>
      <c r="AA121" s="347">
        <v>1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1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24</v>
      </c>
      <c r="D122" s="589">
        <f t="shared" si="95"/>
        <v>10</v>
      </c>
      <c r="E122" s="560">
        <f t="shared" ref="E122:E128" si="100">SUM(+G122+I122+K122+M122+O122+Q122+S122+U122+W122+Y122+AA122+AC122+AE122+AG122)</f>
        <v>14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1</v>
      </c>
      <c r="M122" s="347">
        <v>0</v>
      </c>
      <c r="N122" s="346">
        <v>0</v>
      </c>
      <c r="O122" s="347">
        <v>0</v>
      </c>
      <c r="P122" s="346">
        <v>1</v>
      </c>
      <c r="Q122" s="347">
        <v>2</v>
      </c>
      <c r="R122" s="346">
        <v>0</v>
      </c>
      <c r="S122" s="347">
        <v>0</v>
      </c>
      <c r="T122" s="346">
        <v>0</v>
      </c>
      <c r="U122" s="347">
        <v>3</v>
      </c>
      <c r="V122" s="346">
        <v>4</v>
      </c>
      <c r="W122" s="347">
        <v>1</v>
      </c>
      <c r="X122" s="346">
        <v>1</v>
      </c>
      <c r="Y122" s="347">
        <v>3</v>
      </c>
      <c r="Z122" s="346">
        <v>2</v>
      </c>
      <c r="AA122" s="347">
        <v>5</v>
      </c>
      <c r="AB122" s="346">
        <v>0</v>
      </c>
      <c r="AC122" s="347">
        <v>0</v>
      </c>
      <c r="AD122" s="346">
        <v>1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18</v>
      </c>
      <c r="D128" s="512">
        <f t="shared" si="95"/>
        <v>7</v>
      </c>
      <c r="E128" s="586">
        <f t="shared" si="100"/>
        <v>11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1</v>
      </c>
      <c r="M128" s="508">
        <v>1</v>
      </c>
      <c r="N128" s="505">
        <v>0</v>
      </c>
      <c r="O128" s="508">
        <v>0</v>
      </c>
      <c r="P128" s="505">
        <v>0</v>
      </c>
      <c r="Q128" s="508">
        <v>2</v>
      </c>
      <c r="R128" s="505">
        <v>0</v>
      </c>
      <c r="S128" s="508">
        <v>0</v>
      </c>
      <c r="T128" s="505">
        <v>1</v>
      </c>
      <c r="U128" s="508">
        <v>2</v>
      </c>
      <c r="V128" s="505">
        <v>1</v>
      </c>
      <c r="W128" s="508">
        <v>1</v>
      </c>
      <c r="X128" s="505">
        <v>1</v>
      </c>
      <c r="Y128" s="508">
        <v>2</v>
      </c>
      <c r="Z128" s="505">
        <v>1</v>
      </c>
      <c r="AA128" s="508">
        <v>1</v>
      </c>
      <c r="AB128" s="505">
        <v>1</v>
      </c>
      <c r="AC128" s="508">
        <v>1</v>
      </c>
      <c r="AD128" s="505">
        <v>0</v>
      </c>
      <c r="AE128" s="508">
        <v>0</v>
      </c>
      <c r="AF128" s="505">
        <v>1</v>
      </c>
      <c r="AG128" s="506">
        <v>1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1</v>
      </c>
      <c r="D134" s="587">
        <f t="shared" ref="D134:E140" si="106">SUM(F134+H134+J134+L134+N134+P134+R134+T134+V134+X134+Z134+AB134+AD134+AF134)</f>
        <v>0</v>
      </c>
      <c r="E134" s="588">
        <f t="shared" si="106"/>
        <v>1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>
        <v>1</v>
      </c>
      <c r="AB134" s="474"/>
      <c r="AC134" s="576"/>
      <c r="AD134" s="474"/>
      <c r="AE134" s="576"/>
      <c r="AF134" s="474"/>
      <c r="AG134" s="476"/>
      <c r="AH134" s="497"/>
      <c r="AI134" s="494">
        <v>1</v>
      </c>
      <c r="AJ134" s="494"/>
      <c r="AK134" s="476"/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1</v>
      </c>
      <c r="D135" s="589">
        <f t="shared" si="106"/>
        <v>0</v>
      </c>
      <c r="E135" s="560">
        <f t="shared" si="106"/>
        <v>1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>
        <v>1</v>
      </c>
      <c r="AB135" s="346"/>
      <c r="AC135" s="347"/>
      <c r="AD135" s="346"/>
      <c r="AE135" s="347"/>
      <c r="AF135" s="346"/>
      <c r="AG135" s="481"/>
      <c r="AH135" s="430"/>
      <c r="AI135" s="369">
        <v>1</v>
      </c>
      <c r="AJ135" s="369"/>
      <c r="AK135" s="481"/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0</v>
      </c>
      <c r="E149" s="485">
        <f t="shared" si="114"/>
        <v>2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>
        <v>1</v>
      </c>
      <c r="AL149" s="380"/>
      <c r="AM149" s="392">
        <v>1</v>
      </c>
      <c r="AN149" s="379"/>
      <c r="AO149" s="372"/>
      <c r="AP149" s="392">
        <v>1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8</v>
      </c>
      <c r="D154" s="611">
        <f>SUM(F154+H154+J154+L154)</f>
        <v>2</v>
      </c>
      <c r="E154" s="612">
        <f>SUM(G154+I154+K154+M154)</f>
        <v>6</v>
      </c>
      <c r="F154" s="290">
        <v>1</v>
      </c>
      <c r="G154" s="107">
        <v>4</v>
      </c>
      <c r="H154" s="290">
        <v>0</v>
      </c>
      <c r="I154" s="107">
        <v>2</v>
      </c>
      <c r="J154" s="290">
        <v>1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8</v>
      </c>
      <c r="D157" s="614">
        <f>SUM(D154:D156)</f>
        <v>2</v>
      </c>
      <c r="E157" s="615">
        <f>SUM(E154:E156)</f>
        <v>6</v>
      </c>
      <c r="F157" s="613">
        <f>SUM(F154:F156)</f>
        <v>1</v>
      </c>
      <c r="G157" s="615">
        <f t="shared" ref="G157:M157" si="124">SUM(G154:G156)</f>
        <v>4</v>
      </c>
      <c r="H157" s="613">
        <f t="shared" si="124"/>
        <v>0</v>
      </c>
      <c r="I157" s="615">
        <f t="shared" si="124"/>
        <v>2</v>
      </c>
      <c r="J157" s="613">
        <f t="shared" si="124"/>
        <v>1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1</v>
      </c>
      <c r="D161" s="590">
        <f t="shared" si="125"/>
        <v>0</v>
      </c>
      <c r="E161" s="62">
        <f t="shared" si="125"/>
        <v>1</v>
      </c>
      <c r="F161" s="192">
        <v>0</v>
      </c>
      <c r="G161" s="2">
        <v>0</v>
      </c>
      <c r="H161" s="192">
        <v>0</v>
      </c>
      <c r="I161" s="2">
        <v>1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1</v>
      </c>
      <c r="D162" s="614">
        <f>SUM(D158:D161)</f>
        <v>0</v>
      </c>
      <c r="E162" s="615">
        <f>SUM(E158:E161)</f>
        <v>1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1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9</v>
      </c>
      <c r="D163" s="301">
        <f>SUM(D157+D162)</f>
        <v>2</v>
      </c>
      <c r="E163" s="599">
        <f>SUM(E157+E162)</f>
        <v>7</v>
      </c>
      <c r="F163" s="562">
        <f>SUM(F157+F162)</f>
        <v>1</v>
      </c>
      <c r="G163" s="599">
        <f>SUM(G157+G162)</f>
        <v>4</v>
      </c>
      <c r="H163" s="562">
        <f t="shared" ref="H163:M163" si="129">SUM(H157+H162)</f>
        <v>0</v>
      </c>
      <c r="I163" s="599">
        <f t="shared" si="129"/>
        <v>3</v>
      </c>
      <c r="J163" s="562">
        <f t="shared" si="129"/>
        <v>1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17</v>
      </c>
      <c r="D180" s="611">
        <f>SUM(F180+H180+J180+L180+N180)</f>
        <v>7</v>
      </c>
      <c r="E180" s="612">
        <f>SUM(G180+I180+K180+M180+O180)</f>
        <v>10</v>
      </c>
      <c r="F180" s="474">
        <v>2</v>
      </c>
      <c r="G180" s="576">
        <v>4</v>
      </c>
      <c r="H180" s="474">
        <v>0</v>
      </c>
      <c r="I180" s="576">
        <v>1</v>
      </c>
      <c r="J180" s="474">
        <v>3</v>
      </c>
      <c r="K180" s="576">
        <v>3</v>
      </c>
      <c r="L180" s="474">
        <v>0</v>
      </c>
      <c r="M180" s="576">
        <v>1</v>
      </c>
      <c r="N180" s="474">
        <v>2</v>
      </c>
      <c r="O180" s="496">
        <v>1</v>
      </c>
      <c r="P180" s="497">
        <v>3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7</v>
      </c>
      <c r="D181" s="589">
        <f>SUM(H181+J181+L181+N181)</f>
        <v>2</v>
      </c>
      <c r="E181" s="480">
        <f>SUM(I181+K181+M181+O181)</f>
        <v>5</v>
      </c>
      <c r="F181" s="634"/>
      <c r="G181" s="368"/>
      <c r="H181" s="290">
        <v>1</v>
      </c>
      <c r="I181" s="107">
        <v>1</v>
      </c>
      <c r="J181" s="290">
        <v>0</v>
      </c>
      <c r="K181" s="107">
        <v>1</v>
      </c>
      <c r="L181" s="290">
        <v>1</v>
      </c>
      <c r="M181" s="107">
        <v>2</v>
      </c>
      <c r="N181" s="290">
        <v>0</v>
      </c>
      <c r="O181" s="431">
        <v>1</v>
      </c>
      <c r="P181" s="296">
        <v>2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24</v>
      </c>
      <c r="D183" s="301">
        <f>SUM(D180:D182)</f>
        <v>9</v>
      </c>
      <c r="E183" s="599">
        <f>SUM(E180:E182)</f>
        <v>15</v>
      </c>
      <c r="F183" s="562">
        <f>SUM(F180:F182)</f>
        <v>2</v>
      </c>
      <c r="G183" s="599">
        <f t="shared" ref="G183:O183" si="136">SUM(G180:G182)</f>
        <v>4</v>
      </c>
      <c r="H183" s="562">
        <f t="shared" si="136"/>
        <v>1</v>
      </c>
      <c r="I183" s="599">
        <f t="shared" si="136"/>
        <v>2</v>
      </c>
      <c r="J183" s="562">
        <f t="shared" si="136"/>
        <v>3</v>
      </c>
      <c r="K183" s="599">
        <f t="shared" si="136"/>
        <v>4</v>
      </c>
      <c r="L183" s="562">
        <f t="shared" si="136"/>
        <v>1</v>
      </c>
      <c r="M183" s="599">
        <f t="shared" si="136"/>
        <v>3</v>
      </c>
      <c r="N183" s="562">
        <f t="shared" si="136"/>
        <v>2</v>
      </c>
      <c r="O183" s="306">
        <f t="shared" si="136"/>
        <v>2</v>
      </c>
      <c r="P183" s="302">
        <f>SUM(P180:P182)</f>
        <v>5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3</v>
      </c>
      <c r="D184" s="587">
        <f>SUM(F184+H184+J184+L184+N184)</f>
        <v>0</v>
      </c>
      <c r="E184" s="146">
        <f>SUM(G184+I184+K184+M184+O184)</f>
        <v>3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1</v>
      </c>
      <c r="L184" s="290">
        <v>0</v>
      </c>
      <c r="M184" s="107">
        <v>2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5</v>
      </c>
      <c r="D185" s="630">
        <f t="shared" ref="D185:E187" si="137">SUM(F185+H185+J185+L185+N185)</f>
        <v>3</v>
      </c>
      <c r="E185" s="141">
        <f t="shared" si="137"/>
        <v>2</v>
      </c>
      <c r="F185" s="290">
        <v>1</v>
      </c>
      <c r="G185" s="107">
        <v>2</v>
      </c>
      <c r="H185" s="346">
        <v>2</v>
      </c>
      <c r="I185" s="107"/>
      <c r="J185" s="346"/>
      <c r="K185" s="107"/>
      <c r="L185" s="290"/>
      <c r="M185" s="107"/>
      <c r="N185" s="346"/>
      <c r="O185" s="431"/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36</v>
      </c>
      <c r="D193" s="646">
        <f>SUM(F193+H193+J193+L193+N193+P193+R193+T193+V193+X193+Z193+AB193+AD193+AF193+AH193+AJ193+AL193)</f>
        <v>11</v>
      </c>
      <c r="E193" s="67">
        <f>SUM(G193+I193+K193+M193+O193+Q193+S193+U193+W193+Y193+AA193+AC193+AE193+AG193+AI193+AK193+AM193)</f>
        <v>25</v>
      </c>
      <c r="F193" s="505">
        <v>0</v>
      </c>
      <c r="G193" s="42">
        <v>0</v>
      </c>
      <c r="H193" s="505">
        <v>0</v>
      </c>
      <c r="I193" s="42">
        <v>2</v>
      </c>
      <c r="J193" s="505">
        <v>1</v>
      </c>
      <c r="K193" s="42">
        <v>3</v>
      </c>
      <c r="L193" s="505">
        <v>2</v>
      </c>
      <c r="M193" s="42">
        <v>0</v>
      </c>
      <c r="N193" s="505">
        <v>1</v>
      </c>
      <c r="O193" s="42">
        <v>2</v>
      </c>
      <c r="P193" s="505">
        <v>3</v>
      </c>
      <c r="Q193" s="42">
        <v>5</v>
      </c>
      <c r="R193" s="505">
        <v>0</v>
      </c>
      <c r="S193" s="42">
        <v>2</v>
      </c>
      <c r="T193" s="505">
        <v>0</v>
      </c>
      <c r="U193" s="42">
        <v>1</v>
      </c>
      <c r="V193" s="505">
        <v>1</v>
      </c>
      <c r="W193" s="42">
        <v>2</v>
      </c>
      <c r="X193" s="505">
        <v>0</v>
      </c>
      <c r="Y193" s="42">
        <v>1</v>
      </c>
      <c r="Z193" s="505">
        <v>0</v>
      </c>
      <c r="AA193" s="42">
        <v>3</v>
      </c>
      <c r="AB193" s="505">
        <v>0</v>
      </c>
      <c r="AC193" s="42">
        <v>2</v>
      </c>
      <c r="AD193" s="373">
        <v>3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2</v>
      </c>
      <c r="AL193" s="373">
        <v>0</v>
      </c>
      <c r="AM193" s="66">
        <v>0</v>
      </c>
      <c r="AN193" s="534">
        <v>0</v>
      </c>
      <c r="AO193" s="42">
        <v>3</v>
      </c>
      <c r="AP193" s="373">
        <v>2</v>
      </c>
      <c r="AQ193" s="42">
        <v>3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1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1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1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1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1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1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36</v>
      </c>
      <c r="D204" s="614">
        <f t="shared" si="166"/>
        <v>11</v>
      </c>
      <c r="E204" s="615">
        <f t="shared" si="166"/>
        <v>25</v>
      </c>
      <c r="F204" s="505">
        <v>0</v>
      </c>
      <c r="G204" s="508">
        <v>0</v>
      </c>
      <c r="H204" s="505">
        <v>0</v>
      </c>
      <c r="I204" s="508">
        <v>2</v>
      </c>
      <c r="J204" s="505">
        <v>1</v>
      </c>
      <c r="K204" s="508">
        <v>3</v>
      </c>
      <c r="L204" s="505">
        <v>2</v>
      </c>
      <c r="M204" s="508">
        <v>0</v>
      </c>
      <c r="N204" s="505">
        <v>1</v>
      </c>
      <c r="O204" s="508">
        <v>2</v>
      </c>
      <c r="P204" s="505">
        <v>3</v>
      </c>
      <c r="Q204" s="508">
        <v>5</v>
      </c>
      <c r="R204" s="505">
        <v>0</v>
      </c>
      <c r="S204" s="508">
        <v>2</v>
      </c>
      <c r="T204" s="505">
        <v>0</v>
      </c>
      <c r="U204" s="508">
        <v>1</v>
      </c>
      <c r="V204" s="505">
        <v>1</v>
      </c>
      <c r="W204" s="508">
        <v>2</v>
      </c>
      <c r="X204" s="505">
        <v>0</v>
      </c>
      <c r="Y204" s="508">
        <v>1</v>
      </c>
      <c r="Z204" s="505">
        <v>0</v>
      </c>
      <c r="AA204" s="508">
        <v>3</v>
      </c>
      <c r="AB204" s="505">
        <v>0</v>
      </c>
      <c r="AC204" s="508">
        <v>2</v>
      </c>
      <c r="AD204" s="505">
        <v>3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2</v>
      </c>
      <c r="AL204" s="505">
        <v>0</v>
      </c>
      <c r="AM204" s="647">
        <v>0</v>
      </c>
      <c r="AN204" s="534">
        <v>0</v>
      </c>
      <c r="AO204" s="508">
        <v>3</v>
      </c>
      <c r="AP204" s="373">
        <v>2</v>
      </c>
      <c r="AQ204" s="508">
        <v>3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2</v>
      </c>
      <c r="D205" s="657">
        <f t="shared" si="166"/>
        <v>0</v>
      </c>
      <c r="E205" s="108">
        <f t="shared" si="166"/>
        <v>2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1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1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10</v>
      </c>
      <c r="D206" s="664">
        <f t="shared" si="166"/>
        <v>1</v>
      </c>
      <c r="E206" s="500">
        <f t="shared" si="166"/>
        <v>9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1</v>
      </c>
      <c r="Q206" s="347">
        <v>3</v>
      </c>
      <c r="R206" s="346">
        <v>0</v>
      </c>
      <c r="S206" s="347">
        <v>1</v>
      </c>
      <c r="T206" s="346">
        <v>0</v>
      </c>
      <c r="U206" s="347">
        <v>1</v>
      </c>
      <c r="V206" s="346">
        <v>0</v>
      </c>
      <c r="W206" s="347">
        <v>0</v>
      </c>
      <c r="X206" s="346">
        <v>0</v>
      </c>
      <c r="Y206" s="347">
        <v>1</v>
      </c>
      <c r="Z206" s="346">
        <v>0</v>
      </c>
      <c r="AA206" s="347">
        <v>1</v>
      </c>
      <c r="AB206" s="346">
        <v>0</v>
      </c>
      <c r="AC206" s="347">
        <v>2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3</v>
      </c>
      <c r="AP206" s="346">
        <v>0</v>
      </c>
      <c r="AQ206" s="2">
        <v>3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1</v>
      </c>
      <c r="D207" s="375">
        <f t="shared" si="166"/>
        <v>1</v>
      </c>
      <c r="E207" s="500">
        <f t="shared" si="166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1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1</v>
      </c>
      <c r="D213" s="655">
        <f t="shared" si="177"/>
        <v>1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1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1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1</v>
      </c>
      <c r="D217" s="672">
        <f>SUM(F217+H217+J217+L217+N217+P217+R217+T217+V217+X217+Z217+AB217+AD217+AF217+AH217+AJ217+AL217)</f>
        <v>1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1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1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1</v>
      </c>
      <c r="D223" s="664">
        <f t="shared" si="198"/>
        <v>0</v>
      </c>
      <c r="E223" s="500">
        <f t="shared" si="198"/>
        <v>1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1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1</v>
      </c>
      <c r="D224" s="664">
        <f t="shared" si="198"/>
        <v>0</v>
      </c>
      <c r="E224" s="500">
        <f t="shared" si="198"/>
        <v>1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1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12</v>
      </c>
      <c r="D226" s="246">
        <f t="shared" si="198"/>
        <v>5</v>
      </c>
      <c r="E226" s="67">
        <f t="shared" si="198"/>
        <v>7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1</v>
      </c>
      <c r="L226" s="346">
        <v>1</v>
      </c>
      <c r="M226" s="347">
        <v>0</v>
      </c>
      <c r="N226" s="346">
        <v>1</v>
      </c>
      <c r="O226" s="347">
        <v>1</v>
      </c>
      <c r="P226" s="346">
        <v>1</v>
      </c>
      <c r="Q226" s="347">
        <v>1</v>
      </c>
      <c r="R226" s="346">
        <v>0</v>
      </c>
      <c r="S226" s="347">
        <v>0</v>
      </c>
      <c r="T226" s="346">
        <v>0</v>
      </c>
      <c r="U226" s="347">
        <v>1</v>
      </c>
      <c r="V226" s="346">
        <v>0</v>
      </c>
      <c r="W226" s="347">
        <v>1</v>
      </c>
      <c r="X226" s="346">
        <v>0</v>
      </c>
      <c r="Y226" s="347">
        <v>0</v>
      </c>
      <c r="Z226" s="346">
        <v>0</v>
      </c>
      <c r="AA226" s="347">
        <v>1</v>
      </c>
      <c r="AB226" s="346">
        <v>0</v>
      </c>
      <c r="AC226" s="347">
        <v>0</v>
      </c>
      <c r="AD226" s="346">
        <v>2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1</v>
      </c>
      <c r="AL226" s="380">
        <v>0</v>
      </c>
      <c r="AM226" s="390">
        <v>0</v>
      </c>
      <c r="AN226" s="379">
        <v>0</v>
      </c>
      <c r="AO226" s="388">
        <v>0</v>
      </c>
      <c r="AP226" s="429">
        <v>1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9</v>
      </c>
      <c r="D231" s="657">
        <f>SUM(F231+H231+J231+L231+N231+P231+R231+T231+V231+X231+Z231+AB231+AD231+AF231+AH231+AJ231+AL231)</f>
        <v>3</v>
      </c>
      <c r="E231" s="108">
        <f>SUM(G231+I231+K231+M231+O231+Q231+S231+U231+W231+Y231+AA231+AC231+AE231+AG231+AI231+AK231+AM231)</f>
        <v>6</v>
      </c>
      <c r="F231" s="290">
        <v>0</v>
      </c>
      <c r="G231" s="107">
        <v>0</v>
      </c>
      <c r="H231" s="290">
        <v>0</v>
      </c>
      <c r="I231" s="107">
        <v>1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1</v>
      </c>
      <c r="Q231" s="107">
        <v>1</v>
      </c>
      <c r="R231" s="290">
        <v>0</v>
      </c>
      <c r="S231" s="107">
        <v>1</v>
      </c>
      <c r="T231" s="290">
        <v>0</v>
      </c>
      <c r="U231" s="107">
        <v>0</v>
      </c>
      <c r="V231" s="290">
        <v>0</v>
      </c>
      <c r="W231" s="107">
        <v>2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2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1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1</v>
      </c>
      <c r="D233" s="664">
        <f t="shared" si="198"/>
        <v>0</v>
      </c>
      <c r="E233" s="500">
        <f t="shared" si="198"/>
        <v>1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1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3</v>
      </c>
      <c r="D235" s="655">
        <f t="shared" si="198"/>
        <v>2</v>
      </c>
      <c r="E235" s="688">
        <f t="shared" si="198"/>
        <v>1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1</v>
      </c>
      <c r="L235" s="47">
        <v>2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1</v>
      </c>
      <c r="D241" s="672">
        <f t="shared" si="198"/>
        <v>1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1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2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2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>
        <v>1</v>
      </c>
      <c r="AK373" s="380"/>
      <c r="AL373" s="392">
        <v>1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2</v>
      </c>
      <c r="C376" s="3054">
        <f t="shared" si="298"/>
        <v>0</v>
      </c>
      <c r="D376" s="591">
        <f t="shared" si="298"/>
        <v>2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>
        <v>2</v>
      </c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1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1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>
        <v>1</v>
      </c>
      <c r="AK381" s="47"/>
      <c r="AL381" s="75"/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1</v>
      </c>
      <c r="C388" s="3060">
        <f t="shared" si="306"/>
        <v>0</v>
      </c>
      <c r="D388" s="560">
        <f t="shared" si="307"/>
        <v>1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>
        <v>1</v>
      </c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793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8" workbookViewId="0">
      <selection activeCell="C147" sqref="C147:I14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162</v>
      </c>
      <c r="D12" s="769">
        <f>SUM(F12+H12+J12+L12+N12+P12+R12+T12+V12+X12+Z12+AB12+AD12+AF12+AH12+AJ12+AL12)</f>
        <v>37</v>
      </c>
      <c r="E12" s="621">
        <f>SUM(G12+I12+K12+M12+O12+Q12+S12+U12+W12+Y12+AA12+AC12+AE12+AG12+AI12+AK12+AM12)</f>
        <v>125</v>
      </c>
      <c r="F12" s="770">
        <v>0</v>
      </c>
      <c r="G12" s="576">
        <v>0</v>
      </c>
      <c r="H12" s="770">
        <v>4</v>
      </c>
      <c r="I12" s="576">
        <v>3</v>
      </c>
      <c r="J12" s="770">
        <v>3</v>
      </c>
      <c r="K12" s="771">
        <v>6</v>
      </c>
      <c r="L12" s="770">
        <v>3</v>
      </c>
      <c r="M12" s="771">
        <v>13</v>
      </c>
      <c r="N12" s="770">
        <v>4</v>
      </c>
      <c r="O12" s="771">
        <v>14</v>
      </c>
      <c r="P12" s="770">
        <v>4</v>
      </c>
      <c r="Q12" s="771">
        <v>16</v>
      </c>
      <c r="R12" s="770">
        <v>4</v>
      </c>
      <c r="S12" s="771">
        <v>11</v>
      </c>
      <c r="T12" s="770">
        <v>3</v>
      </c>
      <c r="U12" s="771">
        <v>14</v>
      </c>
      <c r="V12" s="770">
        <v>4</v>
      </c>
      <c r="W12" s="771">
        <v>4</v>
      </c>
      <c r="X12" s="770">
        <v>3</v>
      </c>
      <c r="Y12" s="771">
        <v>9</v>
      </c>
      <c r="Z12" s="770">
        <v>0</v>
      </c>
      <c r="AA12" s="771">
        <v>14</v>
      </c>
      <c r="AB12" s="770">
        <v>1</v>
      </c>
      <c r="AC12" s="771">
        <v>6</v>
      </c>
      <c r="AD12" s="770">
        <v>3</v>
      </c>
      <c r="AE12" s="771">
        <v>4</v>
      </c>
      <c r="AF12" s="770">
        <v>1</v>
      </c>
      <c r="AG12" s="771">
        <v>6</v>
      </c>
      <c r="AH12" s="770">
        <v>0</v>
      </c>
      <c r="AI12" s="771">
        <v>2</v>
      </c>
      <c r="AJ12" s="770">
        <v>0</v>
      </c>
      <c r="AK12" s="771">
        <v>3</v>
      </c>
      <c r="AL12" s="772">
        <v>0</v>
      </c>
      <c r="AM12" s="759">
        <v>0</v>
      </c>
      <c r="AN12" s="758">
        <v>162</v>
      </c>
      <c r="AO12" s="773">
        <v>0</v>
      </c>
      <c r="AP12" s="773">
        <v>1</v>
      </c>
      <c r="AQ12" s="576">
        <v>21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239</v>
      </c>
      <c r="D13" s="774">
        <f t="shared" ref="D13:E26" si="2">SUM(F13+H13+J13+L13+N13+P13+R13+T13+V13+X13+Z13+AB13+AD13+AF13+AH13+AJ13+AL13)</f>
        <v>62</v>
      </c>
      <c r="E13" s="345">
        <f t="shared" si="2"/>
        <v>177</v>
      </c>
      <c r="F13" s="346">
        <v>0</v>
      </c>
      <c r="G13" s="347">
        <v>0</v>
      </c>
      <c r="H13" s="346">
        <v>11</v>
      </c>
      <c r="I13" s="347">
        <v>2</v>
      </c>
      <c r="J13" s="346">
        <v>7</v>
      </c>
      <c r="K13" s="350">
        <v>10</v>
      </c>
      <c r="L13" s="346">
        <v>6</v>
      </c>
      <c r="M13" s="350">
        <v>27</v>
      </c>
      <c r="N13" s="346">
        <v>10</v>
      </c>
      <c r="O13" s="350">
        <v>24</v>
      </c>
      <c r="P13" s="346">
        <v>6</v>
      </c>
      <c r="Q13" s="350">
        <v>18</v>
      </c>
      <c r="R13" s="346">
        <v>2</v>
      </c>
      <c r="S13" s="350">
        <v>21</v>
      </c>
      <c r="T13" s="346">
        <v>5</v>
      </c>
      <c r="U13" s="350">
        <v>14</v>
      </c>
      <c r="V13" s="346">
        <v>1</v>
      </c>
      <c r="W13" s="350">
        <v>9</v>
      </c>
      <c r="X13" s="346">
        <v>6</v>
      </c>
      <c r="Y13" s="350">
        <v>13</v>
      </c>
      <c r="Z13" s="346">
        <v>0</v>
      </c>
      <c r="AA13" s="350">
        <v>21</v>
      </c>
      <c r="AB13" s="346">
        <v>2</v>
      </c>
      <c r="AC13" s="350">
        <v>6</v>
      </c>
      <c r="AD13" s="346">
        <v>3</v>
      </c>
      <c r="AE13" s="350">
        <v>7</v>
      </c>
      <c r="AF13" s="346">
        <v>1</v>
      </c>
      <c r="AG13" s="350">
        <v>3</v>
      </c>
      <c r="AH13" s="346">
        <v>0</v>
      </c>
      <c r="AI13" s="350">
        <v>1</v>
      </c>
      <c r="AJ13" s="346">
        <v>1</v>
      </c>
      <c r="AK13" s="350">
        <v>0</v>
      </c>
      <c r="AL13" s="351">
        <v>1</v>
      </c>
      <c r="AM13" s="352">
        <v>1</v>
      </c>
      <c r="AN13" s="430">
        <v>239</v>
      </c>
      <c r="AO13" s="369">
        <v>0</v>
      </c>
      <c r="AP13" s="369">
        <v>4</v>
      </c>
      <c r="AQ13" s="347">
        <v>34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88</v>
      </c>
      <c r="D16" s="774">
        <f t="shared" si="2"/>
        <v>24</v>
      </c>
      <c r="E16" s="345">
        <f t="shared" si="2"/>
        <v>64</v>
      </c>
      <c r="F16" s="346">
        <v>0</v>
      </c>
      <c r="G16" s="347">
        <v>2</v>
      </c>
      <c r="H16" s="346">
        <v>4</v>
      </c>
      <c r="I16" s="347">
        <v>1</v>
      </c>
      <c r="J16" s="346">
        <v>1</v>
      </c>
      <c r="K16" s="350">
        <v>5</v>
      </c>
      <c r="L16" s="346">
        <v>1</v>
      </c>
      <c r="M16" s="350">
        <v>8</v>
      </c>
      <c r="N16" s="346">
        <v>4</v>
      </c>
      <c r="O16" s="350">
        <v>3</v>
      </c>
      <c r="P16" s="346">
        <v>4</v>
      </c>
      <c r="Q16" s="350">
        <v>8</v>
      </c>
      <c r="R16" s="346">
        <v>2</v>
      </c>
      <c r="S16" s="350">
        <v>8</v>
      </c>
      <c r="T16" s="346">
        <v>0</v>
      </c>
      <c r="U16" s="350">
        <v>8</v>
      </c>
      <c r="V16" s="346">
        <v>1</v>
      </c>
      <c r="W16" s="350">
        <v>4</v>
      </c>
      <c r="X16" s="346">
        <v>3</v>
      </c>
      <c r="Y16" s="350">
        <v>6</v>
      </c>
      <c r="Z16" s="346">
        <v>0</v>
      </c>
      <c r="AA16" s="350">
        <v>5</v>
      </c>
      <c r="AB16" s="346">
        <v>0</v>
      </c>
      <c r="AC16" s="350">
        <v>1</v>
      </c>
      <c r="AD16" s="346">
        <v>3</v>
      </c>
      <c r="AE16" s="350">
        <v>2</v>
      </c>
      <c r="AF16" s="346">
        <v>1</v>
      </c>
      <c r="AG16" s="350">
        <v>1</v>
      </c>
      <c r="AH16" s="346">
        <v>0</v>
      </c>
      <c r="AI16" s="350">
        <v>2</v>
      </c>
      <c r="AJ16" s="346">
        <v>0</v>
      </c>
      <c r="AK16" s="350">
        <v>0</v>
      </c>
      <c r="AL16" s="351">
        <v>0</v>
      </c>
      <c r="AM16" s="352">
        <v>0</v>
      </c>
      <c r="AN16" s="430">
        <v>88</v>
      </c>
      <c r="AO16" s="369">
        <v>0</v>
      </c>
      <c r="AP16" s="369">
        <v>0</v>
      </c>
      <c r="AQ16" s="347">
        <v>17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489</v>
      </c>
      <c r="D22" s="625">
        <f t="shared" si="2"/>
        <v>123</v>
      </c>
      <c r="E22" s="626">
        <f>SUM(G22+I22+K22+M22+O22+Q22+S22+U22+W22+Y22+AA22+AC22+AE22+AG22+AI22+AK22+AM22)</f>
        <v>366</v>
      </c>
      <c r="F22" s="779">
        <f>SUM(F12:F21)</f>
        <v>0</v>
      </c>
      <c r="G22" s="515">
        <f t="shared" ref="G22:AS22" si="22">SUM(G12:G21)</f>
        <v>2</v>
      </c>
      <c r="H22" s="779">
        <f t="shared" si="22"/>
        <v>19</v>
      </c>
      <c r="I22" s="515">
        <f t="shared" si="22"/>
        <v>6</v>
      </c>
      <c r="J22" s="779">
        <f t="shared" si="22"/>
        <v>11</v>
      </c>
      <c r="K22" s="586">
        <f t="shared" si="22"/>
        <v>21</v>
      </c>
      <c r="L22" s="779">
        <f t="shared" si="22"/>
        <v>10</v>
      </c>
      <c r="M22" s="586">
        <f t="shared" si="22"/>
        <v>48</v>
      </c>
      <c r="N22" s="779">
        <f t="shared" si="22"/>
        <v>18</v>
      </c>
      <c r="O22" s="586">
        <f t="shared" si="22"/>
        <v>41</v>
      </c>
      <c r="P22" s="779">
        <f t="shared" si="22"/>
        <v>14</v>
      </c>
      <c r="Q22" s="586">
        <f t="shared" si="22"/>
        <v>42</v>
      </c>
      <c r="R22" s="779">
        <f t="shared" si="22"/>
        <v>8</v>
      </c>
      <c r="S22" s="586">
        <f t="shared" si="22"/>
        <v>40</v>
      </c>
      <c r="T22" s="779">
        <f t="shared" si="22"/>
        <v>8</v>
      </c>
      <c r="U22" s="586">
        <f t="shared" si="22"/>
        <v>36</v>
      </c>
      <c r="V22" s="779">
        <f t="shared" si="22"/>
        <v>6</v>
      </c>
      <c r="W22" s="586">
        <f t="shared" si="22"/>
        <v>17</v>
      </c>
      <c r="X22" s="779">
        <f t="shared" si="22"/>
        <v>12</v>
      </c>
      <c r="Y22" s="586">
        <f t="shared" si="22"/>
        <v>28</v>
      </c>
      <c r="Z22" s="779">
        <f t="shared" si="22"/>
        <v>0</v>
      </c>
      <c r="AA22" s="586">
        <f t="shared" si="22"/>
        <v>40</v>
      </c>
      <c r="AB22" s="779">
        <f t="shared" si="22"/>
        <v>3</v>
      </c>
      <c r="AC22" s="586">
        <f t="shared" si="22"/>
        <v>13</v>
      </c>
      <c r="AD22" s="779">
        <f t="shared" si="22"/>
        <v>9</v>
      </c>
      <c r="AE22" s="586">
        <f t="shared" si="22"/>
        <v>13</v>
      </c>
      <c r="AF22" s="779">
        <f t="shared" si="22"/>
        <v>3</v>
      </c>
      <c r="AG22" s="586">
        <f t="shared" si="22"/>
        <v>10</v>
      </c>
      <c r="AH22" s="779">
        <f t="shared" si="22"/>
        <v>0</v>
      </c>
      <c r="AI22" s="586">
        <f t="shared" si="22"/>
        <v>5</v>
      </c>
      <c r="AJ22" s="779">
        <f t="shared" si="22"/>
        <v>1</v>
      </c>
      <c r="AK22" s="586">
        <f t="shared" si="22"/>
        <v>3</v>
      </c>
      <c r="AL22" s="780">
        <f t="shared" si="22"/>
        <v>1</v>
      </c>
      <c r="AM22" s="513">
        <f t="shared" si="22"/>
        <v>1</v>
      </c>
      <c r="AN22" s="514">
        <f t="shared" si="22"/>
        <v>489</v>
      </c>
      <c r="AO22" s="512">
        <f t="shared" si="22"/>
        <v>0</v>
      </c>
      <c r="AP22" s="512">
        <f>SUM(AP12:AP21)</f>
        <v>5</v>
      </c>
      <c r="AQ22" s="515">
        <f t="shared" si="22"/>
        <v>72</v>
      </c>
      <c r="AR22" s="572">
        <f t="shared" si="22"/>
        <v>1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46</v>
      </c>
      <c r="D24" s="721">
        <f t="shared" si="2"/>
        <v>17</v>
      </c>
      <c r="E24" s="787">
        <f t="shared" si="2"/>
        <v>29</v>
      </c>
      <c r="F24" s="669">
        <v>0</v>
      </c>
      <c r="G24" s="668">
        <v>0</v>
      </c>
      <c r="H24" s="669">
        <v>1</v>
      </c>
      <c r="I24" s="668">
        <v>1</v>
      </c>
      <c r="J24" s="669">
        <v>4</v>
      </c>
      <c r="K24" s="671">
        <v>2</v>
      </c>
      <c r="L24" s="669">
        <v>2</v>
      </c>
      <c r="M24" s="671">
        <v>6</v>
      </c>
      <c r="N24" s="669">
        <v>2</v>
      </c>
      <c r="O24" s="671">
        <v>0</v>
      </c>
      <c r="P24" s="669">
        <v>1</v>
      </c>
      <c r="Q24" s="671">
        <v>4</v>
      </c>
      <c r="R24" s="669">
        <v>1</v>
      </c>
      <c r="S24" s="671">
        <v>4</v>
      </c>
      <c r="T24" s="669">
        <v>1</v>
      </c>
      <c r="U24" s="671">
        <v>1</v>
      </c>
      <c r="V24" s="669">
        <v>1</v>
      </c>
      <c r="W24" s="671">
        <v>0</v>
      </c>
      <c r="X24" s="669">
        <v>1</v>
      </c>
      <c r="Y24" s="671">
        <v>2</v>
      </c>
      <c r="Z24" s="669">
        <v>0</v>
      </c>
      <c r="AA24" s="671">
        <v>3</v>
      </c>
      <c r="AB24" s="669">
        <v>0</v>
      </c>
      <c r="AC24" s="671">
        <v>4</v>
      </c>
      <c r="AD24" s="669">
        <v>3</v>
      </c>
      <c r="AE24" s="671">
        <v>1</v>
      </c>
      <c r="AF24" s="669">
        <v>0</v>
      </c>
      <c r="AG24" s="671">
        <v>1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46</v>
      </c>
      <c r="AO24" s="791">
        <v>0</v>
      </c>
      <c r="AP24" s="791">
        <v>2</v>
      </c>
      <c r="AQ24" s="668">
        <v>6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1</v>
      </c>
      <c r="C30" s="576">
        <v>1</v>
      </c>
      <c r="D30" s="797"/>
      <c r="E30" s="472">
        <f>SUM(F30+G30)</f>
        <v>3</v>
      </c>
      <c r="F30" s="597">
        <f>SUM(H30+J30+L30+N30+P30+R30+T30+V30+X30+Z30+AB30+AD30+AF30+AH30+AJ30+AL30+AN30)</f>
        <v>2</v>
      </c>
      <c r="G30" s="598">
        <f>SUM(I30+K30+M30+O30+Q30+S30+U30+W30+Y30+AA30+AC30+AE30+AG30+AI30+AK30+AM30+AO30)</f>
        <v>1</v>
      </c>
      <c r="H30" s="770">
        <v>0</v>
      </c>
      <c r="I30" s="576">
        <v>0</v>
      </c>
      <c r="J30" s="770">
        <v>1</v>
      </c>
      <c r="K30" s="771">
        <v>1</v>
      </c>
      <c r="L30" s="770">
        <v>0</v>
      </c>
      <c r="M30" s="771">
        <v>0</v>
      </c>
      <c r="N30" s="770">
        <v>1</v>
      </c>
      <c r="O30" s="771">
        <v>0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2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1</v>
      </c>
      <c r="C32" s="515">
        <f t="shared" si="32"/>
        <v>1</v>
      </c>
      <c r="D32" s="801">
        <f t="shared" si="32"/>
        <v>0</v>
      </c>
      <c r="E32" s="572">
        <f t="shared" si="32"/>
        <v>3</v>
      </c>
      <c r="F32" s="572">
        <f t="shared" si="32"/>
        <v>2</v>
      </c>
      <c r="G32" s="572">
        <f t="shared" si="32"/>
        <v>1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1</v>
      </c>
      <c r="K32" s="572">
        <f t="shared" si="33"/>
        <v>1</v>
      </c>
      <c r="L32" s="779">
        <f t="shared" si="33"/>
        <v>0</v>
      </c>
      <c r="M32" s="572">
        <f t="shared" si="33"/>
        <v>0</v>
      </c>
      <c r="N32" s="779">
        <f t="shared" si="33"/>
        <v>1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2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>
        <v>1</v>
      </c>
      <c r="D97" s="576">
        <v>1</v>
      </c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1</v>
      </c>
      <c r="D102" s="881">
        <f>SUM(D97:D101)</f>
        <v>1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1</v>
      </c>
      <c r="C147" s="346">
        <v>0</v>
      </c>
      <c r="D147" s="348">
        <v>0</v>
      </c>
      <c r="E147" s="369">
        <v>0</v>
      </c>
      <c r="F147" s="350">
        <v>0</v>
      </c>
      <c r="G147" s="351">
        <v>0</v>
      </c>
      <c r="H147" s="430">
        <v>1</v>
      </c>
      <c r="I147" s="347">
        <v>0</v>
      </c>
    </row>
    <row r="148" spans="1:95" ht="15" customHeight="1" x14ac:dyDescent="0.25">
      <c r="A148" s="344" t="s">
        <v>327</v>
      </c>
      <c r="B148" s="356">
        <f t="shared" si="56"/>
        <v>2</v>
      </c>
      <c r="C148" s="346">
        <v>2</v>
      </c>
      <c r="D148" s="348">
        <v>0</v>
      </c>
      <c r="E148" s="369">
        <v>0</v>
      </c>
      <c r="F148" s="350">
        <v>0</v>
      </c>
      <c r="G148" s="351">
        <v>0</v>
      </c>
      <c r="H148" s="430">
        <v>0</v>
      </c>
      <c r="I148" s="347">
        <v>0</v>
      </c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548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41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9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17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2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7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>
        <v>1</v>
      </c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3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2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14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4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1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>
        <v>1</v>
      </c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40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4</v>
      </c>
      <c r="AF118" s="3177">
        <v>20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5</v>
      </c>
      <c r="AF119" s="3177">
        <v>7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8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>
        <v>1</v>
      </c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20</v>
      </c>
      <c r="AF126" s="3193">
        <f t="shared" si="25"/>
        <v>130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150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I25" sqref="I2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807</v>
      </c>
      <c r="E12" s="2326">
        <f>SUM(G12+I12+K12+M12+O12+Q12+S12+U12+W12+Y12+AA12+AC12+AE12+AG12+AI12+AK12+AM12+AO12)</f>
        <v>314</v>
      </c>
      <c r="F12" s="588">
        <f>SUM(H12+J12+L12+N12+P12+R12+T12+V12+X12+Z12+AB12+AD12+AF12+AH12+AJ12+AL12+AN12+AP12)</f>
        <v>493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1</v>
      </c>
      <c r="O12" s="290">
        <v>2</v>
      </c>
      <c r="P12" s="107">
        <v>1</v>
      </c>
      <c r="Q12" s="290">
        <v>2</v>
      </c>
      <c r="R12" s="637">
        <v>3</v>
      </c>
      <c r="S12" s="290">
        <v>8</v>
      </c>
      <c r="T12" s="637">
        <v>2</v>
      </c>
      <c r="U12" s="290">
        <v>5</v>
      </c>
      <c r="V12" s="637">
        <v>4</v>
      </c>
      <c r="W12" s="290">
        <v>11</v>
      </c>
      <c r="X12" s="637">
        <v>15</v>
      </c>
      <c r="Y12" s="290">
        <v>64</v>
      </c>
      <c r="Z12" s="637">
        <v>50</v>
      </c>
      <c r="AA12" s="290">
        <v>28</v>
      </c>
      <c r="AB12" s="637">
        <v>52</v>
      </c>
      <c r="AC12" s="290">
        <v>27</v>
      </c>
      <c r="AD12" s="637">
        <v>78</v>
      </c>
      <c r="AE12" s="290">
        <v>21</v>
      </c>
      <c r="AF12" s="637">
        <v>81</v>
      </c>
      <c r="AG12" s="290">
        <v>37</v>
      </c>
      <c r="AH12" s="637">
        <v>70</v>
      </c>
      <c r="AI12" s="290">
        <v>54</v>
      </c>
      <c r="AJ12" s="637">
        <v>57</v>
      </c>
      <c r="AK12" s="290">
        <v>12</v>
      </c>
      <c r="AL12" s="637">
        <v>22</v>
      </c>
      <c r="AM12" s="290">
        <v>31</v>
      </c>
      <c r="AN12" s="637">
        <v>38</v>
      </c>
      <c r="AO12" s="290">
        <v>12</v>
      </c>
      <c r="AP12" s="431">
        <v>19</v>
      </c>
      <c r="AQ12" s="296">
        <v>25</v>
      </c>
      <c r="AR12" s="535">
        <v>21</v>
      </c>
      <c r="AS12" s="535">
        <v>11</v>
      </c>
      <c r="AT12" s="535">
        <v>11</v>
      </c>
      <c r="AU12" s="535">
        <v>8</v>
      </c>
      <c r="AV12" s="535">
        <v>81</v>
      </c>
      <c r="AW12" s="535">
        <v>0</v>
      </c>
      <c r="AX12" s="107">
        <v>5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129</v>
      </c>
      <c r="E13" s="479">
        <f t="shared" ref="E13:F15" si="6">SUM(G13+I13+K13+M13+O13+Q13+S13+U13+W13+Y13+AA13+AC13+AE13+AG13+AI13+AK13+AM13+AO13)</f>
        <v>70</v>
      </c>
      <c r="F13" s="560">
        <f t="shared" si="6"/>
        <v>59</v>
      </c>
      <c r="G13" s="346">
        <v>3</v>
      </c>
      <c r="H13" s="347">
        <v>0</v>
      </c>
      <c r="I13" s="346">
        <v>5</v>
      </c>
      <c r="J13" s="347">
        <v>9</v>
      </c>
      <c r="K13" s="346">
        <v>9</v>
      </c>
      <c r="L13" s="347">
        <v>4</v>
      </c>
      <c r="M13" s="346">
        <v>8</v>
      </c>
      <c r="N13" s="347">
        <v>9</v>
      </c>
      <c r="O13" s="346">
        <v>3</v>
      </c>
      <c r="P13" s="347">
        <v>3</v>
      </c>
      <c r="Q13" s="346">
        <v>10</v>
      </c>
      <c r="R13" s="350">
        <v>0</v>
      </c>
      <c r="S13" s="346">
        <v>7</v>
      </c>
      <c r="T13" s="350">
        <v>13</v>
      </c>
      <c r="U13" s="346">
        <v>7</v>
      </c>
      <c r="V13" s="350">
        <v>7</v>
      </c>
      <c r="W13" s="346">
        <v>15</v>
      </c>
      <c r="X13" s="350">
        <v>13</v>
      </c>
      <c r="Y13" s="346">
        <v>3</v>
      </c>
      <c r="Z13" s="350">
        <v>1</v>
      </c>
      <c r="AA13" s="346">
        <v>0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0</v>
      </c>
      <c r="AS13" s="369">
        <v>0</v>
      </c>
      <c r="AT13" s="369">
        <v>2</v>
      </c>
      <c r="AU13" s="369">
        <v>0</v>
      </c>
      <c r="AV13" s="369">
        <v>0</v>
      </c>
      <c r="AW13" s="369">
        <v>0</v>
      </c>
      <c r="AX13" s="347">
        <v>1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15</v>
      </c>
      <c r="E14" s="479">
        <f t="shared" si="6"/>
        <v>7</v>
      </c>
      <c r="F14" s="560">
        <f t="shared" si="6"/>
        <v>8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1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2</v>
      </c>
      <c r="AD14" s="350">
        <v>1</v>
      </c>
      <c r="AE14" s="346">
        <v>2</v>
      </c>
      <c r="AF14" s="350">
        <v>1</v>
      </c>
      <c r="AG14" s="346">
        <v>2</v>
      </c>
      <c r="AH14" s="350">
        <v>1</v>
      </c>
      <c r="AI14" s="346">
        <v>1</v>
      </c>
      <c r="AJ14" s="350">
        <v>3</v>
      </c>
      <c r="AK14" s="346">
        <v>0</v>
      </c>
      <c r="AL14" s="350">
        <v>0</v>
      </c>
      <c r="AM14" s="346">
        <v>0</v>
      </c>
      <c r="AN14" s="350">
        <v>1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212</v>
      </c>
      <c r="E15" s="479">
        <f t="shared" si="6"/>
        <v>72</v>
      </c>
      <c r="F15" s="560">
        <f t="shared" si="6"/>
        <v>140</v>
      </c>
      <c r="G15" s="346">
        <v>4</v>
      </c>
      <c r="H15" s="347">
        <v>3</v>
      </c>
      <c r="I15" s="346">
        <v>1</v>
      </c>
      <c r="J15" s="347">
        <v>4</v>
      </c>
      <c r="K15" s="346">
        <v>3</v>
      </c>
      <c r="L15" s="347">
        <v>2</v>
      </c>
      <c r="M15" s="346">
        <v>1</v>
      </c>
      <c r="N15" s="350">
        <v>4</v>
      </c>
      <c r="O15" s="346">
        <v>1</v>
      </c>
      <c r="P15" s="350">
        <v>2</v>
      </c>
      <c r="Q15" s="346">
        <v>2</v>
      </c>
      <c r="R15" s="350">
        <v>2</v>
      </c>
      <c r="S15" s="346">
        <v>4</v>
      </c>
      <c r="T15" s="350">
        <v>1</v>
      </c>
      <c r="U15" s="346">
        <v>4</v>
      </c>
      <c r="V15" s="350">
        <v>5</v>
      </c>
      <c r="W15" s="346">
        <v>7</v>
      </c>
      <c r="X15" s="350">
        <v>5</v>
      </c>
      <c r="Y15" s="346">
        <v>12</v>
      </c>
      <c r="Z15" s="350">
        <v>5</v>
      </c>
      <c r="AA15" s="346">
        <v>4</v>
      </c>
      <c r="AB15" s="350">
        <v>7</v>
      </c>
      <c r="AC15" s="346">
        <v>7</v>
      </c>
      <c r="AD15" s="350">
        <v>33</v>
      </c>
      <c r="AE15" s="346">
        <v>7</v>
      </c>
      <c r="AF15" s="350">
        <v>36</v>
      </c>
      <c r="AG15" s="346">
        <v>4</v>
      </c>
      <c r="AH15" s="350">
        <v>12</v>
      </c>
      <c r="AI15" s="346">
        <v>4</v>
      </c>
      <c r="AJ15" s="350">
        <v>11</v>
      </c>
      <c r="AK15" s="346">
        <v>2</v>
      </c>
      <c r="AL15" s="350">
        <v>1</v>
      </c>
      <c r="AM15" s="346">
        <v>3</v>
      </c>
      <c r="AN15" s="350">
        <v>5</v>
      </c>
      <c r="AO15" s="346">
        <v>2</v>
      </c>
      <c r="AP15" s="352">
        <v>2</v>
      </c>
      <c r="AQ15" s="430">
        <v>5</v>
      </c>
      <c r="AR15" s="369">
        <v>15</v>
      </c>
      <c r="AS15" s="369">
        <v>0</v>
      </c>
      <c r="AT15" s="369">
        <v>2</v>
      </c>
      <c r="AU15" s="369">
        <v>1</v>
      </c>
      <c r="AV15" s="369">
        <v>12</v>
      </c>
      <c r="AW15" s="369">
        <v>0</v>
      </c>
      <c r="AX15" s="347">
        <v>2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107</v>
      </c>
      <c r="E21" s="3581">
        <f>SUM(G21+I21+K21+M21+O21+Q21+S21+U21+W21+Y21+AA21+AC21+AE21+AG21+AI21+AK21+AM21+AO21)</f>
        <v>45</v>
      </c>
      <c r="F21" s="3044">
        <f>SUM(H21+J21+L21+N21+P21+R21+T21+V21+X21+Z21+AB21+AD21+AF21+AH21+AJ21+AL21+AN21+AP21)</f>
        <v>62</v>
      </c>
      <c r="G21" s="3348">
        <v>3</v>
      </c>
      <c r="H21" s="771">
        <v>2</v>
      </c>
      <c r="I21" s="3348">
        <v>1</v>
      </c>
      <c r="J21" s="576">
        <v>5</v>
      </c>
      <c r="K21" s="3348">
        <v>7</v>
      </c>
      <c r="L21" s="771">
        <v>4</v>
      </c>
      <c r="M21" s="3348">
        <v>2</v>
      </c>
      <c r="N21" s="576">
        <v>2</v>
      </c>
      <c r="O21" s="3348">
        <v>1</v>
      </c>
      <c r="P21" s="771">
        <v>1</v>
      </c>
      <c r="Q21" s="3348">
        <v>3</v>
      </c>
      <c r="R21" s="771">
        <v>1</v>
      </c>
      <c r="S21" s="3348">
        <v>4</v>
      </c>
      <c r="T21" s="771">
        <v>4</v>
      </c>
      <c r="U21" s="3348">
        <v>3</v>
      </c>
      <c r="V21" s="771">
        <v>3</v>
      </c>
      <c r="W21" s="3347">
        <v>7</v>
      </c>
      <c r="X21" s="3382">
        <v>3</v>
      </c>
      <c r="Y21" s="3348">
        <v>6</v>
      </c>
      <c r="Z21" s="771">
        <v>6</v>
      </c>
      <c r="AA21" s="3347">
        <v>1</v>
      </c>
      <c r="AB21" s="3382">
        <v>3</v>
      </c>
      <c r="AC21" s="3348">
        <v>1</v>
      </c>
      <c r="AD21" s="771">
        <v>10</v>
      </c>
      <c r="AE21" s="3347">
        <v>2</v>
      </c>
      <c r="AF21" s="3382">
        <v>15</v>
      </c>
      <c r="AG21" s="3348">
        <v>2</v>
      </c>
      <c r="AH21" s="771">
        <v>2</v>
      </c>
      <c r="AI21" s="3347">
        <v>0</v>
      </c>
      <c r="AJ21" s="3382">
        <v>1</v>
      </c>
      <c r="AK21" s="3348">
        <v>1</v>
      </c>
      <c r="AL21" s="771">
        <v>0</v>
      </c>
      <c r="AM21" s="3347">
        <v>1</v>
      </c>
      <c r="AN21" s="771">
        <v>0</v>
      </c>
      <c r="AO21" s="3347">
        <v>0</v>
      </c>
      <c r="AP21" s="759">
        <v>0</v>
      </c>
      <c r="AQ21" s="758">
        <v>4</v>
      </c>
      <c r="AR21" s="773">
        <v>7</v>
      </c>
      <c r="AS21" s="773">
        <v>0</v>
      </c>
      <c r="AT21" s="773">
        <v>0</v>
      </c>
      <c r="AU21" s="773">
        <v>1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237</v>
      </c>
      <c r="E23" s="479">
        <f t="shared" ref="E23:F33" si="36">SUM(G23+I23+K23+M23+O23+Q23+S23+U23+W23+Y23+AA23+AC23+AE23+AG23+AI23+AK23+AM23+AO23)</f>
        <v>84</v>
      </c>
      <c r="F23" s="560">
        <f t="shared" si="36"/>
        <v>153</v>
      </c>
      <c r="G23" s="346">
        <v>4</v>
      </c>
      <c r="H23" s="350">
        <v>2</v>
      </c>
      <c r="I23" s="346">
        <v>2</v>
      </c>
      <c r="J23" s="347">
        <v>5</v>
      </c>
      <c r="K23" s="346">
        <v>5</v>
      </c>
      <c r="L23" s="350">
        <v>2</v>
      </c>
      <c r="M23" s="346">
        <v>3</v>
      </c>
      <c r="N23" s="347">
        <v>6</v>
      </c>
      <c r="O23" s="346">
        <v>1</v>
      </c>
      <c r="P23" s="350">
        <v>4</v>
      </c>
      <c r="Q23" s="346">
        <v>4</v>
      </c>
      <c r="R23" s="350">
        <v>1</v>
      </c>
      <c r="S23" s="346">
        <v>7</v>
      </c>
      <c r="T23" s="350">
        <v>7</v>
      </c>
      <c r="U23" s="346">
        <v>3</v>
      </c>
      <c r="V23" s="350">
        <v>6</v>
      </c>
      <c r="W23" s="348">
        <v>10</v>
      </c>
      <c r="X23" s="349">
        <v>8</v>
      </c>
      <c r="Y23" s="346">
        <v>13</v>
      </c>
      <c r="Z23" s="350">
        <v>17</v>
      </c>
      <c r="AA23" s="348">
        <v>5</v>
      </c>
      <c r="AB23" s="349">
        <v>13</v>
      </c>
      <c r="AC23" s="346">
        <v>3</v>
      </c>
      <c r="AD23" s="350">
        <v>21</v>
      </c>
      <c r="AE23" s="348">
        <v>6</v>
      </c>
      <c r="AF23" s="349">
        <v>26</v>
      </c>
      <c r="AG23" s="346">
        <v>6</v>
      </c>
      <c r="AH23" s="350">
        <v>11</v>
      </c>
      <c r="AI23" s="348">
        <v>4</v>
      </c>
      <c r="AJ23" s="349">
        <v>8</v>
      </c>
      <c r="AK23" s="346">
        <v>3</v>
      </c>
      <c r="AL23" s="350">
        <v>3</v>
      </c>
      <c r="AM23" s="348">
        <v>5</v>
      </c>
      <c r="AN23" s="350">
        <v>10</v>
      </c>
      <c r="AO23" s="348">
        <v>0</v>
      </c>
      <c r="AP23" s="352">
        <v>3</v>
      </c>
      <c r="AQ23" s="430">
        <v>4</v>
      </c>
      <c r="AR23" s="369">
        <v>17</v>
      </c>
      <c r="AS23" s="369">
        <v>3</v>
      </c>
      <c r="AT23" s="369">
        <v>0</v>
      </c>
      <c r="AU23" s="369">
        <v>4</v>
      </c>
      <c r="AV23" s="369">
        <v>2</v>
      </c>
      <c r="AW23" s="369">
        <v>0</v>
      </c>
      <c r="AX23" s="347">
        <v>2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765</v>
      </c>
      <c r="E24" s="479">
        <f t="shared" si="36"/>
        <v>324</v>
      </c>
      <c r="F24" s="560">
        <f t="shared" si="36"/>
        <v>441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4</v>
      </c>
      <c r="O24" s="346">
        <v>6</v>
      </c>
      <c r="P24" s="350">
        <v>1</v>
      </c>
      <c r="Q24" s="346">
        <v>21</v>
      </c>
      <c r="R24" s="350">
        <v>0</v>
      </c>
      <c r="S24" s="346">
        <v>47</v>
      </c>
      <c r="T24" s="350">
        <v>18</v>
      </c>
      <c r="U24" s="346">
        <v>18</v>
      </c>
      <c r="V24" s="350">
        <v>29</v>
      </c>
      <c r="W24" s="348">
        <v>15</v>
      </c>
      <c r="X24" s="349">
        <v>46</v>
      </c>
      <c r="Y24" s="346">
        <v>155</v>
      </c>
      <c r="Z24" s="350">
        <v>145</v>
      </c>
      <c r="AA24" s="348">
        <v>58</v>
      </c>
      <c r="AB24" s="349">
        <v>69</v>
      </c>
      <c r="AC24" s="346">
        <v>4</v>
      </c>
      <c r="AD24" s="350">
        <v>68</v>
      </c>
      <c r="AE24" s="348">
        <v>0</v>
      </c>
      <c r="AF24" s="349">
        <v>56</v>
      </c>
      <c r="AG24" s="346">
        <v>0</v>
      </c>
      <c r="AH24" s="350">
        <v>1</v>
      </c>
      <c r="AI24" s="348">
        <v>0</v>
      </c>
      <c r="AJ24" s="349">
        <v>4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69</v>
      </c>
      <c r="AR24" s="369">
        <v>11</v>
      </c>
      <c r="AS24" s="369">
        <v>0</v>
      </c>
      <c r="AT24" s="369">
        <v>0</v>
      </c>
      <c r="AU24" s="369">
        <v>0</v>
      </c>
      <c r="AV24" s="369">
        <v>1</v>
      </c>
      <c r="AW24" s="369">
        <v>0</v>
      </c>
      <c r="AX24" s="347">
        <v>4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200</v>
      </c>
      <c r="E25" s="479">
        <f t="shared" si="36"/>
        <v>80</v>
      </c>
      <c r="F25" s="560">
        <f t="shared" si="36"/>
        <v>120</v>
      </c>
      <c r="G25" s="346">
        <v>0</v>
      </c>
      <c r="H25" s="350">
        <v>0</v>
      </c>
      <c r="I25" s="346">
        <v>1</v>
      </c>
      <c r="J25" s="347">
        <v>0</v>
      </c>
      <c r="K25" s="346">
        <v>2</v>
      </c>
      <c r="L25" s="350">
        <v>0</v>
      </c>
      <c r="M25" s="346">
        <v>5</v>
      </c>
      <c r="N25" s="347">
        <v>5</v>
      </c>
      <c r="O25" s="346">
        <v>2</v>
      </c>
      <c r="P25" s="350">
        <v>3</v>
      </c>
      <c r="Q25" s="346">
        <v>4</v>
      </c>
      <c r="R25" s="350">
        <v>0</v>
      </c>
      <c r="S25" s="346">
        <v>6</v>
      </c>
      <c r="T25" s="350">
        <v>8</v>
      </c>
      <c r="U25" s="346">
        <v>3</v>
      </c>
      <c r="V25" s="350">
        <v>5</v>
      </c>
      <c r="W25" s="348">
        <v>8</v>
      </c>
      <c r="X25" s="349">
        <v>9</v>
      </c>
      <c r="Y25" s="346">
        <v>28</v>
      </c>
      <c r="Z25" s="350">
        <v>20</v>
      </c>
      <c r="AA25" s="348">
        <v>13</v>
      </c>
      <c r="AB25" s="349">
        <v>16</v>
      </c>
      <c r="AC25" s="346">
        <v>2</v>
      </c>
      <c r="AD25" s="350">
        <v>8</v>
      </c>
      <c r="AE25" s="348">
        <v>0</v>
      </c>
      <c r="AF25" s="349">
        <v>21</v>
      </c>
      <c r="AG25" s="346">
        <v>1</v>
      </c>
      <c r="AH25" s="350">
        <v>11</v>
      </c>
      <c r="AI25" s="348">
        <v>3</v>
      </c>
      <c r="AJ25" s="349">
        <v>8</v>
      </c>
      <c r="AK25" s="346">
        <v>1</v>
      </c>
      <c r="AL25" s="350">
        <v>2</v>
      </c>
      <c r="AM25" s="348">
        <v>1</v>
      </c>
      <c r="AN25" s="350">
        <v>4</v>
      </c>
      <c r="AO25" s="348">
        <v>0</v>
      </c>
      <c r="AP25" s="352">
        <v>0</v>
      </c>
      <c r="AQ25" s="430">
        <v>9</v>
      </c>
      <c r="AR25" s="369">
        <v>4</v>
      </c>
      <c r="AS25" s="369">
        <v>1</v>
      </c>
      <c r="AT25" s="369">
        <v>0</v>
      </c>
      <c r="AU25" s="369">
        <v>1</v>
      </c>
      <c r="AV25" s="369">
        <v>2</v>
      </c>
      <c r="AW25" s="369">
        <v>0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389</v>
      </c>
      <c r="E27" s="479">
        <f t="shared" si="36"/>
        <v>146</v>
      </c>
      <c r="F27" s="560">
        <f t="shared" si="36"/>
        <v>243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1</v>
      </c>
      <c r="O27" s="346">
        <v>0</v>
      </c>
      <c r="P27" s="350">
        <v>1</v>
      </c>
      <c r="Q27" s="346">
        <v>2</v>
      </c>
      <c r="R27" s="350">
        <v>0</v>
      </c>
      <c r="S27" s="346">
        <v>3</v>
      </c>
      <c r="T27" s="350">
        <v>1</v>
      </c>
      <c r="U27" s="346">
        <v>2</v>
      </c>
      <c r="V27" s="350">
        <v>2</v>
      </c>
      <c r="W27" s="348">
        <v>10</v>
      </c>
      <c r="X27" s="349">
        <v>5</v>
      </c>
      <c r="Y27" s="346">
        <v>29</v>
      </c>
      <c r="Z27" s="350">
        <v>14</v>
      </c>
      <c r="AA27" s="348">
        <v>18</v>
      </c>
      <c r="AB27" s="349">
        <v>29</v>
      </c>
      <c r="AC27" s="346">
        <v>9</v>
      </c>
      <c r="AD27" s="350">
        <v>48</v>
      </c>
      <c r="AE27" s="348">
        <v>12</v>
      </c>
      <c r="AF27" s="349">
        <v>47</v>
      </c>
      <c r="AG27" s="346">
        <v>15</v>
      </c>
      <c r="AH27" s="350">
        <v>43</v>
      </c>
      <c r="AI27" s="348">
        <v>29</v>
      </c>
      <c r="AJ27" s="349">
        <v>23</v>
      </c>
      <c r="AK27" s="346">
        <v>4</v>
      </c>
      <c r="AL27" s="350">
        <v>10</v>
      </c>
      <c r="AM27" s="348">
        <v>9</v>
      </c>
      <c r="AN27" s="350">
        <v>15</v>
      </c>
      <c r="AO27" s="348">
        <v>4</v>
      </c>
      <c r="AP27" s="352">
        <v>4</v>
      </c>
      <c r="AQ27" s="430">
        <v>6</v>
      </c>
      <c r="AR27" s="369">
        <v>18</v>
      </c>
      <c r="AS27" s="369">
        <v>4</v>
      </c>
      <c r="AT27" s="369">
        <v>0</v>
      </c>
      <c r="AU27" s="369">
        <v>5</v>
      </c>
      <c r="AV27" s="369">
        <v>4</v>
      </c>
      <c r="AW27" s="369">
        <v>0</v>
      </c>
      <c r="AX27" s="347">
        <v>3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88</v>
      </c>
      <c r="E28" s="479">
        <f t="shared" si="36"/>
        <v>49</v>
      </c>
      <c r="F28" s="560">
        <f t="shared" si="36"/>
        <v>39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1</v>
      </c>
      <c r="U28" s="346">
        <v>1</v>
      </c>
      <c r="V28" s="350">
        <v>1</v>
      </c>
      <c r="W28" s="348">
        <v>6</v>
      </c>
      <c r="X28" s="349">
        <v>2</v>
      </c>
      <c r="Y28" s="346">
        <v>10</v>
      </c>
      <c r="Z28" s="350">
        <v>7</v>
      </c>
      <c r="AA28" s="348">
        <v>0</v>
      </c>
      <c r="AB28" s="349">
        <v>5</v>
      </c>
      <c r="AC28" s="346">
        <v>0</v>
      </c>
      <c r="AD28" s="350">
        <v>7</v>
      </c>
      <c r="AE28" s="348">
        <v>2</v>
      </c>
      <c r="AF28" s="349">
        <v>1</v>
      </c>
      <c r="AG28" s="346">
        <v>11</v>
      </c>
      <c r="AH28" s="350">
        <v>6</v>
      </c>
      <c r="AI28" s="348">
        <v>6</v>
      </c>
      <c r="AJ28" s="349">
        <v>6</v>
      </c>
      <c r="AK28" s="346">
        <v>0</v>
      </c>
      <c r="AL28" s="350">
        <v>1</v>
      </c>
      <c r="AM28" s="348">
        <v>10</v>
      </c>
      <c r="AN28" s="350">
        <v>1</v>
      </c>
      <c r="AO28" s="348">
        <v>3</v>
      </c>
      <c r="AP28" s="352">
        <v>1</v>
      </c>
      <c r="AQ28" s="430">
        <v>2</v>
      </c>
      <c r="AR28" s="369">
        <v>1</v>
      </c>
      <c r="AS28" s="369">
        <v>0</v>
      </c>
      <c r="AT28" s="369">
        <v>0</v>
      </c>
      <c r="AU28" s="369">
        <v>1</v>
      </c>
      <c r="AV28" s="369">
        <v>1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6</v>
      </c>
      <c r="E29" s="479">
        <f t="shared" si="36"/>
        <v>1</v>
      </c>
      <c r="F29" s="560">
        <f t="shared" si="36"/>
        <v>5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1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1</v>
      </c>
      <c r="AD29" s="350">
        <v>2</v>
      </c>
      <c r="AE29" s="348">
        <v>0</v>
      </c>
      <c r="AF29" s="349">
        <v>2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3</v>
      </c>
      <c r="E30" s="479">
        <f t="shared" si="36"/>
        <v>1</v>
      </c>
      <c r="F30" s="560">
        <f t="shared" si="36"/>
        <v>2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1</v>
      </c>
      <c r="AE30" s="348">
        <v>1</v>
      </c>
      <c r="AF30" s="349">
        <v>0</v>
      </c>
      <c r="AG30" s="346">
        <v>0</v>
      </c>
      <c r="AH30" s="350">
        <v>1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430</v>
      </c>
      <c r="E31" s="479">
        <f t="shared" si="36"/>
        <v>179</v>
      </c>
      <c r="F31" s="560">
        <f t="shared" si="36"/>
        <v>251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3</v>
      </c>
      <c r="P31" s="350">
        <v>0</v>
      </c>
      <c r="Q31" s="346">
        <v>3</v>
      </c>
      <c r="R31" s="350">
        <v>0</v>
      </c>
      <c r="S31" s="346">
        <v>6</v>
      </c>
      <c r="T31" s="350">
        <v>4</v>
      </c>
      <c r="U31" s="346">
        <v>6</v>
      </c>
      <c r="V31" s="350">
        <v>4</v>
      </c>
      <c r="W31" s="348">
        <v>5</v>
      </c>
      <c r="X31" s="349">
        <v>9</v>
      </c>
      <c r="Y31" s="346">
        <v>16</v>
      </c>
      <c r="Z31" s="350">
        <v>13</v>
      </c>
      <c r="AA31" s="348">
        <v>2</v>
      </c>
      <c r="AB31" s="349">
        <v>11</v>
      </c>
      <c r="AC31" s="346">
        <v>12</v>
      </c>
      <c r="AD31" s="350">
        <v>30</v>
      </c>
      <c r="AE31" s="348">
        <v>13</v>
      </c>
      <c r="AF31" s="349">
        <v>47</v>
      </c>
      <c r="AG31" s="346">
        <v>19</v>
      </c>
      <c r="AH31" s="350">
        <v>46</v>
      </c>
      <c r="AI31" s="348">
        <v>55</v>
      </c>
      <c r="AJ31" s="349">
        <v>30</v>
      </c>
      <c r="AK31" s="346">
        <v>8</v>
      </c>
      <c r="AL31" s="350">
        <v>22</v>
      </c>
      <c r="AM31" s="348">
        <v>28</v>
      </c>
      <c r="AN31" s="350">
        <v>29</v>
      </c>
      <c r="AO31" s="348">
        <v>3</v>
      </c>
      <c r="AP31" s="352">
        <v>6</v>
      </c>
      <c r="AQ31" s="430">
        <v>10</v>
      </c>
      <c r="AR31" s="369">
        <v>12</v>
      </c>
      <c r="AS31" s="369">
        <v>8</v>
      </c>
      <c r="AT31" s="369">
        <v>0</v>
      </c>
      <c r="AU31" s="369">
        <v>3</v>
      </c>
      <c r="AV31" s="369">
        <v>4</v>
      </c>
      <c r="AW31" s="369">
        <v>0</v>
      </c>
      <c r="AX31" s="347">
        <v>1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72</v>
      </c>
      <c r="E33" s="479">
        <f t="shared" si="36"/>
        <v>30</v>
      </c>
      <c r="F33" s="560">
        <f t="shared" si="36"/>
        <v>42</v>
      </c>
      <c r="G33" s="346">
        <v>0</v>
      </c>
      <c r="H33" s="350">
        <v>0</v>
      </c>
      <c r="I33" s="346">
        <v>0</v>
      </c>
      <c r="J33" s="347">
        <v>0</v>
      </c>
      <c r="K33" s="346">
        <v>1</v>
      </c>
      <c r="L33" s="350">
        <v>0</v>
      </c>
      <c r="M33" s="346">
        <v>0</v>
      </c>
      <c r="N33" s="347">
        <v>6</v>
      </c>
      <c r="O33" s="346">
        <v>2</v>
      </c>
      <c r="P33" s="350">
        <v>0</v>
      </c>
      <c r="Q33" s="346">
        <v>3</v>
      </c>
      <c r="R33" s="350">
        <v>3</v>
      </c>
      <c r="S33" s="346">
        <v>0</v>
      </c>
      <c r="T33" s="350">
        <v>3</v>
      </c>
      <c r="U33" s="346">
        <v>0</v>
      </c>
      <c r="V33" s="350">
        <v>2</v>
      </c>
      <c r="W33" s="348">
        <v>9</v>
      </c>
      <c r="X33" s="349">
        <v>3</v>
      </c>
      <c r="Y33" s="346">
        <v>4</v>
      </c>
      <c r="Z33" s="350">
        <v>2</v>
      </c>
      <c r="AA33" s="348">
        <v>1</v>
      </c>
      <c r="AB33" s="349">
        <v>3</v>
      </c>
      <c r="AC33" s="346">
        <v>4</v>
      </c>
      <c r="AD33" s="350">
        <v>3</v>
      </c>
      <c r="AE33" s="348">
        <v>0</v>
      </c>
      <c r="AF33" s="349">
        <v>7</v>
      </c>
      <c r="AG33" s="346">
        <v>1</v>
      </c>
      <c r="AH33" s="350">
        <v>1</v>
      </c>
      <c r="AI33" s="348">
        <v>4</v>
      </c>
      <c r="AJ33" s="349">
        <v>3</v>
      </c>
      <c r="AK33" s="346">
        <v>0</v>
      </c>
      <c r="AL33" s="350">
        <v>1</v>
      </c>
      <c r="AM33" s="348">
        <v>1</v>
      </c>
      <c r="AN33" s="350">
        <v>2</v>
      </c>
      <c r="AO33" s="348">
        <v>0</v>
      </c>
      <c r="AP33" s="352">
        <v>3</v>
      </c>
      <c r="AQ33" s="430">
        <v>3</v>
      </c>
      <c r="AR33" s="369">
        <v>1</v>
      </c>
      <c r="AS33" s="369">
        <v>1</v>
      </c>
      <c r="AT33" s="369">
        <v>0</v>
      </c>
      <c r="AU33" s="369">
        <v>1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15</v>
      </c>
      <c r="E34" s="479">
        <f>SUM(U34+W34+Y34+AA34+AC34+AE34+AG34+AI34+AK34+AM34+AO34)</f>
        <v>11</v>
      </c>
      <c r="F34" s="560">
        <f>SUM(V34+X34+Z34+AB34+AD34+AF34+AH34+AJ34+AL34+AN34+AP34)</f>
        <v>4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3</v>
      </c>
      <c r="AE34" s="348">
        <v>1</v>
      </c>
      <c r="AF34" s="349">
        <v>0</v>
      </c>
      <c r="AG34" s="346">
        <v>4</v>
      </c>
      <c r="AH34" s="350">
        <v>0</v>
      </c>
      <c r="AI34" s="348">
        <v>2</v>
      </c>
      <c r="AJ34" s="349">
        <v>1</v>
      </c>
      <c r="AK34" s="346">
        <v>0</v>
      </c>
      <c r="AL34" s="350">
        <v>0</v>
      </c>
      <c r="AM34" s="348">
        <v>2</v>
      </c>
      <c r="AN34" s="350">
        <v>0</v>
      </c>
      <c r="AO34" s="348">
        <v>2</v>
      </c>
      <c r="AP34" s="352">
        <v>0</v>
      </c>
      <c r="AQ34" s="430">
        <v>0</v>
      </c>
      <c r="AR34" s="369">
        <v>2</v>
      </c>
      <c r="AS34" s="369">
        <v>0</v>
      </c>
      <c r="AT34" s="369">
        <v>0</v>
      </c>
      <c r="AU34" s="369">
        <v>0</v>
      </c>
      <c r="AV34" s="369">
        <v>1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41</v>
      </c>
      <c r="E36" s="479">
        <f>SUM(G36+I36+K36+M36+O36+Q36+S36+U36+W36+Y36+AA36+AC36+AE36+AG36+AI36+AK36+AM36+AO36)</f>
        <v>19</v>
      </c>
      <c r="F36" s="560">
        <f>SUM(H36+J36+L36+N36+P36+R36+T36+V36+X36+Z36+AB36+AD36+AF36+AH36+AJ36+AL36+AN36+AP36)</f>
        <v>22</v>
      </c>
      <c r="G36" s="346">
        <v>1</v>
      </c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>
        <v>1</v>
      </c>
      <c r="S36" s="346">
        <v>4</v>
      </c>
      <c r="T36" s="350">
        <v>3</v>
      </c>
      <c r="U36" s="346"/>
      <c r="V36" s="350"/>
      <c r="W36" s="348"/>
      <c r="X36" s="349"/>
      <c r="Y36" s="346">
        <v>1</v>
      </c>
      <c r="Z36" s="350"/>
      <c r="AA36" s="348"/>
      <c r="AB36" s="349">
        <v>1</v>
      </c>
      <c r="AC36" s="346">
        <v>1</v>
      </c>
      <c r="AD36" s="350">
        <v>4</v>
      </c>
      <c r="AE36" s="348"/>
      <c r="AF36" s="349">
        <v>6</v>
      </c>
      <c r="AG36" s="346">
        <v>3</v>
      </c>
      <c r="AH36" s="350">
        <v>1</v>
      </c>
      <c r="AI36" s="348">
        <v>4</v>
      </c>
      <c r="AJ36" s="349"/>
      <c r="AK36" s="346">
        <v>1</v>
      </c>
      <c r="AL36" s="350">
        <v>2</v>
      </c>
      <c r="AM36" s="348">
        <v>2</v>
      </c>
      <c r="AN36" s="350">
        <v>3</v>
      </c>
      <c r="AO36" s="348">
        <v>2</v>
      </c>
      <c r="AP36" s="352">
        <v>1</v>
      </c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81</v>
      </c>
      <c r="E37" s="479">
        <f t="shared" si="37"/>
        <v>28</v>
      </c>
      <c r="F37" s="560">
        <f t="shared" si="37"/>
        <v>53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1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2</v>
      </c>
      <c r="Y37" s="346">
        <v>5</v>
      </c>
      <c r="Z37" s="350">
        <v>3</v>
      </c>
      <c r="AA37" s="348">
        <v>2</v>
      </c>
      <c r="AB37" s="349">
        <v>1</v>
      </c>
      <c r="AC37" s="346">
        <v>6</v>
      </c>
      <c r="AD37" s="350">
        <v>12</v>
      </c>
      <c r="AE37" s="348">
        <v>2</v>
      </c>
      <c r="AF37" s="349">
        <v>15</v>
      </c>
      <c r="AG37" s="346">
        <v>2</v>
      </c>
      <c r="AH37" s="350">
        <v>12</v>
      </c>
      <c r="AI37" s="348">
        <v>3</v>
      </c>
      <c r="AJ37" s="349">
        <v>5</v>
      </c>
      <c r="AK37" s="346">
        <v>2</v>
      </c>
      <c r="AL37" s="350">
        <v>2</v>
      </c>
      <c r="AM37" s="348">
        <v>4</v>
      </c>
      <c r="AN37" s="350">
        <v>0</v>
      </c>
      <c r="AO37" s="348">
        <v>2</v>
      </c>
      <c r="AP37" s="352">
        <v>0</v>
      </c>
      <c r="AQ37" s="430">
        <v>1</v>
      </c>
      <c r="AR37" s="369">
        <v>0</v>
      </c>
      <c r="AS37" s="369">
        <v>1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2434</v>
      </c>
      <c r="E39" s="3588">
        <f>SUM(E21:E38)</f>
        <v>997</v>
      </c>
      <c r="F39" s="615">
        <f t="shared" ref="F39:AX39" si="39">SUM(F21:F38)</f>
        <v>1437</v>
      </c>
      <c r="G39" s="3587">
        <f t="shared" si="39"/>
        <v>8</v>
      </c>
      <c r="H39" s="615">
        <f t="shared" si="39"/>
        <v>4</v>
      </c>
      <c r="I39" s="3587">
        <f t="shared" si="39"/>
        <v>4</v>
      </c>
      <c r="J39" s="615">
        <f t="shared" si="39"/>
        <v>10</v>
      </c>
      <c r="K39" s="3587">
        <f t="shared" si="39"/>
        <v>15</v>
      </c>
      <c r="L39" s="615">
        <f t="shared" si="39"/>
        <v>6</v>
      </c>
      <c r="M39" s="3587">
        <f t="shared" si="39"/>
        <v>10</v>
      </c>
      <c r="N39" s="615">
        <f t="shared" si="39"/>
        <v>24</v>
      </c>
      <c r="O39" s="3587">
        <f t="shared" si="39"/>
        <v>15</v>
      </c>
      <c r="P39" s="615">
        <f t="shared" si="39"/>
        <v>11</v>
      </c>
      <c r="Q39" s="3587">
        <f t="shared" si="39"/>
        <v>40</v>
      </c>
      <c r="R39" s="615">
        <f t="shared" si="39"/>
        <v>7</v>
      </c>
      <c r="S39" s="3587">
        <f t="shared" si="39"/>
        <v>77</v>
      </c>
      <c r="T39" s="615">
        <f t="shared" si="39"/>
        <v>49</v>
      </c>
      <c r="U39" s="3587">
        <f t="shared" si="39"/>
        <v>36</v>
      </c>
      <c r="V39" s="615">
        <f t="shared" si="39"/>
        <v>52</v>
      </c>
      <c r="W39" s="3587">
        <f t="shared" si="39"/>
        <v>70</v>
      </c>
      <c r="X39" s="615">
        <f t="shared" si="39"/>
        <v>87</v>
      </c>
      <c r="Y39" s="3587">
        <f t="shared" si="39"/>
        <v>267</v>
      </c>
      <c r="Z39" s="615">
        <f t="shared" si="39"/>
        <v>227</v>
      </c>
      <c r="AA39" s="3587">
        <f t="shared" si="39"/>
        <v>100</v>
      </c>
      <c r="AB39" s="615">
        <f t="shared" si="39"/>
        <v>151</v>
      </c>
      <c r="AC39" s="3587">
        <f t="shared" si="39"/>
        <v>43</v>
      </c>
      <c r="AD39" s="615">
        <f t="shared" si="39"/>
        <v>217</v>
      </c>
      <c r="AE39" s="3587">
        <f t="shared" si="39"/>
        <v>39</v>
      </c>
      <c r="AF39" s="615">
        <f t="shared" si="39"/>
        <v>243</v>
      </c>
      <c r="AG39" s="3587">
        <f t="shared" si="39"/>
        <v>64</v>
      </c>
      <c r="AH39" s="615">
        <f t="shared" si="39"/>
        <v>135</v>
      </c>
      <c r="AI39" s="3587">
        <f t="shared" si="39"/>
        <v>110</v>
      </c>
      <c r="AJ39" s="615">
        <f t="shared" si="39"/>
        <v>89</v>
      </c>
      <c r="AK39" s="3587">
        <f t="shared" si="39"/>
        <v>20</v>
      </c>
      <c r="AL39" s="615">
        <f t="shared" si="39"/>
        <v>43</v>
      </c>
      <c r="AM39" s="3587">
        <f t="shared" si="39"/>
        <v>63</v>
      </c>
      <c r="AN39" s="615">
        <f t="shared" si="39"/>
        <v>64</v>
      </c>
      <c r="AO39" s="3587">
        <f t="shared" si="39"/>
        <v>16</v>
      </c>
      <c r="AP39" s="615">
        <f t="shared" si="39"/>
        <v>18</v>
      </c>
      <c r="AQ39" s="3587">
        <f t="shared" si="39"/>
        <v>108</v>
      </c>
      <c r="AR39" s="615">
        <f t="shared" si="39"/>
        <v>73</v>
      </c>
      <c r="AS39" s="3587">
        <f t="shared" si="39"/>
        <v>18</v>
      </c>
      <c r="AT39" s="615">
        <f t="shared" si="39"/>
        <v>0</v>
      </c>
      <c r="AU39" s="3587">
        <f t="shared" si="39"/>
        <v>16</v>
      </c>
      <c r="AV39" s="615">
        <f t="shared" si="39"/>
        <v>15</v>
      </c>
      <c r="AW39" s="3587">
        <f t="shared" si="39"/>
        <v>0</v>
      </c>
      <c r="AX39" s="615">
        <f t="shared" si="39"/>
        <v>13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22</v>
      </c>
      <c r="E44" s="1020">
        <f>+S44+Y44+AA44+AC44+AE44+AG44+AI44+AK44+AM44+AO44</f>
        <v>4</v>
      </c>
      <c r="F44" s="3591">
        <f>+T44+Z44+AB44+AD44+AF44+AH44+AJ44+AL44+AN44+AP44</f>
        <v>18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3</v>
      </c>
      <c r="T44" s="3593">
        <v>2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2</v>
      </c>
      <c r="AC44" s="3595">
        <v>0</v>
      </c>
      <c r="AD44" s="3593">
        <v>6</v>
      </c>
      <c r="AE44" s="3594">
        <v>0</v>
      </c>
      <c r="AF44" s="3593">
        <v>5</v>
      </c>
      <c r="AG44" s="3592">
        <v>0</v>
      </c>
      <c r="AH44" s="3593">
        <v>0</v>
      </c>
      <c r="AI44" s="3592">
        <v>0</v>
      </c>
      <c r="AJ44" s="3593">
        <v>1</v>
      </c>
      <c r="AK44" s="3594">
        <v>1</v>
      </c>
      <c r="AL44" s="3593">
        <v>2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11</v>
      </c>
      <c r="AS44" s="3599">
        <v>3</v>
      </c>
      <c r="AT44" s="3599">
        <v>0</v>
      </c>
      <c r="AU44" s="3599">
        <v>0</v>
      </c>
      <c r="AV44" s="3599">
        <v>1</v>
      </c>
      <c r="AW44" s="3599">
        <v>0</v>
      </c>
      <c r="AX44" s="3600">
        <v>1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8</v>
      </c>
      <c r="E45" s="1011">
        <f>+G45+I45+K45+M45+O45+Q45+S45+U45+W45+Y45+AA45</f>
        <v>3</v>
      </c>
      <c r="F45" s="3601">
        <f>+H45+J45+L45+N45+P45+R45+T45+V45+X45+Z45+AB45</f>
        <v>5</v>
      </c>
      <c r="G45" s="3602">
        <v>0</v>
      </c>
      <c r="H45" s="3603">
        <v>2</v>
      </c>
      <c r="I45" s="3602">
        <v>0</v>
      </c>
      <c r="J45" s="3604">
        <v>0</v>
      </c>
      <c r="K45" s="3602">
        <v>0</v>
      </c>
      <c r="L45" s="3603">
        <v>1</v>
      </c>
      <c r="M45" s="3602">
        <v>0</v>
      </c>
      <c r="N45" s="3603">
        <v>0</v>
      </c>
      <c r="O45" s="3602">
        <v>1</v>
      </c>
      <c r="P45" s="3603">
        <v>1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1</v>
      </c>
      <c r="Y45" s="3602">
        <v>1</v>
      </c>
      <c r="Z45" s="3605">
        <v>0</v>
      </c>
      <c r="AA45" s="3602">
        <v>1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22</v>
      </c>
      <c r="E47" s="1011">
        <f>SUM(S47+U47+W47+Y47+AA47+AC47+AE47+AG47+AI47+AK47+AM47+AO47)</f>
        <v>1</v>
      </c>
      <c r="F47" s="3601">
        <f>SUM(T47+V47+X47+Z47+AB47+AD47+AF47+AH47+AJ47+AL47+AN47+AP47)</f>
        <v>21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>
        <v>1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1</v>
      </c>
      <c r="AC47" s="3614">
        <v>0</v>
      </c>
      <c r="AD47" s="3615">
        <v>9</v>
      </c>
      <c r="AE47" s="3616">
        <v>0</v>
      </c>
      <c r="AF47" s="3615">
        <v>9</v>
      </c>
      <c r="AG47" s="3614">
        <v>0</v>
      </c>
      <c r="AH47" s="3615">
        <v>2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5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104</v>
      </c>
      <c r="E51" s="3648">
        <f>SUM(G51+I51+K51+M51+O51+Q51+S51+U51+W51+Y51+AA51+AC51+AE51+AG51+AI51+AK51+AM51+AO51)</f>
        <v>51</v>
      </c>
      <c r="F51" s="3601">
        <f>SUM(H51+J51+L51+N51+P51+R51+T51+V51+X51+Z51+AB51+AD51+AF51+AH51+AJ51+AL51+AN51+AP51)</f>
        <v>53</v>
      </c>
      <c r="G51" s="3602">
        <v>4</v>
      </c>
      <c r="H51" s="3603">
        <v>5</v>
      </c>
      <c r="I51" s="3602">
        <v>4</v>
      </c>
      <c r="J51" s="3604">
        <v>9</v>
      </c>
      <c r="K51" s="3602">
        <v>7</v>
      </c>
      <c r="L51" s="3603">
        <v>4</v>
      </c>
      <c r="M51" s="3602">
        <v>7</v>
      </c>
      <c r="N51" s="3603">
        <v>7</v>
      </c>
      <c r="O51" s="3602">
        <v>1</v>
      </c>
      <c r="P51" s="3603">
        <v>3</v>
      </c>
      <c r="Q51" s="3602">
        <v>5</v>
      </c>
      <c r="R51" s="3605">
        <v>0</v>
      </c>
      <c r="S51" s="3602">
        <v>2</v>
      </c>
      <c r="T51" s="3605">
        <v>6</v>
      </c>
      <c r="U51" s="3602">
        <v>5</v>
      </c>
      <c r="V51" s="3605">
        <v>7</v>
      </c>
      <c r="W51" s="3602">
        <v>11</v>
      </c>
      <c r="X51" s="3605">
        <v>11</v>
      </c>
      <c r="Y51" s="3602">
        <v>4</v>
      </c>
      <c r="Z51" s="3605">
        <v>1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2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14</v>
      </c>
      <c r="E52" s="3648">
        <f t="shared" ref="E52:F61" si="71">SUM(G52+I52+K52+M52+O52+Q52+S52+U52+W52+Y52+AA52+AC52+AE52+AG52+AI52+AK52+AM52+AO52)</f>
        <v>7</v>
      </c>
      <c r="F52" s="3601">
        <f t="shared" si="71"/>
        <v>7</v>
      </c>
      <c r="G52" s="3614">
        <v>0</v>
      </c>
      <c r="H52" s="3620">
        <v>0</v>
      </c>
      <c r="I52" s="3614">
        <v>0</v>
      </c>
      <c r="J52" s="3623">
        <v>0</v>
      </c>
      <c r="K52" s="3614">
        <v>2</v>
      </c>
      <c r="L52" s="3620">
        <v>0</v>
      </c>
      <c r="M52" s="3614">
        <v>1</v>
      </c>
      <c r="N52" s="3620">
        <v>1</v>
      </c>
      <c r="O52" s="3614">
        <v>2</v>
      </c>
      <c r="P52" s="3620">
        <v>0</v>
      </c>
      <c r="Q52" s="3614">
        <v>0</v>
      </c>
      <c r="R52" s="3615">
        <v>0</v>
      </c>
      <c r="S52" s="3614">
        <v>1</v>
      </c>
      <c r="T52" s="3615">
        <v>2</v>
      </c>
      <c r="U52" s="3614">
        <v>0</v>
      </c>
      <c r="V52" s="3615">
        <v>0</v>
      </c>
      <c r="W52" s="3614">
        <v>1</v>
      </c>
      <c r="X52" s="3615">
        <v>2</v>
      </c>
      <c r="Y52" s="3614">
        <v>0</v>
      </c>
      <c r="Z52" s="3615">
        <v>0</v>
      </c>
      <c r="AA52" s="3614">
        <v>0</v>
      </c>
      <c r="AB52" s="3615">
        <v>0</v>
      </c>
      <c r="AC52" s="3652">
        <v>0</v>
      </c>
      <c r="AD52" s="3615">
        <v>1</v>
      </c>
      <c r="AE52" s="3616">
        <v>0</v>
      </c>
      <c r="AF52" s="3615">
        <v>1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3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12</v>
      </c>
      <c r="E53" s="3648">
        <f t="shared" si="71"/>
        <v>6</v>
      </c>
      <c r="F53" s="3601">
        <f t="shared" si="71"/>
        <v>6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1</v>
      </c>
      <c r="O53" s="3614">
        <v>0</v>
      </c>
      <c r="P53" s="3620">
        <v>1</v>
      </c>
      <c r="Q53" s="3614">
        <v>3</v>
      </c>
      <c r="R53" s="3615">
        <v>0</v>
      </c>
      <c r="S53" s="3614">
        <v>1</v>
      </c>
      <c r="T53" s="3615">
        <v>1</v>
      </c>
      <c r="U53" s="3614">
        <v>0</v>
      </c>
      <c r="V53" s="3615">
        <v>0</v>
      </c>
      <c r="W53" s="3614">
        <v>2</v>
      </c>
      <c r="X53" s="3615">
        <v>0</v>
      </c>
      <c r="Y53" s="3614">
        <v>0</v>
      </c>
      <c r="Z53" s="3615">
        <v>1</v>
      </c>
      <c r="AA53" s="3614">
        <v>0</v>
      </c>
      <c r="AB53" s="3615">
        <v>0</v>
      </c>
      <c r="AC53" s="3652">
        <v>0</v>
      </c>
      <c r="AD53" s="3615">
        <v>2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1</v>
      </c>
      <c r="AS53" s="3611">
        <v>0</v>
      </c>
      <c r="AT53" s="3611">
        <v>0</v>
      </c>
      <c r="AU53" s="3611">
        <v>0</v>
      </c>
      <c r="AV53" s="3611">
        <v>1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6</v>
      </c>
      <c r="E54" s="3648">
        <f>SUM(G54+I54+K54+M54+O54+Q54+S54+U54+W54+Y54+AA54+AC54+AE54+AG54+AI54+AK54+AM54+AO54)</f>
        <v>3</v>
      </c>
      <c r="F54" s="3601">
        <f t="shared" si="71"/>
        <v>3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2</v>
      </c>
      <c r="T54" s="3615">
        <v>1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2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1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1</v>
      </c>
      <c r="AS54" s="3611">
        <v>1</v>
      </c>
      <c r="AT54" s="3611">
        <v>1</v>
      </c>
      <c r="AU54" s="3611">
        <v>0</v>
      </c>
      <c r="AV54" s="3611">
        <v>0</v>
      </c>
      <c r="AW54" s="3611">
        <v>0</v>
      </c>
      <c r="AX54" s="3620">
        <v>1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3</v>
      </c>
      <c r="E55" s="3648">
        <f>SUM(G55+I55+K55+M55+O55+Q55+S55+U55+W55+Y55+AA55+AC55+AE55+AG55+AI55+AK55+AM55+AO55)</f>
        <v>2</v>
      </c>
      <c r="F55" s="3601">
        <f>SUM(H55+J55+L55+N55+P55+R55+T55+V55+X55+Z55+AB55+AD55+AF55+AH55+AJ55+AL55+AN55+AP55)</f>
        <v>1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1</v>
      </c>
      <c r="P55" s="3656">
        <v>0</v>
      </c>
      <c r="Q55" s="3655">
        <v>0</v>
      </c>
      <c r="R55" s="3658">
        <v>0</v>
      </c>
      <c r="S55" s="3655">
        <v>1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1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1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8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8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1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1</v>
      </c>
      <c r="AE56" s="3669">
        <v>0</v>
      </c>
      <c r="AF56" s="3667">
        <v>4</v>
      </c>
      <c r="AG56" s="3625">
        <v>0</v>
      </c>
      <c r="AH56" s="3667">
        <v>0</v>
      </c>
      <c r="AI56" s="3625">
        <v>0</v>
      </c>
      <c r="AJ56" s="3667">
        <v>1</v>
      </c>
      <c r="AK56" s="3625">
        <v>0</v>
      </c>
      <c r="AL56" s="3667">
        <v>1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4</v>
      </c>
      <c r="AS56" s="3672">
        <v>1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147</v>
      </c>
      <c r="E57" s="3673">
        <f>SUM(E51:E56)</f>
        <v>69</v>
      </c>
      <c r="F57" s="3636">
        <f>SUM(F51:F56)</f>
        <v>78</v>
      </c>
      <c r="G57" s="3635">
        <f>SUM(G51:G56)</f>
        <v>4</v>
      </c>
      <c r="H57" s="3673">
        <f t="shared" ref="H57:AW57" si="72">SUM(H51:H56)</f>
        <v>5</v>
      </c>
      <c r="I57" s="3635">
        <f t="shared" si="72"/>
        <v>4</v>
      </c>
      <c r="J57" s="3673">
        <f t="shared" si="72"/>
        <v>9</v>
      </c>
      <c r="K57" s="3635">
        <f t="shared" si="72"/>
        <v>9</v>
      </c>
      <c r="L57" s="3673">
        <f t="shared" si="72"/>
        <v>4</v>
      </c>
      <c r="M57" s="3635">
        <f t="shared" si="72"/>
        <v>8</v>
      </c>
      <c r="N57" s="3673">
        <f t="shared" si="72"/>
        <v>9</v>
      </c>
      <c r="O57" s="3635">
        <f t="shared" si="72"/>
        <v>4</v>
      </c>
      <c r="P57" s="3673">
        <f t="shared" si="72"/>
        <v>4</v>
      </c>
      <c r="Q57" s="3635">
        <f t="shared" si="72"/>
        <v>8</v>
      </c>
      <c r="R57" s="3673">
        <f t="shared" si="72"/>
        <v>0</v>
      </c>
      <c r="S57" s="3635">
        <f t="shared" si="72"/>
        <v>7</v>
      </c>
      <c r="T57" s="3673">
        <f t="shared" si="72"/>
        <v>11</v>
      </c>
      <c r="U57" s="3635">
        <f t="shared" si="72"/>
        <v>5</v>
      </c>
      <c r="V57" s="3673">
        <f t="shared" si="72"/>
        <v>7</v>
      </c>
      <c r="W57" s="3635">
        <f t="shared" si="72"/>
        <v>14</v>
      </c>
      <c r="X57" s="3673">
        <f t="shared" si="72"/>
        <v>13</v>
      </c>
      <c r="Y57" s="3635">
        <f>SUM(Y51:Y56)</f>
        <v>4</v>
      </c>
      <c r="Z57" s="3673">
        <f>SUM(Z51:Z56)</f>
        <v>2</v>
      </c>
      <c r="AA57" s="3635">
        <f t="shared" si="72"/>
        <v>1</v>
      </c>
      <c r="AB57" s="3673">
        <f t="shared" si="72"/>
        <v>0</v>
      </c>
      <c r="AC57" s="3635">
        <f t="shared" si="72"/>
        <v>0</v>
      </c>
      <c r="AD57" s="3673">
        <f t="shared" si="72"/>
        <v>6</v>
      </c>
      <c r="AE57" s="3635">
        <f t="shared" si="72"/>
        <v>0</v>
      </c>
      <c r="AF57" s="3673">
        <f t="shared" si="72"/>
        <v>5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1</v>
      </c>
      <c r="AK57" s="3635">
        <f t="shared" si="72"/>
        <v>1</v>
      </c>
      <c r="AL57" s="3673">
        <f t="shared" si="72"/>
        <v>2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3</v>
      </c>
      <c r="AR57" s="880">
        <f t="shared" si="72"/>
        <v>9</v>
      </c>
      <c r="AS57" s="880">
        <f t="shared" si="72"/>
        <v>3</v>
      </c>
      <c r="AT57" s="880">
        <f t="shared" si="72"/>
        <v>1</v>
      </c>
      <c r="AU57" s="880">
        <f t="shared" si="72"/>
        <v>0</v>
      </c>
      <c r="AV57" s="880">
        <f>SUM(AV51:AV56)</f>
        <v>1</v>
      </c>
      <c r="AW57" s="880">
        <f t="shared" si="72"/>
        <v>0</v>
      </c>
      <c r="AX57" s="3636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105</v>
      </c>
      <c r="E58" s="3677">
        <f t="shared" si="71"/>
        <v>51</v>
      </c>
      <c r="F58" s="3678">
        <f t="shared" si="71"/>
        <v>54</v>
      </c>
      <c r="G58" s="3592">
        <v>0</v>
      </c>
      <c r="H58" s="3593">
        <v>0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2</v>
      </c>
      <c r="U58" s="3592">
        <v>0</v>
      </c>
      <c r="V58" s="3593">
        <v>0</v>
      </c>
      <c r="W58" s="3592">
        <v>0</v>
      </c>
      <c r="X58" s="3593">
        <v>0</v>
      </c>
      <c r="Y58" s="3592">
        <v>3</v>
      </c>
      <c r="Z58" s="3593">
        <v>3</v>
      </c>
      <c r="AA58" s="3592">
        <v>0</v>
      </c>
      <c r="AB58" s="3593">
        <v>5</v>
      </c>
      <c r="AC58" s="3592">
        <v>5</v>
      </c>
      <c r="AD58" s="3593">
        <v>12</v>
      </c>
      <c r="AE58" s="3592">
        <v>5</v>
      </c>
      <c r="AF58" s="3593">
        <v>8</v>
      </c>
      <c r="AG58" s="3592">
        <v>11</v>
      </c>
      <c r="AH58" s="3593">
        <v>8</v>
      </c>
      <c r="AI58" s="3592">
        <v>16</v>
      </c>
      <c r="AJ58" s="3593">
        <v>6</v>
      </c>
      <c r="AK58" s="3592">
        <v>3</v>
      </c>
      <c r="AL58" s="3593">
        <v>3</v>
      </c>
      <c r="AM58" s="3592">
        <v>6</v>
      </c>
      <c r="AN58" s="3593">
        <v>3</v>
      </c>
      <c r="AO58" s="3592">
        <v>2</v>
      </c>
      <c r="AP58" s="3597">
        <v>4</v>
      </c>
      <c r="AQ58" s="3598">
        <v>1</v>
      </c>
      <c r="AR58" s="3599">
        <v>6</v>
      </c>
      <c r="AS58" s="3599">
        <v>4</v>
      </c>
      <c r="AT58" s="3599">
        <v>0</v>
      </c>
      <c r="AU58" s="3599">
        <v>0</v>
      </c>
      <c r="AV58" s="3599">
        <v>1</v>
      </c>
      <c r="AW58" s="3599">
        <v>0</v>
      </c>
      <c r="AX58" s="3600">
        <v>6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2</v>
      </c>
      <c r="E59" s="3679">
        <f t="shared" si="71"/>
        <v>0</v>
      </c>
      <c r="F59" s="3680">
        <f t="shared" si="71"/>
        <v>2</v>
      </c>
      <c r="G59" s="3614">
        <v>0</v>
      </c>
      <c r="H59" s="3615">
        <v>2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1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1</v>
      </c>
      <c r="G60" s="5607"/>
      <c r="H60" s="5608"/>
      <c r="I60" s="3614">
        <v>0</v>
      </c>
      <c r="J60" s="3615">
        <v>0</v>
      </c>
      <c r="K60" s="3614">
        <v>0</v>
      </c>
      <c r="L60" s="3615">
        <v>1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6</v>
      </c>
      <c r="E61" s="3679">
        <f t="shared" si="71"/>
        <v>3</v>
      </c>
      <c r="F61" s="3680">
        <f t="shared" si="71"/>
        <v>3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1</v>
      </c>
      <c r="P61" s="3615">
        <v>2</v>
      </c>
      <c r="Q61" s="3614">
        <v>0</v>
      </c>
      <c r="R61" s="3615">
        <v>0</v>
      </c>
      <c r="S61" s="3614">
        <v>1</v>
      </c>
      <c r="T61" s="3615">
        <v>0</v>
      </c>
      <c r="U61" s="3614">
        <v>0</v>
      </c>
      <c r="V61" s="3615">
        <v>0</v>
      </c>
      <c r="W61" s="3614">
        <v>0</v>
      </c>
      <c r="X61" s="3615">
        <v>1</v>
      </c>
      <c r="Y61" s="3614">
        <v>1</v>
      </c>
      <c r="Z61" s="3615">
        <v>0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5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5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0</v>
      </c>
      <c r="AB62" s="3667">
        <v>0</v>
      </c>
      <c r="AC62" s="3625">
        <v>0</v>
      </c>
      <c r="AD62" s="3667">
        <v>5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2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119</v>
      </c>
      <c r="E63" s="880">
        <f>SUM(E58:E62)</f>
        <v>54</v>
      </c>
      <c r="F63" s="882">
        <f>SUM(F58:F62)</f>
        <v>65</v>
      </c>
      <c r="G63" s="3635">
        <f t="shared" ref="G63:AX63" si="83">SUM(G58:G62)</f>
        <v>0</v>
      </c>
      <c r="H63" s="3673">
        <f t="shared" si="83"/>
        <v>2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1</v>
      </c>
      <c r="M63" s="3635">
        <f t="shared" si="83"/>
        <v>0</v>
      </c>
      <c r="N63" s="3673">
        <f t="shared" si="83"/>
        <v>0</v>
      </c>
      <c r="O63" s="3635">
        <f t="shared" si="83"/>
        <v>1</v>
      </c>
      <c r="P63" s="3673">
        <f t="shared" si="83"/>
        <v>2</v>
      </c>
      <c r="Q63" s="3635">
        <f t="shared" si="83"/>
        <v>0</v>
      </c>
      <c r="R63" s="3673">
        <f t="shared" si="83"/>
        <v>0</v>
      </c>
      <c r="S63" s="3635">
        <f t="shared" si="83"/>
        <v>1</v>
      </c>
      <c r="T63" s="882">
        <f t="shared" si="83"/>
        <v>2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1</v>
      </c>
      <c r="Y63" s="3635">
        <f t="shared" si="83"/>
        <v>4</v>
      </c>
      <c r="Z63" s="3673">
        <f t="shared" si="83"/>
        <v>3</v>
      </c>
      <c r="AA63" s="3635">
        <f t="shared" si="83"/>
        <v>0</v>
      </c>
      <c r="AB63" s="3673">
        <f t="shared" si="83"/>
        <v>5</v>
      </c>
      <c r="AC63" s="3635">
        <f t="shared" si="83"/>
        <v>5</v>
      </c>
      <c r="AD63" s="3673">
        <f t="shared" si="83"/>
        <v>17</v>
      </c>
      <c r="AE63" s="3635">
        <f t="shared" si="83"/>
        <v>5</v>
      </c>
      <c r="AF63" s="3673">
        <f t="shared" si="83"/>
        <v>8</v>
      </c>
      <c r="AG63" s="3635">
        <f t="shared" si="83"/>
        <v>11</v>
      </c>
      <c r="AH63" s="3673">
        <f t="shared" si="83"/>
        <v>8</v>
      </c>
      <c r="AI63" s="3635">
        <f t="shared" si="83"/>
        <v>16</v>
      </c>
      <c r="AJ63" s="3673">
        <f t="shared" si="83"/>
        <v>6</v>
      </c>
      <c r="AK63" s="3635">
        <f t="shared" si="83"/>
        <v>3</v>
      </c>
      <c r="AL63" s="3673">
        <f t="shared" si="83"/>
        <v>3</v>
      </c>
      <c r="AM63" s="3635">
        <f t="shared" si="83"/>
        <v>6</v>
      </c>
      <c r="AN63" s="3673">
        <f t="shared" si="83"/>
        <v>3</v>
      </c>
      <c r="AO63" s="3635">
        <f t="shared" si="83"/>
        <v>2</v>
      </c>
      <c r="AP63" s="3674">
        <f t="shared" si="83"/>
        <v>4</v>
      </c>
      <c r="AQ63" s="3675">
        <f t="shared" si="83"/>
        <v>1</v>
      </c>
      <c r="AR63" s="880">
        <f t="shared" si="83"/>
        <v>8</v>
      </c>
      <c r="AS63" s="880">
        <f t="shared" si="83"/>
        <v>4</v>
      </c>
      <c r="AT63" s="880">
        <f t="shared" si="83"/>
        <v>0</v>
      </c>
      <c r="AU63" s="880">
        <f t="shared" si="83"/>
        <v>0</v>
      </c>
      <c r="AV63" s="880">
        <f>SUM(AV58:AV62)</f>
        <v>1</v>
      </c>
      <c r="AW63" s="880">
        <f t="shared" si="83"/>
        <v>0</v>
      </c>
      <c r="AX63" s="3636">
        <f t="shared" si="83"/>
        <v>6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64</v>
      </c>
      <c r="E71" s="669">
        <v>16</v>
      </c>
      <c r="F71" s="791">
        <v>16</v>
      </c>
      <c r="G71" s="791">
        <v>16</v>
      </c>
      <c r="H71" s="671">
        <v>16</v>
      </c>
      <c r="I71" s="26">
        <f>SUM(J71:M71)</f>
        <v>64</v>
      </c>
      <c r="J71" s="669">
        <v>16</v>
      </c>
      <c r="K71" s="791">
        <v>16</v>
      </c>
      <c r="L71" s="791">
        <v>16</v>
      </c>
      <c r="M71" s="789">
        <v>16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48</v>
      </c>
      <c r="E72" s="192">
        <v>12</v>
      </c>
      <c r="F72" s="594">
        <v>12</v>
      </c>
      <c r="G72" s="594">
        <v>12</v>
      </c>
      <c r="H72" s="383">
        <v>12</v>
      </c>
      <c r="I72" s="3654">
        <f>SUM(J72:M72)</f>
        <v>48</v>
      </c>
      <c r="J72" s="192">
        <v>12</v>
      </c>
      <c r="K72" s="594">
        <v>12</v>
      </c>
      <c r="L72" s="594">
        <v>12</v>
      </c>
      <c r="M72" s="384">
        <v>12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4</v>
      </c>
      <c r="E74" s="346">
        <v>1</v>
      </c>
      <c r="F74" s="369">
        <v>1</v>
      </c>
      <c r="G74" s="369">
        <v>1</v>
      </c>
      <c r="H74" s="350">
        <v>1</v>
      </c>
      <c r="I74" s="3654">
        <f t="shared" si="99"/>
        <v>4</v>
      </c>
      <c r="J74" s="346">
        <v>1</v>
      </c>
      <c r="K74" s="369">
        <v>1</v>
      </c>
      <c r="L74" s="369">
        <v>1</v>
      </c>
      <c r="M74" s="352">
        <v>1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12</v>
      </c>
      <c r="E75" s="346">
        <v>3</v>
      </c>
      <c r="F75" s="369">
        <v>3</v>
      </c>
      <c r="G75" s="369">
        <v>3</v>
      </c>
      <c r="H75" s="350">
        <v>3</v>
      </c>
      <c r="I75" s="3654">
        <f t="shared" si="99"/>
        <v>12</v>
      </c>
      <c r="J75" s="346">
        <v>3</v>
      </c>
      <c r="K75" s="369">
        <v>3</v>
      </c>
      <c r="L75" s="369">
        <v>3</v>
      </c>
      <c r="M75" s="352">
        <v>3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56</v>
      </c>
      <c r="E76" s="346">
        <v>14</v>
      </c>
      <c r="F76" s="369">
        <v>14</v>
      </c>
      <c r="G76" s="369">
        <v>14</v>
      </c>
      <c r="H76" s="350">
        <v>14</v>
      </c>
      <c r="I76" s="3654">
        <f t="shared" si="99"/>
        <v>56</v>
      </c>
      <c r="J76" s="346">
        <v>14</v>
      </c>
      <c r="K76" s="369">
        <v>14</v>
      </c>
      <c r="L76" s="369">
        <v>14</v>
      </c>
      <c r="M76" s="352">
        <v>14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16</v>
      </c>
      <c r="E77" s="346">
        <v>4</v>
      </c>
      <c r="F77" s="369">
        <v>4</v>
      </c>
      <c r="G77" s="369">
        <v>4</v>
      </c>
      <c r="H77" s="350">
        <v>4</v>
      </c>
      <c r="I77" s="3654">
        <f t="shared" si="99"/>
        <v>16</v>
      </c>
      <c r="J77" s="346">
        <v>4</v>
      </c>
      <c r="K77" s="369">
        <v>4</v>
      </c>
      <c r="L77" s="369">
        <v>4</v>
      </c>
      <c r="M77" s="352">
        <v>4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28</v>
      </c>
      <c r="E79" s="346">
        <v>7</v>
      </c>
      <c r="F79" s="369">
        <v>7</v>
      </c>
      <c r="G79" s="369">
        <v>7</v>
      </c>
      <c r="H79" s="350">
        <v>7</v>
      </c>
      <c r="I79" s="3654">
        <f t="shared" si="99"/>
        <v>28</v>
      </c>
      <c r="J79" s="346">
        <v>7</v>
      </c>
      <c r="K79" s="369">
        <v>7</v>
      </c>
      <c r="L79" s="369">
        <v>7</v>
      </c>
      <c r="M79" s="352">
        <v>7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167</v>
      </c>
      <c r="E85" s="290">
        <v>58</v>
      </c>
      <c r="F85" s="637">
        <v>109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24</v>
      </c>
      <c r="E86" s="380">
        <v>10</v>
      </c>
      <c r="F86" s="389">
        <v>14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50</v>
      </c>
      <c r="E220" s="3814">
        <f>SUM(AC220+AE220+AG220+AI220+AK220+AM220+AO220)</f>
        <v>28</v>
      </c>
      <c r="F220" s="2666">
        <f>SUM(AD220+AF220+AH220+AJ220+AL220+AN220+AP220)</f>
        <v>22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0</v>
      </c>
      <c r="AD220" s="576">
        <v>3</v>
      </c>
      <c r="AE220" s="3348">
        <v>0</v>
      </c>
      <c r="AF220" s="576">
        <v>0</v>
      </c>
      <c r="AG220" s="3348">
        <v>3</v>
      </c>
      <c r="AH220" s="576">
        <v>19</v>
      </c>
      <c r="AI220" s="3348">
        <v>21</v>
      </c>
      <c r="AJ220" s="576">
        <v>0</v>
      </c>
      <c r="AK220" s="3348">
        <v>0</v>
      </c>
      <c r="AL220" s="576">
        <v>0</v>
      </c>
      <c r="AM220" s="3348">
        <v>4</v>
      </c>
      <c r="AN220" s="576">
        <v>0</v>
      </c>
      <c r="AO220" s="3348">
        <v>0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50</v>
      </c>
      <c r="E221" s="3819">
        <f>SUM(AC221+AE221+AG221+AI221+AK221+AM221+AO221)</f>
        <v>28</v>
      </c>
      <c r="F221" s="3841">
        <f>SUM(AD221+AF221+AH221+AJ221+AL221+AN221+AP221)</f>
        <v>22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0</v>
      </c>
      <c r="AD221" s="388">
        <v>3</v>
      </c>
      <c r="AE221" s="380">
        <v>0</v>
      </c>
      <c r="AF221" s="388">
        <v>0</v>
      </c>
      <c r="AG221" s="380">
        <v>3</v>
      </c>
      <c r="AH221" s="388">
        <v>19</v>
      </c>
      <c r="AI221" s="380">
        <v>21</v>
      </c>
      <c r="AJ221" s="388">
        <v>0</v>
      </c>
      <c r="AK221" s="380">
        <v>0</v>
      </c>
      <c r="AL221" s="388">
        <v>0</v>
      </c>
      <c r="AM221" s="380">
        <v>4</v>
      </c>
      <c r="AN221" s="388">
        <v>0</v>
      </c>
      <c r="AO221" s="380">
        <v>0</v>
      </c>
      <c r="AP221" s="564">
        <v>0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16</v>
      </c>
      <c r="E250" s="3677">
        <f>SUM(G250++I250+K250+M250+O250+Q250+S250+U250+W250+Y250+AA250+AC250+AE250+AG250+AI250+AK250)</f>
        <v>7</v>
      </c>
      <c r="F250" s="3591">
        <f>SUM(H250++J250+L250+N250+P250+R250+T250+V250+X250+Z250+AB250+AD250+AF250+AH250+AJ250+AL250)</f>
        <v>9</v>
      </c>
      <c r="G250" s="3879">
        <v>0</v>
      </c>
      <c r="H250" s="859">
        <v>0</v>
      </c>
      <c r="I250" s="3880">
        <v>0</v>
      </c>
      <c r="J250" s="859">
        <v>1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0</v>
      </c>
      <c r="R250" s="859">
        <v>0</v>
      </c>
      <c r="S250" s="3880">
        <v>0</v>
      </c>
      <c r="T250" s="826">
        <v>0</v>
      </c>
      <c r="U250" s="3880">
        <v>0</v>
      </c>
      <c r="V250" s="826">
        <v>1</v>
      </c>
      <c r="W250" s="3880">
        <v>0</v>
      </c>
      <c r="X250" s="826">
        <v>0</v>
      </c>
      <c r="Y250" s="3880">
        <v>1</v>
      </c>
      <c r="Z250" s="826">
        <v>0</v>
      </c>
      <c r="AA250" s="3880">
        <v>2</v>
      </c>
      <c r="AB250" s="826">
        <v>2</v>
      </c>
      <c r="AC250" s="3880">
        <v>2</v>
      </c>
      <c r="AD250" s="826">
        <v>1</v>
      </c>
      <c r="AE250" s="3880">
        <v>2</v>
      </c>
      <c r="AF250" s="826">
        <v>3</v>
      </c>
      <c r="AG250" s="3880">
        <v>0</v>
      </c>
      <c r="AH250" s="826">
        <v>0</v>
      </c>
      <c r="AI250" s="3880">
        <v>0</v>
      </c>
      <c r="AJ250" s="826">
        <v>1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85</v>
      </c>
      <c r="E344" s="3711">
        <f t="shared" si="341"/>
        <v>26</v>
      </c>
      <c r="F344" s="485">
        <f t="shared" si="341"/>
        <v>59</v>
      </c>
      <c r="G344" s="429">
        <v>0</v>
      </c>
      <c r="H344" s="389">
        <v>0</v>
      </c>
      <c r="I344" s="429">
        <v>0</v>
      </c>
      <c r="J344" s="389">
        <v>0</v>
      </c>
      <c r="K344" s="429">
        <v>0</v>
      </c>
      <c r="L344" s="389">
        <v>0</v>
      </c>
      <c r="M344" s="429">
        <v>0</v>
      </c>
      <c r="N344" s="389">
        <v>0</v>
      </c>
      <c r="O344" s="429">
        <v>0</v>
      </c>
      <c r="P344" s="389">
        <v>1</v>
      </c>
      <c r="Q344" s="429">
        <v>0</v>
      </c>
      <c r="R344" s="389">
        <v>0</v>
      </c>
      <c r="S344" s="429">
        <v>0</v>
      </c>
      <c r="T344" s="389">
        <v>0</v>
      </c>
      <c r="U344" s="429">
        <v>0</v>
      </c>
      <c r="V344" s="389">
        <v>0</v>
      </c>
      <c r="W344" s="429">
        <v>0</v>
      </c>
      <c r="X344" s="389">
        <v>2</v>
      </c>
      <c r="Y344" s="429">
        <v>3</v>
      </c>
      <c r="Z344" s="389">
        <v>2</v>
      </c>
      <c r="AA344" s="429">
        <v>2</v>
      </c>
      <c r="AB344" s="389">
        <v>1</v>
      </c>
      <c r="AC344" s="429">
        <v>2</v>
      </c>
      <c r="AD344" s="389">
        <v>3</v>
      </c>
      <c r="AE344" s="429">
        <v>5</v>
      </c>
      <c r="AF344" s="389">
        <v>17</v>
      </c>
      <c r="AG344" s="429">
        <v>3</v>
      </c>
      <c r="AH344" s="389">
        <v>19</v>
      </c>
      <c r="AI344" s="429">
        <v>3</v>
      </c>
      <c r="AJ344" s="389">
        <v>11</v>
      </c>
      <c r="AK344" s="429">
        <v>2</v>
      </c>
      <c r="AL344" s="389">
        <v>3</v>
      </c>
      <c r="AM344" s="429">
        <v>4</v>
      </c>
      <c r="AN344" s="389">
        <v>0</v>
      </c>
      <c r="AO344" s="429">
        <v>2</v>
      </c>
      <c r="AP344" s="390">
        <v>0</v>
      </c>
      <c r="AQ344" s="379">
        <v>2</v>
      </c>
      <c r="AR344" s="388">
        <v>2</v>
      </c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5029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49" workbookViewId="0">
      <selection activeCell="C78" sqref="C78:M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8</v>
      </c>
      <c r="C64" s="4074">
        <v>0</v>
      </c>
      <c r="D64" s="4074">
        <v>0</v>
      </c>
      <c r="E64" s="4074">
        <v>4</v>
      </c>
      <c r="F64" s="4074">
        <v>0</v>
      </c>
      <c r="G64" s="4074">
        <v>3</v>
      </c>
      <c r="H64" s="4074">
        <v>1</v>
      </c>
      <c r="I64" s="4074">
        <v>0</v>
      </c>
      <c r="J64" s="4074">
        <v>0</v>
      </c>
      <c r="K64" s="892">
        <v>0</v>
      </c>
      <c r="L64" s="4074">
        <v>2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18</v>
      </c>
      <c r="C78" s="44">
        <v>0</v>
      </c>
      <c r="D78" s="44">
        <v>1</v>
      </c>
      <c r="E78" s="44">
        <v>1</v>
      </c>
      <c r="F78" s="44">
        <v>8</v>
      </c>
      <c r="G78" s="44">
        <v>7</v>
      </c>
      <c r="H78" s="44">
        <v>1</v>
      </c>
      <c r="I78" s="44">
        <v>0</v>
      </c>
      <c r="J78" s="44">
        <v>0</v>
      </c>
      <c r="K78" s="1026">
        <v>0</v>
      </c>
      <c r="L78" s="44">
        <v>1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26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0" workbookViewId="0">
      <selection activeCell="C167" sqref="C167:J16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36</v>
      </c>
      <c r="D59" s="4099">
        <f>SUM(J59+L59+N59+P59+R59+T59+V59+X59+Z59+AB59+AD59+AF59+AH59+AJ59+AL59)</f>
        <v>4</v>
      </c>
      <c r="E59" s="4215">
        <f>SUM(K59+M59+O59+Q59+S59+U59+W59+Y59+AA59+AC59+AE59+AG59+AI59+AK59+AM59)</f>
        <v>32</v>
      </c>
      <c r="F59" s="1924"/>
      <c r="G59" s="4224"/>
      <c r="H59" s="1924"/>
      <c r="I59" s="4224"/>
      <c r="J59" s="4034">
        <v>0</v>
      </c>
      <c r="K59" s="2003">
        <v>0</v>
      </c>
      <c r="L59" s="4034">
        <v>4</v>
      </c>
      <c r="M59" s="2003">
        <v>12</v>
      </c>
      <c r="N59" s="4034">
        <v>0</v>
      </c>
      <c r="O59" s="2003">
        <v>12</v>
      </c>
      <c r="P59" s="4034">
        <v>0</v>
      </c>
      <c r="Q59" s="2003">
        <v>0</v>
      </c>
      <c r="R59" s="4034">
        <v>0</v>
      </c>
      <c r="S59" s="2003">
        <v>4</v>
      </c>
      <c r="T59" s="4034">
        <v>0</v>
      </c>
      <c r="U59" s="2003">
        <v>2</v>
      </c>
      <c r="V59" s="4034">
        <v>0</v>
      </c>
      <c r="W59" s="2003">
        <v>2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10</v>
      </c>
      <c r="AO59" s="4025">
        <v>0</v>
      </c>
      <c r="AP59" s="330">
        <v>0</v>
      </c>
      <c r="AQ59" s="4089">
        <v>4</v>
      </c>
      <c r="AR59" s="4089">
        <v>0</v>
      </c>
      <c r="AS59" s="4089">
        <v>4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11</v>
      </c>
      <c r="D75" s="1925"/>
      <c r="E75" s="4220">
        <f>SUM(K75+M75+O75+Q75+S75+U75+W75+Y75+AA75+AC75)</f>
        <v>11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>
        <v>5</v>
      </c>
      <c r="R75" s="1924"/>
      <c r="S75" s="2003">
        <v>5</v>
      </c>
      <c r="T75" s="1924"/>
      <c r="U75" s="2003">
        <v>1</v>
      </c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2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5</v>
      </c>
      <c r="D77" s="1925"/>
      <c r="E77" s="4220">
        <f>SUM(K77+M77+O77+Q77+S77+U77+W77+Y77+AA77+AC77)</f>
        <v>5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>
        <v>1</v>
      </c>
      <c r="P77" s="1924"/>
      <c r="Q77" s="1161">
        <v>3</v>
      </c>
      <c r="R77" s="1924"/>
      <c r="S77" s="1161">
        <v>1</v>
      </c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3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2</v>
      </c>
      <c r="D103" s="4099">
        <f t="shared" si="60"/>
        <v>0</v>
      </c>
      <c r="E103" s="345">
        <f t="shared" si="60"/>
        <v>2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1</v>
      </c>
      <c r="P103" s="4034">
        <v>0</v>
      </c>
      <c r="Q103" s="330">
        <v>0</v>
      </c>
      <c r="R103" s="4025">
        <v>0</v>
      </c>
      <c r="S103" s="331">
        <v>1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2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>
        <v>1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>
        <v>4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28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28</v>
      </c>
      <c r="F122" s="4048">
        <v>0</v>
      </c>
      <c r="G122" s="4050">
        <v>0</v>
      </c>
      <c r="H122" s="4048">
        <v>0</v>
      </c>
      <c r="I122" s="4050">
        <v>3</v>
      </c>
      <c r="J122" s="4048">
        <v>0</v>
      </c>
      <c r="K122" s="4050">
        <v>7</v>
      </c>
      <c r="L122" s="4048">
        <v>0</v>
      </c>
      <c r="M122" s="4050">
        <v>8</v>
      </c>
      <c r="N122" s="4048">
        <v>0</v>
      </c>
      <c r="O122" s="4050">
        <v>8</v>
      </c>
      <c r="P122" s="4048">
        <v>0</v>
      </c>
      <c r="Q122" s="4050">
        <v>1</v>
      </c>
      <c r="R122" s="4048">
        <v>0</v>
      </c>
      <c r="S122" s="4050">
        <v>1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2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1</v>
      </c>
      <c r="D145" s="20"/>
      <c r="E145" s="232"/>
      <c r="F145" s="232"/>
      <c r="G145" s="232">
        <v>1</v>
      </c>
      <c r="H145" s="232"/>
      <c r="I145" s="2431"/>
      <c r="J145" s="30"/>
      <c r="K145" s="29"/>
      <c r="L145" s="1952"/>
      <c r="M145" s="4266"/>
      <c r="N145" s="214"/>
      <c r="O145" s="1952">
        <v>11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2</v>
      </c>
      <c r="C167" s="4272">
        <v>100</v>
      </c>
      <c r="D167" s="3348"/>
      <c r="E167" s="4273">
        <v>1</v>
      </c>
      <c r="F167" s="4273"/>
      <c r="G167" s="4273"/>
      <c r="H167" s="4273"/>
      <c r="I167" s="4273">
        <v>1</v>
      </c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190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E38" zoomScaleNormal="100" workbookViewId="0">
      <selection activeCell="W65" sqref="W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7</v>
      </c>
      <c r="C11" s="4289">
        <f>SUM(C12:C51)</f>
        <v>0</v>
      </c>
      <c r="D11" s="4290">
        <f t="shared" ref="D11:R11" si="1">SUM(D12:D51)</f>
        <v>7</v>
      </c>
      <c r="E11" s="4289">
        <f t="shared" si="1"/>
        <v>5</v>
      </c>
      <c r="F11" s="4290">
        <f t="shared" si="1"/>
        <v>2</v>
      </c>
      <c r="G11" s="4291">
        <f t="shared" si="1"/>
        <v>0</v>
      </c>
      <c r="H11" s="4292">
        <f t="shared" si="1"/>
        <v>2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/>
      <c r="D12" s="905">
        <v>1</v>
      </c>
      <c r="E12" s="327">
        <v>1</v>
      </c>
      <c r="F12" s="905"/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1</v>
      </c>
      <c r="C18" s="327"/>
      <c r="D18" s="905">
        <v>1</v>
      </c>
      <c r="E18" s="327"/>
      <c r="F18" s="142">
        <v>1</v>
      </c>
      <c r="G18" s="2070"/>
      <c r="H18" s="44">
        <v>1</v>
      </c>
      <c r="I18" s="1918"/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>
        <v>1</v>
      </c>
      <c r="G26" s="2070"/>
      <c r="H26" s="44"/>
      <c r="I26" s="1918"/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1</v>
      </c>
      <c r="C27" s="4034"/>
      <c r="D27" s="330">
        <v>1</v>
      </c>
      <c r="E27" s="4034">
        <v>1</v>
      </c>
      <c r="F27" s="330"/>
      <c r="G27" s="4089"/>
      <c r="H27" s="4025"/>
      <c r="I27" s="4064"/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4</v>
      </c>
      <c r="C40" s="4034"/>
      <c r="D40" s="330">
        <v>4</v>
      </c>
      <c r="E40" s="4034">
        <v>3</v>
      </c>
      <c r="F40" s="330"/>
      <c r="G40" s="330"/>
      <c r="H40" s="4025">
        <v>1</v>
      </c>
      <c r="I40" s="4064"/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238</v>
      </c>
      <c r="C52" s="4289">
        <f>SUM(C53:C57)</f>
        <v>99</v>
      </c>
      <c r="D52" s="4290">
        <f>SUM(D53:D57)</f>
        <v>139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234</v>
      </c>
      <c r="C53" s="327">
        <v>99</v>
      </c>
      <c r="D53" s="142">
        <v>135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/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3</v>
      </c>
      <c r="C55" s="4034"/>
      <c r="D55" s="2003">
        <v>3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7</v>
      </c>
      <c r="C62" s="960"/>
      <c r="D62" s="960"/>
      <c r="E62" s="960"/>
      <c r="F62" s="960">
        <v>2</v>
      </c>
      <c r="G62" s="4074"/>
      <c r="H62" s="960"/>
      <c r="I62" s="960"/>
      <c r="J62" s="4074"/>
      <c r="K62" s="960"/>
      <c r="L62" s="4073">
        <v>5</v>
      </c>
      <c r="M62" s="4051"/>
      <c r="N62" s="4305">
        <f>SUM(O62:P62)</f>
        <v>7</v>
      </c>
      <c r="O62" s="4074"/>
      <c r="P62" s="892">
        <v>7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1</v>
      </c>
      <c r="C64" s="1973"/>
      <c r="D64" s="1973">
        <v>1</v>
      </c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3</v>
      </c>
      <c r="O64" s="4025">
        <v>0</v>
      </c>
      <c r="P64" s="332">
        <v>3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2</v>
      </c>
      <c r="C65" s="1973"/>
      <c r="D65" s="1973">
        <v>1</v>
      </c>
      <c r="E65" s="1973"/>
      <c r="F65" s="1973"/>
      <c r="G65" s="4025"/>
      <c r="H65" s="1973"/>
      <c r="I65" s="1973"/>
      <c r="J65" s="4025"/>
      <c r="K65" s="1973"/>
      <c r="L65" s="4064">
        <v>1</v>
      </c>
      <c r="M65" s="330"/>
      <c r="N65" s="199">
        <f>SUM(O65:P65)</f>
        <v>38</v>
      </c>
      <c r="O65" s="4025">
        <v>7</v>
      </c>
      <c r="P65" s="332">
        <v>31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10</v>
      </c>
      <c r="C74" s="4308">
        <f t="shared" ref="C74:L74" si="43">SUM(C62:C73)</f>
        <v>0</v>
      </c>
      <c r="D74" s="4308">
        <f t="shared" si="43"/>
        <v>2</v>
      </c>
      <c r="E74" s="4308">
        <f t="shared" si="43"/>
        <v>0</v>
      </c>
      <c r="F74" s="4308">
        <f t="shared" si="43"/>
        <v>2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6</v>
      </c>
      <c r="M74" s="4311">
        <f>SUM(M62:M73)</f>
        <v>0</v>
      </c>
      <c r="N74" s="4281">
        <f>SUM(O74:P74)</f>
        <v>48</v>
      </c>
      <c r="O74" s="4311">
        <f>SUM(O62:O73)</f>
        <v>7</v>
      </c>
      <c r="P74" s="4312">
        <f t="shared" ref="P74:W74" si="44">SUM(P62:P73)</f>
        <v>41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255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9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4</v>
      </c>
      <c r="C15" s="963">
        <f t="shared" si="7"/>
        <v>3</v>
      </c>
      <c r="D15" s="964">
        <f t="shared" si="8"/>
        <v>1</v>
      </c>
      <c r="E15" s="965">
        <v>0</v>
      </c>
      <c r="F15" s="966">
        <v>0</v>
      </c>
      <c r="G15" s="965">
        <v>1</v>
      </c>
      <c r="H15" s="967">
        <v>0</v>
      </c>
      <c r="I15" s="965">
        <v>2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1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3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3</v>
      </c>
      <c r="C16" s="976">
        <f t="shared" si="7"/>
        <v>3</v>
      </c>
      <c r="D16" s="964">
        <f t="shared" si="8"/>
        <v>0</v>
      </c>
      <c r="E16" s="965">
        <v>3</v>
      </c>
      <c r="F16" s="966">
        <v>0</v>
      </c>
      <c r="G16" s="965">
        <v>0</v>
      </c>
      <c r="H16" s="967">
        <v>0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1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1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1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1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8</v>
      </c>
      <c r="C23" s="996">
        <f>SUM(C12:C22)</f>
        <v>6</v>
      </c>
      <c r="D23" s="997">
        <f>SUM(D12:D22)</f>
        <v>2</v>
      </c>
      <c r="E23" s="998">
        <f>SUM(E12:E22)</f>
        <v>3</v>
      </c>
      <c r="F23" s="999">
        <f t="shared" ref="F23:AQ23" si="10">SUM(F12:F22)</f>
        <v>0</v>
      </c>
      <c r="G23" s="998">
        <f t="shared" si="10"/>
        <v>1</v>
      </c>
      <c r="H23" s="1000">
        <f t="shared" si="10"/>
        <v>0</v>
      </c>
      <c r="I23" s="998">
        <f t="shared" si="10"/>
        <v>2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2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4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1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1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1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1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1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1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2</v>
      </c>
      <c r="D34" s="1020">
        <f>SUM(X34+Z34+AB34+AD34+AF34+AH34+AJ34+AL34+AN34)</f>
        <v>1</v>
      </c>
      <c r="E34" s="953">
        <f>SUM(Y34+AA34+AC34+AE34+AG34+AI34+AK34+AM34+AO34)</f>
        <v>1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>
        <v>1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1</v>
      </c>
      <c r="AP34" s="959">
        <v>0</v>
      </c>
      <c r="AQ34" s="960">
        <v>1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1</v>
      </c>
      <c r="D38" s="1044">
        <f t="shared" si="25"/>
        <v>0</v>
      </c>
      <c r="E38" s="964">
        <f t="shared" si="26"/>
        <v>1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1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1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1</v>
      </c>
      <c r="D40" s="1046">
        <f>SUM(F40+H40+J40+L40+N40+P40+R40+T40+V40+X40+Z40+AB40+AD40+AF40+AH40+AJ40+AL40+AN40)</f>
        <v>0</v>
      </c>
      <c r="E40" s="964">
        <f t="shared" si="26"/>
        <v>1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1</v>
      </c>
      <c r="AJ40" s="989">
        <v>0</v>
      </c>
      <c r="AK40" s="990">
        <v>0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1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6</v>
      </c>
      <c r="D41" s="1005">
        <f t="shared" si="27"/>
        <v>1</v>
      </c>
      <c r="E41" s="999">
        <f t="shared" si="27"/>
        <v>5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1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1</v>
      </c>
      <c r="AD41" s="1047">
        <f t="shared" si="27"/>
        <v>0</v>
      </c>
      <c r="AE41" s="1000">
        <f t="shared" si="27"/>
        <v>0</v>
      </c>
      <c r="AF41" s="1047">
        <f t="shared" si="27"/>
        <v>1</v>
      </c>
      <c r="AG41" s="1000">
        <f t="shared" si="27"/>
        <v>0</v>
      </c>
      <c r="AH41" s="1048">
        <f t="shared" si="27"/>
        <v>0</v>
      </c>
      <c r="AI41" s="1000">
        <f t="shared" si="27"/>
        <v>2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1</v>
      </c>
      <c r="AP41" s="1004">
        <f t="shared" si="27"/>
        <v>0</v>
      </c>
      <c r="AQ41" s="1005">
        <f>SUM(AQ28:AQ40)</f>
        <v>3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2</v>
      </c>
      <c r="C63" s="1104">
        <f>SUM(E63+G63+I63+K63+M63+O63+Q63+S63+U63+W63+Y63+AA63+AC63+AE63+AG63+AI63+AK63+AM63)</f>
        <v>1</v>
      </c>
      <c r="D63" s="1105">
        <f>SUM(F63+H63+J63+L63+N63+P63+R63+T63+V63+X63+Z63+AB63+AD63+AF63+AH63+AJ63+AL63+AN63)</f>
        <v>1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1</v>
      </c>
      <c r="P63" s="1109">
        <v>0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1</v>
      </c>
      <c r="AG63" s="1106">
        <v>0</v>
      </c>
      <c r="AH63" s="771">
        <v>0</v>
      </c>
      <c r="AI63" s="1108">
        <v>0</v>
      </c>
      <c r="AJ63" s="1109">
        <v>0</v>
      </c>
      <c r="AK63" s="1106">
        <v>0</v>
      </c>
      <c r="AL63" s="771">
        <v>0</v>
      </c>
      <c r="AM63" s="1110">
        <v>0</v>
      </c>
      <c r="AN63" s="759">
        <v>0</v>
      </c>
      <c r="AO63" s="1111">
        <v>2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55</v>
      </c>
      <c r="C65" s="1122">
        <f>SUM(E65+G65+I65+K65+M65+O65+Q65+S65+U65+W65+Y65+AA65+AC65+AE65+AG65+AI65+AK65+AM65)</f>
        <v>25</v>
      </c>
      <c r="D65" s="640">
        <f t="shared" si="41"/>
        <v>30</v>
      </c>
      <c r="E65" s="192">
        <v>2</v>
      </c>
      <c r="F65" s="2">
        <v>0</v>
      </c>
      <c r="G65" s="482">
        <v>0</v>
      </c>
      <c r="H65" s="1123">
        <v>1</v>
      </c>
      <c r="I65" s="192">
        <v>13</v>
      </c>
      <c r="J65" s="383">
        <v>2</v>
      </c>
      <c r="K65" s="482">
        <v>3</v>
      </c>
      <c r="L65" s="1123">
        <v>2</v>
      </c>
      <c r="M65" s="192">
        <v>4</v>
      </c>
      <c r="N65" s="383">
        <v>2</v>
      </c>
      <c r="O65" s="482">
        <v>0</v>
      </c>
      <c r="P65" s="1123">
        <v>2</v>
      </c>
      <c r="Q65" s="192">
        <v>1</v>
      </c>
      <c r="R65" s="383">
        <v>1</v>
      </c>
      <c r="S65" s="192">
        <v>1</v>
      </c>
      <c r="T65" s="383">
        <v>0</v>
      </c>
      <c r="U65" s="192">
        <v>0</v>
      </c>
      <c r="V65" s="383">
        <v>1</v>
      </c>
      <c r="W65" s="482">
        <v>0</v>
      </c>
      <c r="X65" s="1123">
        <v>0</v>
      </c>
      <c r="Y65" s="192">
        <v>0</v>
      </c>
      <c r="Z65" s="383">
        <v>5</v>
      </c>
      <c r="AA65" s="482">
        <v>0</v>
      </c>
      <c r="AB65" s="1123">
        <v>6</v>
      </c>
      <c r="AC65" s="192">
        <v>0</v>
      </c>
      <c r="AD65" s="383">
        <v>3</v>
      </c>
      <c r="AE65" s="482">
        <v>0</v>
      </c>
      <c r="AF65" s="1123">
        <v>0</v>
      </c>
      <c r="AG65" s="192">
        <v>0</v>
      </c>
      <c r="AH65" s="383">
        <v>2</v>
      </c>
      <c r="AI65" s="482">
        <v>0</v>
      </c>
      <c r="AJ65" s="1123">
        <v>2</v>
      </c>
      <c r="AK65" s="192">
        <v>0</v>
      </c>
      <c r="AL65" s="383">
        <v>0</v>
      </c>
      <c r="AM65" s="776">
        <v>1</v>
      </c>
      <c r="AN65" s="384">
        <v>1</v>
      </c>
      <c r="AO65" s="42">
        <v>55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57</v>
      </c>
      <c r="C66" s="1001">
        <f t="shared" si="44"/>
        <v>26</v>
      </c>
      <c r="D66" s="999">
        <f t="shared" si="44"/>
        <v>31</v>
      </c>
      <c r="E66" s="1125">
        <f t="shared" si="44"/>
        <v>2</v>
      </c>
      <c r="F66" s="1126">
        <f t="shared" si="44"/>
        <v>0</v>
      </c>
      <c r="G66" s="1127">
        <f t="shared" si="44"/>
        <v>0</v>
      </c>
      <c r="H66" s="1128">
        <f t="shared" si="44"/>
        <v>1</v>
      </c>
      <c r="I66" s="1125">
        <f t="shared" si="44"/>
        <v>13</v>
      </c>
      <c r="J66" s="1129">
        <f t="shared" si="44"/>
        <v>2</v>
      </c>
      <c r="K66" s="1127">
        <f t="shared" si="44"/>
        <v>3</v>
      </c>
      <c r="L66" s="1128">
        <f t="shared" ref="L66:AO66" si="45">SUM(L63:L65)</f>
        <v>2</v>
      </c>
      <c r="M66" s="1125">
        <f t="shared" si="45"/>
        <v>4</v>
      </c>
      <c r="N66" s="1129">
        <f t="shared" si="45"/>
        <v>2</v>
      </c>
      <c r="O66" s="1127">
        <f t="shared" si="45"/>
        <v>1</v>
      </c>
      <c r="P66" s="1128">
        <f t="shared" si="45"/>
        <v>2</v>
      </c>
      <c r="Q66" s="1125">
        <f t="shared" si="45"/>
        <v>1</v>
      </c>
      <c r="R66" s="1129">
        <f t="shared" si="45"/>
        <v>1</v>
      </c>
      <c r="S66" s="1125">
        <f t="shared" ref="S66:T66" si="46">SUM(S63:S65)</f>
        <v>1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1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5</v>
      </c>
      <c r="AA66" s="1127">
        <f t="shared" si="45"/>
        <v>0</v>
      </c>
      <c r="AB66" s="1128">
        <f t="shared" si="45"/>
        <v>6</v>
      </c>
      <c r="AC66" s="1125">
        <f t="shared" si="45"/>
        <v>0</v>
      </c>
      <c r="AD66" s="1129">
        <f t="shared" si="45"/>
        <v>3</v>
      </c>
      <c r="AE66" s="1127">
        <f t="shared" si="45"/>
        <v>0</v>
      </c>
      <c r="AF66" s="1128">
        <f t="shared" si="45"/>
        <v>1</v>
      </c>
      <c r="AG66" s="1125">
        <f t="shared" si="45"/>
        <v>0</v>
      </c>
      <c r="AH66" s="1129">
        <f t="shared" si="45"/>
        <v>2</v>
      </c>
      <c r="AI66" s="1127">
        <f t="shared" si="45"/>
        <v>0</v>
      </c>
      <c r="AJ66" s="1128">
        <f t="shared" si="45"/>
        <v>2</v>
      </c>
      <c r="AK66" s="1125">
        <f t="shared" si="45"/>
        <v>0</v>
      </c>
      <c r="AL66" s="1129">
        <f t="shared" si="45"/>
        <v>0</v>
      </c>
      <c r="AM66" s="1130">
        <f t="shared" si="45"/>
        <v>1</v>
      </c>
      <c r="AN66" s="1131">
        <f t="shared" si="45"/>
        <v>1</v>
      </c>
      <c r="AO66" s="1126">
        <f t="shared" si="45"/>
        <v>57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24</v>
      </c>
      <c r="C72" s="210">
        <f>SUM(E72+G72+I72+K72+M72+O72+Q72+S72+U72+W72+Y72+AA72+AC72+AE72+AG72+AI72+AK72+AM72)</f>
        <v>15</v>
      </c>
      <c r="D72" s="43">
        <f>SUM(F72+H72+J72+L72+N72+P72+R72+T72+V72+X72+Z72+AB72+AD72+AF72+AH72+AJ72+AL72+AN72)</f>
        <v>9</v>
      </c>
      <c r="E72" s="192">
        <v>11</v>
      </c>
      <c r="F72" s="2">
        <v>0</v>
      </c>
      <c r="G72" s="482">
        <v>2</v>
      </c>
      <c r="H72" s="1123">
        <v>1</v>
      </c>
      <c r="I72" s="192">
        <v>1</v>
      </c>
      <c r="J72" s="383">
        <v>0</v>
      </c>
      <c r="K72" s="192">
        <v>0</v>
      </c>
      <c r="L72" s="383">
        <v>0</v>
      </c>
      <c r="M72" s="482">
        <v>0</v>
      </c>
      <c r="N72" s="1123">
        <v>0</v>
      </c>
      <c r="O72" s="192">
        <v>1</v>
      </c>
      <c r="P72" s="383">
        <v>0</v>
      </c>
      <c r="Q72" s="192">
        <v>0</v>
      </c>
      <c r="R72" s="383">
        <v>1</v>
      </c>
      <c r="S72" s="192">
        <v>0</v>
      </c>
      <c r="T72" s="383">
        <v>1</v>
      </c>
      <c r="U72" s="482">
        <v>0</v>
      </c>
      <c r="V72" s="1123">
        <v>1</v>
      </c>
      <c r="W72" s="192">
        <v>0</v>
      </c>
      <c r="X72" s="383">
        <v>0</v>
      </c>
      <c r="Y72" s="482">
        <v>0</v>
      </c>
      <c r="Z72" s="1123">
        <v>3</v>
      </c>
      <c r="AA72" s="192">
        <v>0</v>
      </c>
      <c r="AB72" s="383">
        <v>2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0</v>
      </c>
      <c r="AN72" s="384">
        <v>0</v>
      </c>
      <c r="AO72" s="42">
        <v>21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24</v>
      </c>
      <c r="C73" s="1001">
        <f>SUM(C71:C72)</f>
        <v>15</v>
      </c>
      <c r="D73" s="999">
        <f t="shared" si="48"/>
        <v>9</v>
      </c>
      <c r="E73" s="1125">
        <f>SUM(E71:E72)</f>
        <v>11</v>
      </c>
      <c r="F73" s="1126">
        <f t="shared" si="48"/>
        <v>0</v>
      </c>
      <c r="G73" s="1127">
        <f t="shared" si="48"/>
        <v>2</v>
      </c>
      <c r="H73" s="1128">
        <f t="shared" si="48"/>
        <v>1</v>
      </c>
      <c r="I73" s="1125">
        <f t="shared" si="48"/>
        <v>1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1</v>
      </c>
      <c r="P73" s="1129">
        <f t="shared" si="48"/>
        <v>0</v>
      </c>
      <c r="Q73" s="1125">
        <f t="shared" si="48"/>
        <v>0</v>
      </c>
      <c r="R73" s="1129">
        <f t="shared" si="48"/>
        <v>1</v>
      </c>
      <c r="S73" s="1125">
        <f t="shared" si="48"/>
        <v>0</v>
      </c>
      <c r="T73" s="1129">
        <f t="shared" si="48"/>
        <v>1</v>
      </c>
      <c r="U73" s="1127">
        <f t="shared" ref="U73:V73" si="49">SUM(U71:U72)</f>
        <v>0</v>
      </c>
      <c r="V73" s="1128">
        <f t="shared" si="49"/>
        <v>1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3</v>
      </c>
      <c r="AA73" s="1125">
        <f t="shared" si="48"/>
        <v>0</v>
      </c>
      <c r="AB73" s="1129">
        <f t="shared" si="48"/>
        <v>2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21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8</v>
      </c>
      <c r="C95" s="1104">
        <f>SUM(I95+K95+M95+O95+Q95+S95+U95+W95+Y95+AA95+AC95+AE95+AG95+AI95+AK95+AM95)</f>
        <v>2</v>
      </c>
      <c r="D95" s="1105">
        <f>SUM(J95+L95+N95+P95+R95+T95+V95+X95+Z95+AB95+AD95+AF95+AH95+AJ95+AL95+AN95)</f>
        <v>6</v>
      </c>
      <c r="E95" s="1032"/>
      <c r="F95" s="1157"/>
      <c r="G95" s="1032"/>
      <c r="H95" s="1157"/>
      <c r="I95" s="954">
        <v>2</v>
      </c>
      <c r="J95" s="890">
        <v>1</v>
      </c>
      <c r="K95" s="956">
        <v>0</v>
      </c>
      <c r="L95" s="957">
        <v>1</v>
      </c>
      <c r="M95" s="954">
        <v>0</v>
      </c>
      <c r="N95" s="890">
        <v>2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1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1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28</v>
      </c>
      <c r="C96" s="41">
        <f t="shared" ref="C96:C101" si="55">SUM(I96+K96+M96+O96+Q96+S96+U96+W96+Y96+AA96+AC96+AE96+AG96+AI96+AK96+AM96)</f>
        <v>12</v>
      </c>
      <c r="D96" s="141">
        <f t="shared" ref="D96:D100" si="56">SUM(J96+L96+N96+P96+R96+T96+V96+X96+Z96+AB96+AD96+AF96+AH96+AJ96+AL96+AN96)</f>
        <v>16</v>
      </c>
      <c r="E96" s="334"/>
      <c r="F96" s="211"/>
      <c r="G96" s="334"/>
      <c r="H96" s="211"/>
      <c r="I96" s="327">
        <v>1</v>
      </c>
      <c r="J96" s="905">
        <v>3</v>
      </c>
      <c r="K96" s="44">
        <v>2</v>
      </c>
      <c r="L96" s="1158">
        <v>1</v>
      </c>
      <c r="M96" s="327">
        <v>3</v>
      </c>
      <c r="N96" s="905">
        <v>0</v>
      </c>
      <c r="O96" s="44">
        <v>1</v>
      </c>
      <c r="P96" s="1158">
        <v>1</v>
      </c>
      <c r="Q96" s="327">
        <v>0</v>
      </c>
      <c r="R96" s="905">
        <v>1</v>
      </c>
      <c r="S96" s="327">
        <v>1</v>
      </c>
      <c r="T96" s="905">
        <v>1</v>
      </c>
      <c r="U96" s="327">
        <v>0</v>
      </c>
      <c r="V96" s="905">
        <v>0</v>
      </c>
      <c r="W96" s="44">
        <v>0</v>
      </c>
      <c r="X96" s="1158">
        <v>1</v>
      </c>
      <c r="Y96" s="327">
        <v>0</v>
      </c>
      <c r="Z96" s="905">
        <v>0</v>
      </c>
      <c r="AA96" s="44">
        <v>1</v>
      </c>
      <c r="AB96" s="1158">
        <v>3</v>
      </c>
      <c r="AC96" s="327">
        <v>0</v>
      </c>
      <c r="AD96" s="905">
        <v>2</v>
      </c>
      <c r="AE96" s="44">
        <v>0</v>
      </c>
      <c r="AF96" s="1158">
        <v>0</v>
      </c>
      <c r="AG96" s="327">
        <v>0</v>
      </c>
      <c r="AH96" s="905">
        <v>1</v>
      </c>
      <c r="AI96" s="44">
        <v>2</v>
      </c>
      <c r="AJ96" s="1158">
        <v>1</v>
      </c>
      <c r="AK96" s="327">
        <v>0</v>
      </c>
      <c r="AL96" s="905">
        <v>1</v>
      </c>
      <c r="AM96" s="45">
        <v>1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1</v>
      </c>
      <c r="C97" s="1076">
        <f t="shared" si="55"/>
        <v>0</v>
      </c>
      <c r="D97" s="1113">
        <f t="shared" si="56"/>
        <v>1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1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46</v>
      </c>
      <c r="C102" s="1160">
        <f>SUM(E102+G102+I102+K102+M102+O102+Q102+S102+U102+W102+Y102+AA102+AC102+AE102+AG102+AI102+AK102+AM102)</f>
        <v>23</v>
      </c>
      <c r="D102" s="1113">
        <f>SUM(F102+H102+J102+L102+N102+P102+R102+T102+V102+X102+Z102+AB102+AD102+AF102+AH102+AJ102+AL102+AN102)</f>
        <v>23</v>
      </c>
      <c r="E102" s="212">
        <v>5</v>
      </c>
      <c r="F102" s="1161">
        <v>0</v>
      </c>
      <c r="G102" s="212">
        <v>0</v>
      </c>
      <c r="H102" s="1161">
        <v>0</v>
      </c>
      <c r="I102" s="212">
        <v>5</v>
      </c>
      <c r="J102" s="1161">
        <v>0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3</v>
      </c>
      <c r="Q102" s="212">
        <v>0</v>
      </c>
      <c r="R102" s="1161">
        <v>0</v>
      </c>
      <c r="S102" s="212">
        <v>0</v>
      </c>
      <c r="T102" s="1161">
        <v>1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7</v>
      </c>
      <c r="AA102" s="1162">
        <v>0</v>
      </c>
      <c r="AB102" s="1163">
        <v>3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6</v>
      </c>
      <c r="AI102" s="1162">
        <v>0</v>
      </c>
      <c r="AJ102" s="1163">
        <v>1</v>
      </c>
      <c r="AK102" s="212">
        <v>1</v>
      </c>
      <c r="AL102" s="1161">
        <v>1</v>
      </c>
      <c r="AM102" s="46">
        <v>12</v>
      </c>
      <c r="AN102" s="1161">
        <v>1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4</v>
      </c>
      <c r="C115" s="963">
        <f>+E115+G115+I115+K115+M115+O115+Q115+S115+U115+W115+Y115+AA115+AC115+AE115+AG115+AI115+AK115+AM115</f>
        <v>3</v>
      </c>
      <c r="D115" s="964">
        <f>+F115+H115+J115+L115+N115+P115+R115+T115+V115+X115+Z115+AB115+AD115+AF115+AH115+AJ115+AL115+AN115</f>
        <v>1</v>
      </c>
      <c r="E115" s="954">
        <v>1</v>
      </c>
      <c r="F115" s="955">
        <v>0</v>
      </c>
      <c r="G115" s="954">
        <v>1</v>
      </c>
      <c r="H115" s="955">
        <v>0</v>
      </c>
      <c r="I115" s="954">
        <v>1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1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6</v>
      </c>
      <c r="C117" s="963">
        <f t="shared" si="59"/>
        <v>3</v>
      </c>
      <c r="D117" s="964">
        <f t="shared" si="60"/>
        <v>3</v>
      </c>
      <c r="E117" s="212">
        <v>2</v>
      </c>
      <c r="F117" s="34">
        <v>0</v>
      </c>
      <c r="G117" s="212">
        <v>0</v>
      </c>
      <c r="H117" s="34">
        <v>1</v>
      </c>
      <c r="I117" s="212">
        <v>1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1</v>
      </c>
      <c r="AA117" s="212">
        <v>0</v>
      </c>
      <c r="AB117" s="34">
        <v>1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23</v>
      </c>
      <c r="C137" s="1178">
        <f t="shared" ref="C137:C141" si="69">SUM(E137+G137+I137+K137+M137+O137+Q137+S137+U137+W137+Y137+AA137+AC137+AE137+AG137+AI137+AK137+AM137)</f>
        <v>6</v>
      </c>
      <c r="D137" s="1174">
        <f t="shared" ref="D137:D141" si="70">SUM(F137+H137+J137+L137+N137+P137+R137+T137+V137+X137+Z137+AB137+AD137+AF137+AH137+AJ137+AL137+AN137)</f>
        <v>17</v>
      </c>
      <c r="E137" s="192">
        <v>0</v>
      </c>
      <c r="F137" s="2">
        <v>0</v>
      </c>
      <c r="G137" s="192">
        <v>0</v>
      </c>
      <c r="H137" s="2">
        <v>1</v>
      </c>
      <c r="I137" s="192">
        <v>2</v>
      </c>
      <c r="J137" s="2">
        <v>1</v>
      </c>
      <c r="K137" s="192">
        <v>0</v>
      </c>
      <c r="L137" s="2">
        <v>1</v>
      </c>
      <c r="M137" s="192">
        <v>2</v>
      </c>
      <c r="N137" s="2">
        <v>0</v>
      </c>
      <c r="O137" s="192">
        <v>1</v>
      </c>
      <c r="P137" s="2">
        <v>0</v>
      </c>
      <c r="Q137" s="192">
        <v>1</v>
      </c>
      <c r="R137" s="2">
        <v>0</v>
      </c>
      <c r="S137" s="192">
        <v>0</v>
      </c>
      <c r="T137" s="2">
        <v>2</v>
      </c>
      <c r="U137" s="192">
        <v>0</v>
      </c>
      <c r="V137" s="2">
        <v>0</v>
      </c>
      <c r="W137" s="192">
        <v>0</v>
      </c>
      <c r="X137" s="2">
        <v>2</v>
      </c>
      <c r="Y137" s="192">
        <v>0</v>
      </c>
      <c r="Z137" s="2">
        <v>2</v>
      </c>
      <c r="AA137" s="192">
        <v>0</v>
      </c>
      <c r="AB137" s="2">
        <v>6</v>
      </c>
      <c r="AC137" s="192">
        <v>0</v>
      </c>
      <c r="AD137" s="2">
        <v>2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14</v>
      </c>
      <c r="C138" s="1178">
        <f t="shared" si="69"/>
        <v>6</v>
      </c>
      <c r="D138" s="1174">
        <f t="shared" si="70"/>
        <v>8</v>
      </c>
      <c r="E138" s="192">
        <v>0</v>
      </c>
      <c r="F138" s="2">
        <v>0</v>
      </c>
      <c r="G138" s="192">
        <v>0</v>
      </c>
      <c r="H138" s="2">
        <v>0</v>
      </c>
      <c r="I138" s="192">
        <v>2</v>
      </c>
      <c r="J138" s="2">
        <v>0</v>
      </c>
      <c r="K138" s="192">
        <v>0</v>
      </c>
      <c r="L138" s="2">
        <v>1</v>
      </c>
      <c r="M138" s="192">
        <v>3</v>
      </c>
      <c r="N138" s="2">
        <v>1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1</v>
      </c>
      <c r="W138" s="192">
        <v>0</v>
      </c>
      <c r="X138" s="2">
        <v>0</v>
      </c>
      <c r="Y138" s="192">
        <v>0</v>
      </c>
      <c r="Z138" s="2">
        <v>1</v>
      </c>
      <c r="AA138" s="192">
        <v>0</v>
      </c>
      <c r="AB138" s="2">
        <v>1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1</v>
      </c>
      <c r="AI138" s="192">
        <v>0</v>
      </c>
      <c r="AJ138" s="2">
        <v>1</v>
      </c>
      <c r="AK138" s="192">
        <v>0</v>
      </c>
      <c r="AL138" s="1118">
        <v>0</v>
      </c>
      <c r="AM138" s="192">
        <v>1</v>
      </c>
      <c r="AN138" s="2">
        <v>1</v>
      </c>
    </row>
    <row r="139" spans="1:84" s="19" customFormat="1" ht="15" customHeight="1" x14ac:dyDescent="0.15">
      <c r="A139" s="1186" t="s">
        <v>2516</v>
      </c>
      <c r="B139" s="977">
        <f t="shared" si="68"/>
        <v>47</v>
      </c>
      <c r="C139" s="1178">
        <f t="shared" si="69"/>
        <v>16</v>
      </c>
      <c r="D139" s="1174">
        <f t="shared" si="70"/>
        <v>31</v>
      </c>
      <c r="E139" s="192">
        <v>3</v>
      </c>
      <c r="F139" s="2">
        <v>0</v>
      </c>
      <c r="G139" s="192">
        <v>1</v>
      </c>
      <c r="H139" s="2">
        <v>1</v>
      </c>
      <c r="I139" s="192">
        <v>4</v>
      </c>
      <c r="J139" s="2">
        <v>2</v>
      </c>
      <c r="K139" s="192">
        <v>3</v>
      </c>
      <c r="L139" s="2">
        <v>2</v>
      </c>
      <c r="M139" s="192">
        <v>2</v>
      </c>
      <c r="N139" s="2">
        <v>2</v>
      </c>
      <c r="O139" s="192">
        <v>1</v>
      </c>
      <c r="P139" s="2">
        <v>2</v>
      </c>
      <c r="Q139" s="192">
        <v>1</v>
      </c>
      <c r="R139" s="2">
        <v>1</v>
      </c>
      <c r="S139" s="192">
        <v>0</v>
      </c>
      <c r="T139" s="2">
        <v>2</v>
      </c>
      <c r="U139" s="192">
        <v>0</v>
      </c>
      <c r="V139" s="2">
        <v>1</v>
      </c>
      <c r="W139" s="192">
        <v>0</v>
      </c>
      <c r="X139" s="2">
        <v>2</v>
      </c>
      <c r="Y139" s="192">
        <v>0</v>
      </c>
      <c r="Z139" s="2">
        <v>3</v>
      </c>
      <c r="AA139" s="192">
        <v>0</v>
      </c>
      <c r="AB139" s="2">
        <v>7</v>
      </c>
      <c r="AC139" s="192">
        <v>0</v>
      </c>
      <c r="AD139" s="2">
        <v>5</v>
      </c>
      <c r="AE139" s="192">
        <v>0</v>
      </c>
      <c r="AF139" s="2">
        <v>0</v>
      </c>
      <c r="AG139" s="192">
        <v>0</v>
      </c>
      <c r="AH139" s="2">
        <v>1</v>
      </c>
      <c r="AI139" s="192">
        <v>0</v>
      </c>
      <c r="AJ139" s="2">
        <v>0</v>
      </c>
      <c r="AK139" s="192">
        <v>0</v>
      </c>
      <c r="AL139" s="2">
        <v>0</v>
      </c>
      <c r="AM139" s="192">
        <v>1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84</v>
      </c>
      <c r="C142" s="1127">
        <f>SUM(C136:C141)</f>
        <v>28</v>
      </c>
      <c r="D142" s="1126">
        <f>SUM(D136:D141)</f>
        <v>56</v>
      </c>
      <c r="E142" s="1125">
        <f>SUM(E136:E141)</f>
        <v>3</v>
      </c>
      <c r="F142" s="1129">
        <f t="shared" ref="F142:AN142" si="71">SUM(F136:F141)</f>
        <v>0</v>
      </c>
      <c r="G142" s="1125">
        <f t="shared" si="71"/>
        <v>1</v>
      </c>
      <c r="H142" s="1129">
        <f t="shared" si="71"/>
        <v>2</v>
      </c>
      <c r="I142" s="1125">
        <f t="shared" si="71"/>
        <v>8</v>
      </c>
      <c r="J142" s="1129">
        <f t="shared" si="71"/>
        <v>3</v>
      </c>
      <c r="K142" s="1125">
        <f t="shared" si="71"/>
        <v>3</v>
      </c>
      <c r="L142" s="1129">
        <f t="shared" si="71"/>
        <v>4</v>
      </c>
      <c r="M142" s="1125">
        <f t="shared" si="71"/>
        <v>7</v>
      </c>
      <c r="N142" s="1129">
        <f t="shared" si="71"/>
        <v>3</v>
      </c>
      <c r="O142" s="1125">
        <f t="shared" si="71"/>
        <v>2</v>
      </c>
      <c r="P142" s="1129">
        <f t="shared" si="71"/>
        <v>2</v>
      </c>
      <c r="Q142" s="1125">
        <f t="shared" si="71"/>
        <v>2</v>
      </c>
      <c r="R142" s="1129">
        <f t="shared" si="71"/>
        <v>1</v>
      </c>
      <c r="S142" s="1125">
        <f t="shared" ref="S142:T142" si="72">SUM(S136:S141)</f>
        <v>0</v>
      </c>
      <c r="T142" s="1129">
        <f t="shared" si="72"/>
        <v>4</v>
      </c>
      <c r="U142" s="1125">
        <f t="shared" ref="U142:V142" si="73">SUM(U136:U141)</f>
        <v>0</v>
      </c>
      <c r="V142" s="1129">
        <f t="shared" si="73"/>
        <v>2</v>
      </c>
      <c r="W142" s="1125">
        <f t="shared" si="71"/>
        <v>0</v>
      </c>
      <c r="X142" s="1129">
        <f t="shared" si="71"/>
        <v>4</v>
      </c>
      <c r="Y142" s="1125">
        <f t="shared" si="71"/>
        <v>0</v>
      </c>
      <c r="Z142" s="1129">
        <f t="shared" si="71"/>
        <v>6</v>
      </c>
      <c r="AA142" s="1125">
        <f t="shared" si="71"/>
        <v>0</v>
      </c>
      <c r="AB142" s="1129">
        <f t="shared" si="71"/>
        <v>14</v>
      </c>
      <c r="AC142" s="1125">
        <f t="shared" si="71"/>
        <v>0</v>
      </c>
      <c r="AD142" s="1129">
        <f t="shared" si="71"/>
        <v>7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2</v>
      </c>
      <c r="AI142" s="1125">
        <f t="shared" si="71"/>
        <v>0</v>
      </c>
      <c r="AJ142" s="1129">
        <f t="shared" si="71"/>
        <v>1</v>
      </c>
      <c r="AK142" s="1125">
        <f t="shared" si="71"/>
        <v>0</v>
      </c>
      <c r="AL142" s="1129">
        <f t="shared" si="71"/>
        <v>0</v>
      </c>
      <c r="AM142" s="1125">
        <f t="shared" si="71"/>
        <v>2</v>
      </c>
      <c r="AN142" s="1129">
        <f t="shared" si="71"/>
        <v>1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7</v>
      </c>
      <c r="C161" s="1209">
        <f t="shared" si="74"/>
        <v>4</v>
      </c>
      <c r="D161" s="1210">
        <f t="shared" si="75"/>
        <v>3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1</v>
      </c>
      <c r="M161" s="1162">
        <v>3</v>
      </c>
      <c r="N161" s="1161">
        <v>1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1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1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1</v>
      </c>
      <c r="C162" s="1211">
        <f t="shared" si="74"/>
        <v>1</v>
      </c>
      <c r="D162" s="1212">
        <f t="shared" si="75"/>
        <v>0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1</v>
      </c>
      <c r="AN162" s="990">
        <v>0</v>
      </c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5</v>
      </c>
      <c r="E185" s="1193">
        <f t="shared" si="79"/>
        <v>1</v>
      </c>
      <c r="F185" s="1229">
        <f t="shared" si="80"/>
        <v>4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1</v>
      </c>
      <c r="O185" s="954">
        <v>1</v>
      </c>
      <c r="P185" s="890">
        <v>1</v>
      </c>
      <c r="Q185" s="954">
        <v>0</v>
      </c>
      <c r="R185" s="890">
        <v>1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1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4</v>
      </c>
      <c r="E186" s="1197">
        <f t="shared" si="79"/>
        <v>4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1</v>
      </c>
      <c r="L186" s="990">
        <v>0</v>
      </c>
      <c r="M186" s="989">
        <v>1</v>
      </c>
      <c r="N186" s="990">
        <v>0</v>
      </c>
      <c r="O186" s="989">
        <v>2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303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4" zoomScaleNormal="100" workbookViewId="0">
      <selection activeCell="D74" sqref="D74:I8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1</v>
      </c>
      <c r="D18" s="1244">
        <v>1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1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1</v>
      </c>
      <c r="D22" s="1244">
        <v>1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6</v>
      </c>
      <c r="D29" s="1244">
        <v>6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6</v>
      </c>
      <c r="K29" s="1244">
        <v>0</v>
      </c>
      <c r="L29" s="1244">
        <v>0</v>
      </c>
      <c r="M29" s="972">
        <v>0</v>
      </c>
      <c r="N29" s="973">
        <v>2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3</v>
      </c>
      <c r="D33" s="1244">
        <v>2</v>
      </c>
      <c r="E33" s="1244">
        <v>1</v>
      </c>
      <c r="F33" s="1244">
        <v>0</v>
      </c>
      <c r="G33" s="1244">
        <v>0</v>
      </c>
      <c r="H33" s="365">
        <v>0</v>
      </c>
      <c r="I33" s="365">
        <v>0</v>
      </c>
      <c r="J33" s="1244">
        <v>2</v>
      </c>
      <c r="K33" s="1244">
        <v>1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1</v>
      </c>
      <c r="D38" s="1843">
        <v>0</v>
      </c>
      <c r="E38" s="1764">
        <v>0</v>
      </c>
      <c r="F38" s="1844">
        <v>0</v>
      </c>
      <c r="G38" s="1843">
        <v>1</v>
      </c>
      <c r="H38" s="1764">
        <v>0</v>
      </c>
      <c r="I38" s="1764">
        <v>1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1</v>
      </c>
      <c r="D40" s="1848">
        <v>19</v>
      </c>
      <c r="E40" s="257">
        <v>0</v>
      </c>
      <c r="F40" s="258">
        <v>0</v>
      </c>
      <c r="G40" s="1848">
        <v>1</v>
      </c>
      <c r="H40" s="1257">
        <v>19</v>
      </c>
      <c r="I40" s="1257">
        <v>1</v>
      </c>
      <c r="J40" s="1257">
        <v>19</v>
      </c>
      <c r="K40" s="1258">
        <v>0</v>
      </c>
      <c r="L40" s="257">
        <v>1</v>
      </c>
      <c r="M40" s="257">
        <v>0</v>
      </c>
      <c r="N40" s="1773">
        <v>1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2</v>
      </c>
      <c r="D41" s="1850">
        <f t="shared" ref="D41:N41" si="30">SUM(D38:D40)</f>
        <v>19</v>
      </c>
      <c r="E41" s="1851">
        <f t="shared" si="30"/>
        <v>0</v>
      </c>
      <c r="F41" s="1852">
        <f t="shared" si="30"/>
        <v>0</v>
      </c>
      <c r="G41" s="1850">
        <f t="shared" si="30"/>
        <v>2</v>
      </c>
      <c r="H41" s="1851">
        <f t="shared" si="30"/>
        <v>19</v>
      </c>
      <c r="I41" s="1851">
        <f t="shared" si="30"/>
        <v>2</v>
      </c>
      <c r="J41" s="1853">
        <f t="shared" si="30"/>
        <v>19</v>
      </c>
      <c r="K41" s="1854">
        <f t="shared" si="30"/>
        <v>0</v>
      </c>
      <c r="L41" s="1855">
        <f t="shared" si="30"/>
        <v>1</v>
      </c>
      <c r="M41" s="1855">
        <f t="shared" si="30"/>
        <v>0</v>
      </c>
      <c r="N41" s="1856">
        <f t="shared" si="30"/>
        <v>1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0</v>
      </c>
      <c r="D45" s="1260">
        <v>6</v>
      </c>
      <c r="E45" s="1244">
        <v>0</v>
      </c>
      <c r="F45" s="1253"/>
      <c r="G45" s="1846"/>
      <c r="H45" s="1244">
        <v>6</v>
      </c>
      <c r="I45" s="1244"/>
      <c r="J45" s="1266">
        <v>6</v>
      </c>
      <c r="K45" s="1263">
        <v>0</v>
      </c>
      <c r="L45" s="1244">
        <v>1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2</v>
      </c>
      <c r="D46" s="1267">
        <v>13</v>
      </c>
      <c r="E46" s="257">
        <v>0</v>
      </c>
      <c r="F46" s="258"/>
      <c r="G46" s="1859">
        <v>2</v>
      </c>
      <c r="H46" s="257">
        <v>13</v>
      </c>
      <c r="I46" s="257">
        <v>2</v>
      </c>
      <c r="J46" s="259">
        <v>13</v>
      </c>
      <c r="K46" s="260">
        <v>1</v>
      </c>
      <c r="L46" s="257">
        <v>4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2</v>
      </c>
      <c r="D47" s="1861">
        <f>SUM(D42:D46)</f>
        <v>19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2</v>
      </c>
      <c r="H47" s="1862">
        <f t="shared" si="39"/>
        <v>19</v>
      </c>
      <c r="I47" s="1862">
        <f t="shared" si="39"/>
        <v>2</v>
      </c>
      <c r="J47" s="1864">
        <f t="shared" si="39"/>
        <v>19</v>
      </c>
      <c r="K47" s="1865">
        <f t="shared" si="39"/>
        <v>1</v>
      </c>
      <c r="L47" s="261">
        <f t="shared" si="39"/>
        <v>5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107</v>
      </c>
      <c r="D67" s="1770">
        <f t="shared" si="51"/>
        <v>107</v>
      </c>
      <c r="E67" s="1139">
        <v>2</v>
      </c>
      <c r="F67" s="1283">
        <v>0</v>
      </c>
      <c r="G67" s="1283">
        <v>0</v>
      </c>
      <c r="H67" s="1283">
        <v>5</v>
      </c>
      <c r="I67" s="1283">
        <v>69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22</v>
      </c>
      <c r="P67" s="392">
        <v>9</v>
      </c>
      <c r="Q67" s="1258">
        <v>3</v>
      </c>
      <c r="R67" s="1257">
        <v>0</v>
      </c>
      <c r="S67" s="1257">
        <v>0</v>
      </c>
      <c r="T67" s="1257">
        <v>1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10" t="s">
        <v>326</v>
      </c>
      <c r="B76" s="7311"/>
      <c r="C76" s="1277">
        <f t="shared" si="56"/>
        <v>1</v>
      </c>
      <c r="D76" s="965">
        <v>0</v>
      </c>
      <c r="E76" s="973">
        <v>0</v>
      </c>
      <c r="F76" s="967">
        <v>0</v>
      </c>
      <c r="G76" s="1042">
        <v>0</v>
      </c>
      <c r="H76" s="1180">
        <v>1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10" t="s">
        <v>45</v>
      </c>
      <c r="B79" s="7311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6</v>
      </c>
      <c r="D80" s="965">
        <v>0</v>
      </c>
      <c r="E80" s="973">
        <v>0</v>
      </c>
      <c r="F80" s="967">
        <v>0</v>
      </c>
      <c r="G80" s="1042">
        <v>0</v>
      </c>
      <c r="H80" s="1180">
        <v>6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360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B144" zoomScaleNormal="100" workbookViewId="0">
      <selection activeCell="Q154" sqref="Q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6</v>
      </c>
      <c r="E27" s="290">
        <v>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18</v>
      </c>
      <c r="E28" s="1114">
        <v>18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24</v>
      </c>
      <c r="E53" s="1125">
        <f>SUM(E11:E52)</f>
        <v>24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1</v>
      </c>
      <c r="E72" s="1108">
        <v>1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3</v>
      </c>
      <c r="E73" s="1116">
        <v>3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4</v>
      </c>
      <c r="E98" s="1125">
        <f>SUM(E56:E97)</f>
        <v>4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13</v>
      </c>
      <c r="E107" s="1523">
        <v>13</v>
      </c>
      <c r="F107" s="1497"/>
      <c r="G107" s="1500"/>
      <c r="H107" s="4927">
        <v>267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5</v>
      </c>
      <c r="E108" s="1494">
        <v>5</v>
      </c>
      <c r="F108" s="1495"/>
      <c r="G108" s="1505"/>
      <c r="H108" s="4929">
        <v>109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8</v>
      </c>
      <c r="E109" s="1544">
        <v>8</v>
      </c>
      <c r="F109" s="1545"/>
      <c r="G109" s="4931"/>
      <c r="H109" s="4932">
        <v>158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236</v>
      </c>
      <c r="E122" s="1106">
        <v>35</v>
      </c>
      <c r="F122" s="1108">
        <v>22</v>
      </c>
      <c r="G122" s="773">
        <v>26</v>
      </c>
      <c r="H122" s="773">
        <v>48</v>
      </c>
      <c r="I122" s="773">
        <v>37</v>
      </c>
      <c r="J122" s="1284">
        <v>68</v>
      </c>
      <c r="K122" s="1108">
        <v>77</v>
      </c>
      <c r="L122" s="1107">
        <v>159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4</v>
      </c>
      <c r="E125" s="290"/>
      <c r="F125" s="22">
        <v>1</v>
      </c>
      <c r="G125" s="535">
        <v>1</v>
      </c>
      <c r="H125" s="535">
        <v>1</v>
      </c>
      <c r="I125" s="535">
        <v>1</v>
      </c>
      <c r="J125" s="61"/>
      <c r="K125" s="22">
        <v>2</v>
      </c>
      <c r="L125" s="107">
        <v>2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17</v>
      </c>
      <c r="C137" s="1106">
        <v>6</v>
      </c>
      <c r="D137" s="773"/>
      <c r="E137" s="773">
        <v>1</v>
      </c>
      <c r="F137" s="773"/>
      <c r="G137" s="773">
        <v>4</v>
      </c>
      <c r="H137" s="773">
        <v>3</v>
      </c>
      <c r="I137" s="1107">
        <v>3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0</v>
      </c>
      <c r="R153" s="4967">
        <v>1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312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7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62</v>
      </c>
      <c r="C13" s="1127">
        <f t="shared" ref="C13:C24" si="1">SUM(E13,G13,I13,K13,M13,O13,Q13,S13,U13,W13,Y13,AA13,AC13,AE13,AG13,AI13,AK13)</f>
        <v>16</v>
      </c>
      <c r="D13" s="1126">
        <f t="shared" ref="D13:D24" si="2">SUM(F13,H13,J13,L13,N13,P13,R13,T13,V13,X13,Z13,AB13,AD13,AF13,AH13,AJ13,AL13)</f>
        <v>46</v>
      </c>
      <c r="E13" s="5026">
        <v>0</v>
      </c>
      <c r="F13" s="1096">
        <v>0</v>
      </c>
      <c r="G13" s="5026">
        <v>0</v>
      </c>
      <c r="H13" s="1099">
        <v>1</v>
      </c>
      <c r="I13" s="5026">
        <v>1</v>
      </c>
      <c r="J13" s="1099">
        <v>0</v>
      </c>
      <c r="K13" s="5026">
        <v>1</v>
      </c>
      <c r="L13" s="1099">
        <v>1</v>
      </c>
      <c r="M13" s="5026">
        <v>1</v>
      </c>
      <c r="N13" s="1099">
        <v>1</v>
      </c>
      <c r="O13" s="5026">
        <v>2</v>
      </c>
      <c r="P13" s="1099">
        <v>2</v>
      </c>
      <c r="Q13" s="5026">
        <v>0</v>
      </c>
      <c r="R13" s="1099">
        <v>1</v>
      </c>
      <c r="S13" s="5026">
        <v>0</v>
      </c>
      <c r="T13" s="1099">
        <v>1</v>
      </c>
      <c r="U13" s="5026">
        <v>0</v>
      </c>
      <c r="V13" s="1099">
        <v>1</v>
      </c>
      <c r="W13" s="5026">
        <v>1</v>
      </c>
      <c r="X13" s="1099">
        <v>2</v>
      </c>
      <c r="Y13" s="5026">
        <v>1</v>
      </c>
      <c r="Z13" s="1099">
        <v>10</v>
      </c>
      <c r="AA13" s="5026">
        <v>1</v>
      </c>
      <c r="AB13" s="1099">
        <v>6</v>
      </c>
      <c r="AC13" s="5026">
        <v>2</v>
      </c>
      <c r="AD13" s="1099">
        <v>10</v>
      </c>
      <c r="AE13" s="5026">
        <v>2</v>
      </c>
      <c r="AF13" s="1099">
        <v>1</v>
      </c>
      <c r="AG13" s="5026">
        <v>1</v>
      </c>
      <c r="AH13" s="1099">
        <v>5</v>
      </c>
      <c r="AI13" s="5026">
        <v>2</v>
      </c>
      <c r="AJ13" s="1099">
        <v>4</v>
      </c>
      <c r="AK13" s="5026">
        <v>1</v>
      </c>
      <c r="AL13" s="1100">
        <v>0</v>
      </c>
      <c r="AM13" s="4888">
        <v>0</v>
      </c>
      <c r="AN13" s="4693">
        <v>37</v>
      </c>
      <c r="AO13" s="4693">
        <v>25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62</v>
      </c>
      <c r="C14" s="2257">
        <f t="shared" si="1"/>
        <v>16</v>
      </c>
      <c r="D14" s="146">
        <f t="shared" si="2"/>
        <v>46</v>
      </c>
      <c r="E14" s="290">
        <v>0</v>
      </c>
      <c r="F14" s="107">
        <v>0</v>
      </c>
      <c r="G14" s="290">
        <v>0</v>
      </c>
      <c r="H14" s="637">
        <v>1</v>
      </c>
      <c r="I14" s="290">
        <v>1</v>
      </c>
      <c r="J14" s="637">
        <v>0</v>
      </c>
      <c r="K14" s="290">
        <v>1</v>
      </c>
      <c r="L14" s="637">
        <v>1</v>
      </c>
      <c r="M14" s="290">
        <v>1</v>
      </c>
      <c r="N14" s="637">
        <v>1</v>
      </c>
      <c r="O14" s="290">
        <v>2</v>
      </c>
      <c r="P14" s="637">
        <v>2</v>
      </c>
      <c r="Q14" s="290">
        <v>0</v>
      </c>
      <c r="R14" s="637">
        <v>1</v>
      </c>
      <c r="S14" s="290">
        <v>0</v>
      </c>
      <c r="T14" s="637">
        <v>1</v>
      </c>
      <c r="U14" s="290">
        <v>0</v>
      </c>
      <c r="V14" s="637">
        <v>1</v>
      </c>
      <c r="W14" s="290">
        <v>1</v>
      </c>
      <c r="X14" s="637">
        <v>2</v>
      </c>
      <c r="Y14" s="290">
        <v>1</v>
      </c>
      <c r="Z14" s="637">
        <v>10</v>
      </c>
      <c r="AA14" s="290">
        <v>1</v>
      </c>
      <c r="AB14" s="637">
        <v>6</v>
      </c>
      <c r="AC14" s="290">
        <v>2</v>
      </c>
      <c r="AD14" s="637">
        <v>10</v>
      </c>
      <c r="AE14" s="290">
        <v>2</v>
      </c>
      <c r="AF14" s="637">
        <v>1</v>
      </c>
      <c r="AG14" s="290">
        <v>1</v>
      </c>
      <c r="AH14" s="637">
        <v>5</v>
      </c>
      <c r="AI14" s="290">
        <v>2</v>
      </c>
      <c r="AJ14" s="637">
        <v>4</v>
      </c>
      <c r="AK14" s="290">
        <v>1</v>
      </c>
      <c r="AL14" s="431">
        <v>0</v>
      </c>
      <c r="AM14" s="296">
        <v>0</v>
      </c>
      <c r="AN14" s="535">
        <v>37</v>
      </c>
      <c r="AO14" s="535">
        <v>25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13</v>
      </c>
      <c r="C15" s="5029">
        <f t="shared" si="1"/>
        <v>3</v>
      </c>
      <c r="D15" s="3144">
        <f t="shared" si="2"/>
        <v>10</v>
      </c>
      <c r="E15" s="3151"/>
      <c r="F15" s="1264"/>
      <c r="G15" s="3151"/>
      <c r="H15" s="1479"/>
      <c r="I15" s="3151"/>
      <c r="J15" s="1479"/>
      <c r="K15" s="3151"/>
      <c r="L15" s="1479"/>
      <c r="M15" s="290">
        <v>1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1</v>
      </c>
      <c r="U15" s="1114">
        <v>0</v>
      </c>
      <c r="V15" s="1118">
        <v>1</v>
      </c>
      <c r="W15" s="1114">
        <v>0</v>
      </c>
      <c r="X15" s="1118">
        <v>0</v>
      </c>
      <c r="Y15" s="1114">
        <v>1</v>
      </c>
      <c r="Z15" s="1118">
        <v>4</v>
      </c>
      <c r="AA15" s="1114">
        <v>0</v>
      </c>
      <c r="AB15" s="1118">
        <v>1</v>
      </c>
      <c r="AC15" s="1114">
        <v>1</v>
      </c>
      <c r="AD15" s="1118">
        <v>2</v>
      </c>
      <c r="AE15" s="1114">
        <v>0</v>
      </c>
      <c r="AF15" s="1118">
        <v>0</v>
      </c>
      <c r="AG15" s="1114">
        <v>0</v>
      </c>
      <c r="AH15" s="1118">
        <v>1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10</v>
      </c>
      <c r="AO15" s="1278">
        <v>3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40</v>
      </c>
      <c r="C19" s="1197">
        <f t="shared" si="1"/>
        <v>13</v>
      </c>
      <c r="D19" s="1126">
        <f t="shared" si="2"/>
        <v>27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3</v>
      </c>
      <c r="K19" s="5025">
        <f t="shared" si="12"/>
        <v>0</v>
      </c>
      <c r="L19" s="1129">
        <f t="shared" si="12"/>
        <v>0</v>
      </c>
      <c r="M19" s="5025">
        <f t="shared" si="12"/>
        <v>1</v>
      </c>
      <c r="N19" s="1129">
        <f t="shared" si="12"/>
        <v>1</v>
      </c>
      <c r="O19" s="5025">
        <f t="shared" si="12"/>
        <v>0</v>
      </c>
      <c r="P19" s="1129">
        <f t="shared" si="12"/>
        <v>1</v>
      </c>
      <c r="Q19" s="5025">
        <f t="shared" si="12"/>
        <v>0</v>
      </c>
      <c r="R19" s="1129">
        <f t="shared" si="12"/>
        <v>0</v>
      </c>
      <c r="S19" s="5025">
        <f t="shared" si="12"/>
        <v>1</v>
      </c>
      <c r="T19" s="1129">
        <f t="shared" si="12"/>
        <v>2</v>
      </c>
      <c r="U19" s="5025">
        <f t="shared" si="12"/>
        <v>0</v>
      </c>
      <c r="V19" s="1129">
        <f t="shared" si="12"/>
        <v>2</v>
      </c>
      <c r="W19" s="5025">
        <f t="shared" si="12"/>
        <v>1</v>
      </c>
      <c r="X19" s="1129">
        <f t="shared" si="12"/>
        <v>1</v>
      </c>
      <c r="Y19" s="5025">
        <f t="shared" si="12"/>
        <v>1</v>
      </c>
      <c r="Z19" s="1129">
        <f t="shared" si="12"/>
        <v>2</v>
      </c>
      <c r="AA19" s="5025">
        <f t="shared" si="12"/>
        <v>2</v>
      </c>
      <c r="AB19" s="1129">
        <f t="shared" si="12"/>
        <v>2</v>
      </c>
      <c r="AC19" s="5025">
        <f t="shared" si="12"/>
        <v>3</v>
      </c>
      <c r="AD19" s="1129">
        <f t="shared" si="12"/>
        <v>7</v>
      </c>
      <c r="AE19" s="5025">
        <f t="shared" si="12"/>
        <v>2</v>
      </c>
      <c r="AF19" s="1129">
        <f t="shared" si="12"/>
        <v>3</v>
      </c>
      <c r="AG19" s="5025">
        <f t="shared" si="12"/>
        <v>0</v>
      </c>
      <c r="AH19" s="1129">
        <f t="shared" si="12"/>
        <v>1</v>
      </c>
      <c r="AI19" s="5025">
        <f t="shared" si="12"/>
        <v>1</v>
      </c>
      <c r="AJ19" s="1129">
        <f t="shared" si="12"/>
        <v>2</v>
      </c>
      <c r="AK19" s="5025">
        <f t="shared" si="12"/>
        <v>1</v>
      </c>
      <c r="AL19" s="1131">
        <f t="shared" si="12"/>
        <v>0</v>
      </c>
      <c r="AM19" s="4899">
        <f t="shared" si="12"/>
        <v>0</v>
      </c>
      <c r="AN19" s="1141">
        <f t="shared" si="12"/>
        <v>25</v>
      </c>
      <c r="AO19" s="1141">
        <f t="shared" si="12"/>
        <v>15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39</v>
      </c>
      <c r="C20" s="3054">
        <f t="shared" si="1"/>
        <v>12</v>
      </c>
      <c r="D20" s="5034">
        <f t="shared" si="2"/>
        <v>27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3</v>
      </c>
      <c r="K20" s="192">
        <v>0</v>
      </c>
      <c r="L20" s="383">
        <v>0</v>
      </c>
      <c r="M20" s="192">
        <v>1</v>
      </c>
      <c r="N20" s="383">
        <v>1</v>
      </c>
      <c r="O20" s="192">
        <v>0</v>
      </c>
      <c r="P20" s="383">
        <v>1</v>
      </c>
      <c r="Q20" s="192">
        <v>0</v>
      </c>
      <c r="R20" s="383">
        <v>0</v>
      </c>
      <c r="S20" s="192">
        <v>1</v>
      </c>
      <c r="T20" s="383">
        <v>2</v>
      </c>
      <c r="U20" s="192">
        <v>0</v>
      </c>
      <c r="V20" s="383">
        <v>2</v>
      </c>
      <c r="W20" s="192">
        <v>0</v>
      </c>
      <c r="X20" s="383">
        <v>1</v>
      </c>
      <c r="Y20" s="192">
        <v>1</v>
      </c>
      <c r="Z20" s="383">
        <v>2</v>
      </c>
      <c r="AA20" s="192">
        <v>2</v>
      </c>
      <c r="AB20" s="383">
        <v>2</v>
      </c>
      <c r="AC20" s="192">
        <v>3</v>
      </c>
      <c r="AD20" s="383">
        <v>7</v>
      </c>
      <c r="AE20" s="192">
        <v>2</v>
      </c>
      <c r="AF20" s="383">
        <v>3</v>
      </c>
      <c r="AG20" s="192">
        <v>0</v>
      </c>
      <c r="AH20" s="383">
        <v>1</v>
      </c>
      <c r="AI20" s="192">
        <v>1</v>
      </c>
      <c r="AJ20" s="383">
        <v>2</v>
      </c>
      <c r="AK20" s="192">
        <v>1</v>
      </c>
      <c r="AL20" s="384">
        <v>0</v>
      </c>
      <c r="AM20" s="4643">
        <v>0</v>
      </c>
      <c r="AN20" s="594">
        <v>25</v>
      </c>
      <c r="AO20" s="594">
        <v>14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1</v>
      </c>
      <c r="C21" s="1195">
        <f t="shared" si="1"/>
        <v>1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1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1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62</v>
      </c>
      <c r="C29" s="1559">
        <f>+E29+G29+I29+K29+M29+O29+Q29+S29+U29+W29+Y29+AA29+AC29+AE29+AG29+AI29+AK29</f>
        <v>16</v>
      </c>
      <c r="D29" s="1560">
        <f>+F29+H29+J29+L29+N29+P29+R29+T29+V29+X29+Z29+AB29+AD29+AF29+AH29+AJ29+AL29</f>
        <v>46</v>
      </c>
      <c r="E29" s="5038">
        <v>0</v>
      </c>
      <c r="F29" s="5039">
        <v>0</v>
      </c>
      <c r="G29" s="5038">
        <v>0</v>
      </c>
      <c r="H29" s="4759">
        <v>1</v>
      </c>
      <c r="I29" s="5038">
        <v>1</v>
      </c>
      <c r="J29" s="4759">
        <v>0</v>
      </c>
      <c r="K29" s="5038">
        <v>1</v>
      </c>
      <c r="L29" s="5039">
        <v>1</v>
      </c>
      <c r="M29" s="5040">
        <v>1</v>
      </c>
      <c r="N29" s="4759">
        <v>1</v>
      </c>
      <c r="O29" s="5040">
        <v>2</v>
      </c>
      <c r="P29" s="4759">
        <v>2</v>
      </c>
      <c r="Q29" s="5040">
        <v>0</v>
      </c>
      <c r="R29" s="4759">
        <v>1</v>
      </c>
      <c r="S29" s="5040">
        <v>0</v>
      </c>
      <c r="T29" s="4759">
        <v>1</v>
      </c>
      <c r="U29" s="5040">
        <v>0</v>
      </c>
      <c r="V29" s="4759">
        <v>1</v>
      </c>
      <c r="W29" s="5040">
        <v>1</v>
      </c>
      <c r="X29" s="4759">
        <v>2</v>
      </c>
      <c r="Y29" s="5040">
        <v>1</v>
      </c>
      <c r="Z29" s="4759">
        <v>10</v>
      </c>
      <c r="AA29" s="5040">
        <v>1</v>
      </c>
      <c r="AB29" s="4759">
        <v>6</v>
      </c>
      <c r="AC29" s="5040">
        <v>2</v>
      </c>
      <c r="AD29" s="4759">
        <v>10</v>
      </c>
      <c r="AE29" s="5040">
        <v>2</v>
      </c>
      <c r="AF29" s="4759">
        <v>1</v>
      </c>
      <c r="AG29" s="5040">
        <v>1</v>
      </c>
      <c r="AH29" s="4759">
        <v>5</v>
      </c>
      <c r="AI29" s="5040">
        <v>2</v>
      </c>
      <c r="AJ29" s="4759">
        <v>4</v>
      </c>
      <c r="AK29" s="5040">
        <v>1</v>
      </c>
      <c r="AL29" s="5041">
        <v>0</v>
      </c>
      <c r="AM29" s="5042">
        <v>0</v>
      </c>
      <c r="AN29" s="5040">
        <v>37</v>
      </c>
      <c r="AO29" s="5040">
        <v>25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3</v>
      </c>
      <c r="C30" s="952">
        <f t="shared" ref="C30:D51" si="17">+E30+G30+I30+K30+M30+O30+Q30+S30+U30+W30+Y30+AA30+AC30+AE30+AG30+AI30+AK30</f>
        <v>1</v>
      </c>
      <c r="D30" s="953">
        <f t="shared" si="17"/>
        <v>2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1</v>
      </c>
      <c r="Z30" s="142">
        <v>1</v>
      </c>
      <c r="AA30" s="44">
        <v>0</v>
      </c>
      <c r="AB30" s="142">
        <v>0</v>
      </c>
      <c r="AC30" s="44">
        <v>0</v>
      </c>
      <c r="AD30" s="142">
        <v>1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2</v>
      </c>
      <c r="AO30" s="44">
        <v>1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8</v>
      </c>
      <c r="C31" s="963">
        <f t="shared" si="17"/>
        <v>3</v>
      </c>
      <c r="D31" s="964">
        <f t="shared" si="17"/>
        <v>5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1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2</v>
      </c>
      <c r="AA31" s="968">
        <v>1</v>
      </c>
      <c r="AB31" s="966">
        <v>0</v>
      </c>
      <c r="AC31" s="968">
        <v>1</v>
      </c>
      <c r="AD31" s="966">
        <v>1</v>
      </c>
      <c r="AE31" s="968">
        <v>0</v>
      </c>
      <c r="AF31" s="966">
        <v>0</v>
      </c>
      <c r="AG31" s="968">
        <v>0</v>
      </c>
      <c r="AH31" s="966">
        <v>1</v>
      </c>
      <c r="AI31" s="968">
        <v>1</v>
      </c>
      <c r="AJ31" s="966">
        <v>0</v>
      </c>
      <c r="AK31" s="968">
        <v>0</v>
      </c>
      <c r="AL31" s="970">
        <v>0</v>
      </c>
      <c r="AM31" s="1180">
        <v>0</v>
      </c>
      <c r="AN31" s="968">
        <v>6</v>
      </c>
      <c r="AO31" s="968">
        <v>2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7</v>
      </c>
      <c r="C32" s="963">
        <f t="shared" si="17"/>
        <v>0</v>
      </c>
      <c r="D32" s="964">
        <f t="shared" si="17"/>
        <v>7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1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2</v>
      </c>
      <c r="AA32" s="968">
        <v>0</v>
      </c>
      <c r="AB32" s="966">
        <v>0</v>
      </c>
      <c r="AC32" s="968">
        <v>0</v>
      </c>
      <c r="AD32" s="966">
        <v>2</v>
      </c>
      <c r="AE32" s="968">
        <v>0</v>
      </c>
      <c r="AF32" s="966">
        <v>0</v>
      </c>
      <c r="AG32" s="968">
        <v>0</v>
      </c>
      <c r="AH32" s="966">
        <v>1</v>
      </c>
      <c r="AI32" s="968">
        <v>0</v>
      </c>
      <c r="AJ32" s="966">
        <v>1</v>
      </c>
      <c r="AK32" s="968">
        <v>0</v>
      </c>
      <c r="AL32" s="970">
        <v>0</v>
      </c>
      <c r="AM32" s="1180">
        <v>0</v>
      </c>
      <c r="AN32" s="968">
        <v>5</v>
      </c>
      <c r="AO32" s="968">
        <v>2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14</v>
      </c>
      <c r="C33" s="963">
        <f t="shared" si="17"/>
        <v>4</v>
      </c>
      <c r="D33" s="964">
        <f t="shared" si="17"/>
        <v>10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2</v>
      </c>
      <c r="P33" s="966">
        <v>0</v>
      </c>
      <c r="Q33" s="968">
        <v>0</v>
      </c>
      <c r="R33" s="966">
        <v>1</v>
      </c>
      <c r="S33" s="968">
        <v>0</v>
      </c>
      <c r="T33" s="966">
        <v>0</v>
      </c>
      <c r="U33" s="968">
        <v>0</v>
      </c>
      <c r="V33" s="966">
        <v>0</v>
      </c>
      <c r="W33" s="968">
        <v>1</v>
      </c>
      <c r="X33" s="966">
        <v>2</v>
      </c>
      <c r="Y33" s="968">
        <v>0</v>
      </c>
      <c r="Z33" s="966">
        <v>2</v>
      </c>
      <c r="AA33" s="968">
        <v>0</v>
      </c>
      <c r="AB33" s="966">
        <v>2</v>
      </c>
      <c r="AC33" s="968">
        <v>0</v>
      </c>
      <c r="AD33" s="966">
        <v>2</v>
      </c>
      <c r="AE33" s="968">
        <v>1</v>
      </c>
      <c r="AF33" s="966">
        <v>0</v>
      </c>
      <c r="AG33" s="968">
        <v>0</v>
      </c>
      <c r="AH33" s="966">
        <v>1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8</v>
      </c>
      <c r="AO33" s="968">
        <v>6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6</v>
      </c>
      <c r="C34" s="963">
        <f t="shared" si="17"/>
        <v>1</v>
      </c>
      <c r="D34" s="964">
        <f t="shared" si="17"/>
        <v>5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1</v>
      </c>
      <c r="AC34" s="968">
        <v>0</v>
      </c>
      <c r="AD34" s="966">
        <v>1</v>
      </c>
      <c r="AE34" s="968">
        <v>1</v>
      </c>
      <c r="AF34" s="966">
        <v>0</v>
      </c>
      <c r="AG34" s="968">
        <v>0</v>
      </c>
      <c r="AH34" s="966">
        <v>1</v>
      </c>
      <c r="AI34" s="968">
        <v>0</v>
      </c>
      <c r="AJ34" s="966">
        <v>2</v>
      </c>
      <c r="AK34" s="968">
        <v>0</v>
      </c>
      <c r="AL34" s="970">
        <v>0</v>
      </c>
      <c r="AM34" s="1180">
        <v>0</v>
      </c>
      <c r="AN34" s="968">
        <v>4</v>
      </c>
      <c r="AO34" s="968">
        <v>2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4</v>
      </c>
      <c r="C36" s="963">
        <f t="shared" si="17"/>
        <v>1</v>
      </c>
      <c r="D36" s="964">
        <f t="shared" si="17"/>
        <v>3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0</v>
      </c>
      <c r="AB36" s="966">
        <v>0</v>
      </c>
      <c r="AC36" s="968">
        <v>0</v>
      </c>
      <c r="AD36" s="966">
        <v>2</v>
      </c>
      <c r="AE36" s="968">
        <v>0</v>
      </c>
      <c r="AF36" s="966">
        <v>0</v>
      </c>
      <c r="AG36" s="968">
        <v>0</v>
      </c>
      <c r="AH36" s="966">
        <v>0</v>
      </c>
      <c r="AI36" s="968">
        <v>1</v>
      </c>
      <c r="AJ36" s="966">
        <v>0</v>
      </c>
      <c r="AK36" s="968">
        <v>0</v>
      </c>
      <c r="AL36" s="970">
        <v>0</v>
      </c>
      <c r="AM36" s="1180">
        <v>0</v>
      </c>
      <c r="AN36" s="968">
        <v>2</v>
      </c>
      <c r="AO36" s="968">
        <v>2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20</v>
      </c>
      <c r="C50" s="963">
        <f t="shared" si="17"/>
        <v>6</v>
      </c>
      <c r="D50" s="964">
        <f t="shared" si="17"/>
        <v>14</v>
      </c>
      <c r="E50" s="965">
        <v>0</v>
      </c>
      <c r="F50" s="967">
        <v>0</v>
      </c>
      <c r="G50" s="965">
        <v>0</v>
      </c>
      <c r="H50" s="967">
        <v>1</v>
      </c>
      <c r="I50" s="965">
        <v>1</v>
      </c>
      <c r="J50" s="966">
        <v>0</v>
      </c>
      <c r="K50" s="965">
        <v>1</v>
      </c>
      <c r="L50" s="967">
        <v>0</v>
      </c>
      <c r="M50" s="968">
        <v>1</v>
      </c>
      <c r="N50" s="967">
        <v>1</v>
      </c>
      <c r="O50" s="973">
        <v>0</v>
      </c>
      <c r="P50" s="967">
        <v>1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1</v>
      </c>
      <c r="W50" s="973">
        <v>0</v>
      </c>
      <c r="X50" s="967">
        <v>0</v>
      </c>
      <c r="Y50" s="973">
        <v>0</v>
      </c>
      <c r="Z50" s="967">
        <v>3</v>
      </c>
      <c r="AA50" s="973">
        <v>0</v>
      </c>
      <c r="AB50" s="967">
        <v>3</v>
      </c>
      <c r="AC50" s="973">
        <v>1</v>
      </c>
      <c r="AD50" s="967">
        <v>1</v>
      </c>
      <c r="AE50" s="973">
        <v>0</v>
      </c>
      <c r="AF50" s="967">
        <v>1</v>
      </c>
      <c r="AG50" s="973">
        <v>1</v>
      </c>
      <c r="AH50" s="967">
        <v>1</v>
      </c>
      <c r="AI50" s="973">
        <v>0</v>
      </c>
      <c r="AJ50" s="967">
        <v>1</v>
      </c>
      <c r="AK50" s="973">
        <v>1</v>
      </c>
      <c r="AL50" s="969">
        <v>0</v>
      </c>
      <c r="AM50" s="1180">
        <v>0</v>
      </c>
      <c r="AN50" s="968">
        <v>10</v>
      </c>
      <c r="AO50" s="973">
        <v>10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44</v>
      </c>
      <c r="C57" s="4804">
        <v>0</v>
      </c>
      <c r="D57" s="4835">
        <v>19</v>
      </c>
      <c r="E57" s="4805">
        <v>25</v>
      </c>
      <c r="F57" s="5058">
        <v>0</v>
      </c>
      <c r="G57" s="5059">
        <v>44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18</v>
      </c>
      <c r="C58" s="4804">
        <v>0</v>
      </c>
      <c r="D58" s="4835">
        <v>18</v>
      </c>
      <c r="E58" s="4805">
        <v>0</v>
      </c>
      <c r="F58" s="5058">
        <v>0</v>
      </c>
      <c r="G58" s="5059">
        <v>17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62</v>
      </c>
      <c r="C61" s="387">
        <f t="shared" si="33"/>
        <v>0</v>
      </c>
      <c r="D61" s="1328">
        <f t="shared" si="33"/>
        <v>37</v>
      </c>
      <c r="E61" s="1329">
        <f t="shared" si="33"/>
        <v>25</v>
      </c>
      <c r="F61" s="5065">
        <f t="shared" si="33"/>
        <v>0</v>
      </c>
      <c r="G61" s="5066">
        <f t="shared" si="33"/>
        <v>61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56</v>
      </c>
      <c r="C65" s="4804">
        <v>0</v>
      </c>
      <c r="D65" s="4805">
        <v>0</v>
      </c>
      <c r="E65" s="4805">
        <v>4</v>
      </c>
      <c r="F65" s="4805">
        <v>1</v>
      </c>
      <c r="G65" s="4805">
        <v>4</v>
      </c>
      <c r="H65" s="4805">
        <v>2</v>
      </c>
      <c r="I65" s="4805">
        <v>1</v>
      </c>
      <c r="J65" s="4805">
        <v>4</v>
      </c>
      <c r="K65" s="4805">
        <v>3</v>
      </c>
      <c r="L65" s="4805">
        <v>2</v>
      </c>
      <c r="M65" s="4805">
        <v>10</v>
      </c>
      <c r="N65" s="4805">
        <v>4</v>
      </c>
      <c r="O65" s="4805">
        <v>11</v>
      </c>
      <c r="P65" s="4805">
        <v>4</v>
      </c>
      <c r="Q65" s="4805">
        <v>1</v>
      </c>
      <c r="R65" s="4805">
        <v>4</v>
      </c>
      <c r="S65" s="5071">
        <v>1</v>
      </c>
      <c r="T65" s="22">
        <v>0</v>
      </c>
      <c r="U65" s="535">
        <v>29</v>
      </c>
      <c r="V65" s="535">
        <v>27</v>
      </c>
      <c r="W65" s="107">
        <v>0</v>
      </c>
      <c r="X65" s="290">
        <v>56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38</v>
      </c>
      <c r="C66" s="4804">
        <v>0</v>
      </c>
      <c r="D66" s="4805">
        <v>0</v>
      </c>
      <c r="E66" s="4805">
        <v>0</v>
      </c>
      <c r="F66" s="4805">
        <v>0</v>
      </c>
      <c r="G66" s="4805">
        <v>1</v>
      </c>
      <c r="H66" s="4805">
        <v>4</v>
      </c>
      <c r="I66" s="4805">
        <v>0</v>
      </c>
      <c r="J66" s="4805">
        <v>2</v>
      </c>
      <c r="K66" s="4805">
        <v>1</v>
      </c>
      <c r="L66" s="4805">
        <v>2</v>
      </c>
      <c r="M66" s="4805">
        <v>5</v>
      </c>
      <c r="N66" s="4805">
        <v>5</v>
      </c>
      <c r="O66" s="4805">
        <v>8</v>
      </c>
      <c r="P66" s="4805">
        <v>7</v>
      </c>
      <c r="Q66" s="4805">
        <v>0</v>
      </c>
      <c r="R66" s="4805">
        <v>2</v>
      </c>
      <c r="S66" s="5071">
        <v>1</v>
      </c>
      <c r="T66" s="1116">
        <v>0</v>
      </c>
      <c r="U66" s="1278">
        <v>38</v>
      </c>
      <c r="V66" s="1278">
        <v>0</v>
      </c>
      <c r="W66" s="1115">
        <v>0</v>
      </c>
      <c r="X66" s="1114">
        <v>38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94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4</v>
      </c>
      <c r="F69" s="5075">
        <f t="shared" si="37"/>
        <v>1</v>
      </c>
      <c r="G69" s="5075">
        <f t="shared" si="37"/>
        <v>5</v>
      </c>
      <c r="H69" s="5075">
        <f t="shared" si="37"/>
        <v>6</v>
      </c>
      <c r="I69" s="5075">
        <f t="shared" si="37"/>
        <v>1</v>
      </c>
      <c r="J69" s="5075">
        <f t="shared" si="37"/>
        <v>6</v>
      </c>
      <c r="K69" s="5075">
        <f t="shared" si="37"/>
        <v>4</v>
      </c>
      <c r="L69" s="5075">
        <f t="shared" si="37"/>
        <v>4</v>
      </c>
      <c r="M69" s="5075">
        <f t="shared" si="37"/>
        <v>15</v>
      </c>
      <c r="N69" s="5075">
        <f t="shared" si="37"/>
        <v>9</v>
      </c>
      <c r="O69" s="5075">
        <f t="shared" si="37"/>
        <v>19</v>
      </c>
      <c r="P69" s="5075">
        <f t="shared" si="37"/>
        <v>11</v>
      </c>
      <c r="Q69" s="5075">
        <f t="shared" si="37"/>
        <v>1</v>
      </c>
      <c r="R69" s="5075">
        <f t="shared" si="37"/>
        <v>6</v>
      </c>
      <c r="S69" s="5076">
        <f t="shared" si="37"/>
        <v>2</v>
      </c>
      <c r="T69" s="5077">
        <f t="shared" si="37"/>
        <v>0</v>
      </c>
      <c r="U69" s="5075">
        <f t="shared" si="37"/>
        <v>67</v>
      </c>
      <c r="V69" s="5075">
        <f t="shared" si="37"/>
        <v>27</v>
      </c>
      <c r="W69" s="4694">
        <f t="shared" si="37"/>
        <v>0</v>
      </c>
      <c r="X69" s="5074">
        <f t="shared" si="37"/>
        <v>94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383</v>
      </c>
      <c r="C73" s="4804">
        <v>0</v>
      </c>
      <c r="D73" s="4805">
        <v>3</v>
      </c>
      <c r="E73" s="4805">
        <v>13</v>
      </c>
      <c r="F73" s="4805">
        <v>19</v>
      </c>
      <c r="G73" s="4805">
        <v>28</v>
      </c>
      <c r="H73" s="4805">
        <v>7</v>
      </c>
      <c r="I73" s="4805">
        <v>4</v>
      </c>
      <c r="J73" s="4805">
        <v>14</v>
      </c>
      <c r="K73" s="4805">
        <v>17</v>
      </c>
      <c r="L73" s="4805">
        <v>15</v>
      </c>
      <c r="M73" s="4805">
        <v>67</v>
      </c>
      <c r="N73" s="4805">
        <v>45</v>
      </c>
      <c r="O73" s="4805">
        <v>72</v>
      </c>
      <c r="P73" s="4805">
        <v>26</v>
      </c>
      <c r="Q73" s="4805">
        <v>20</v>
      </c>
      <c r="R73" s="4805">
        <v>22</v>
      </c>
      <c r="S73" s="5071">
        <v>11</v>
      </c>
      <c r="T73" s="290">
        <v>0</v>
      </c>
      <c r="U73" s="22">
        <v>137</v>
      </c>
      <c r="V73" s="535">
        <v>246</v>
      </c>
      <c r="W73" s="535">
        <v>0</v>
      </c>
      <c r="X73" s="290">
        <v>383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82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6</v>
      </c>
      <c r="I74" s="4805">
        <v>0</v>
      </c>
      <c r="J74" s="4805">
        <v>8</v>
      </c>
      <c r="K74" s="4805">
        <v>4</v>
      </c>
      <c r="L74" s="4805">
        <v>3</v>
      </c>
      <c r="M74" s="4805">
        <v>11</v>
      </c>
      <c r="N74" s="4805">
        <v>14</v>
      </c>
      <c r="O74" s="4805">
        <v>18</v>
      </c>
      <c r="P74" s="4805">
        <v>13</v>
      </c>
      <c r="Q74" s="4805">
        <v>0</v>
      </c>
      <c r="R74" s="4805">
        <v>5</v>
      </c>
      <c r="S74" s="5071">
        <v>0</v>
      </c>
      <c r="T74" s="1114">
        <v>0</v>
      </c>
      <c r="U74" s="1116">
        <v>82</v>
      </c>
      <c r="V74" s="1278">
        <v>0</v>
      </c>
      <c r="W74" s="1278">
        <v>0</v>
      </c>
      <c r="X74" s="1114">
        <v>82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465</v>
      </c>
      <c r="C77" s="5074">
        <f>SUM(C73:C76)</f>
        <v>0</v>
      </c>
      <c r="D77" s="5075">
        <f t="shared" ref="D77:R77" si="41">SUM(D73:D76)</f>
        <v>3</v>
      </c>
      <c r="E77" s="5075">
        <f t="shared" si="41"/>
        <v>13</v>
      </c>
      <c r="F77" s="5075">
        <f t="shared" si="41"/>
        <v>19</v>
      </c>
      <c r="G77" s="5075">
        <f t="shared" si="41"/>
        <v>28</v>
      </c>
      <c r="H77" s="5075">
        <f t="shared" si="41"/>
        <v>13</v>
      </c>
      <c r="I77" s="5075">
        <f t="shared" si="41"/>
        <v>4</v>
      </c>
      <c r="J77" s="5075">
        <f t="shared" si="41"/>
        <v>22</v>
      </c>
      <c r="K77" s="5075">
        <f t="shared" si="41"/>
        <v>21</v>
      </c>
      <c r="L77" s="5075">
        <f t="shared" si="41"/>
        <v>18</v>
      </c>
      <c r="M77" s="5075">
        <f t="shared" si="41"/>
        <v>78</v>
      </c>
      <c r="N77" s="5075">
        <f t="shared" si="41"/>
        <v>59</v>
      </c>
      <c r="O77" s="5075">
        <f t="shared" si="41"/>
        <v>90</v>
      </c>
      <c r="P77" s="5075">
        <f t="shared" si="41"/>
        <v>39</v>
      </c>
      <c r="Q77" s="5075">
        <f t="shared" si="41"/>
        <v>20</v>
      </c>
      <c r="R77" s="5075">
        <f t="shared" si="41"/>
        <v>27</v>
      </c>
      <c r="S77" s="5076">
        <f>SUM(S73:S76)</f>
        <v>11</v>
      </c>
      <c r="T77" s="5078">
        <f>SUM(T73:T76)</f>
        <v>0</v>
      </c>
      <c r="U77" s="4821">
        <f t="shared" ref="U77:Z77" si="42">SUM(U73:U76)</f>
        <v>219</v>
      </c>
      <c r="V77" s="4821">
        <f t="shared" si="42"/>
        <v>246</v>
      </c>
      <c r="W77" s="5079">
        <f t="shared" si="42"/>
        <v>0</v>
      </c>
      <c r="X77" s="5080">
        <f t="shared" si="42"/>
        <v>465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>
        <v>75</v>
      </c>
      <c r="D80" s="535">
        <v>147</v>
      </c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>
        <v>180</v>
      </c>
      <c r="D82" s="1278">
        <v>217</v>
      </c>
      <c r="E82" s="1118"/>
    </row>
    <row r="83" spans="1:5" ht="21.75" customHeight="1" x14ac:dyDescent="0.25">
      <c r="A83" s="1223" t="s">
        <v>3366</v>
      </c>
      <c r="B83" s="1114"/>
      <c r="C83" s="1116">
        <v>10</v>
      </c>
      <c r="D83" s="1278">
        <v>0</v>
      </c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>
        <v>90</v>
      </c>
      <c r="D85" s="594">
        <v>0</v>
      </c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>
        <v>12</v>
      </c>
      <c r="D88" s="594">
        <v>0</v>
      </c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>
        <v>22</v>
      </c>
      <c r="D95" s="594">
        <v>0</v>
      </c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389</v>
      </c>
      <c r="D97" s="4821">
        <f>SUM(D80:D96)</f>
        <v>364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33</v>
      </c>
      <c r="C122" s="1106">
        <v>3</v>
      </c>
      <c r="D122" s="773">
        <v>0</v>
      </c>
      <c r="E122" s="771">
        <v>4</v>
      </c>
      <c r="F122" s="1108">
        <v>0</v>
      </c>
      <c r="G122" s="759">
        <v>26</v>
      </c>
      <c r="H122" s="1321">
        <v>0</v>
      </c>
      <c r="I122" s="773">
        <v>23</v>
      </c>
      <c r="J122" s="773">
        <v>10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>
        <v>4</v>
      </c>
      <c r="F143" s="1096">
        <v>34</v>
      </c>
      <c r="G143" s="5026"/>
      <c r="H143" s="1096"/>
      <c r="I143" s="5026"/>
      <c r="J143" s="5027"/>
      <c r="K143" s="4888">
        <v>4</v>
      </c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6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>
        <v>2</v>
      </c>
      <c r="Q254" s="773">
        <v>2</v>
      </c>
      <c r="R254" s="773"/>
      <c r="S254" s="771">
        <v>2</v>
      </c>
    </row>
    <row r="255" spans="1:19" x14ac:dyDescent="0.25">
      <c r="A255" s="5128" t="s">
        <v>3488</v>
      </c>
      <c r="B255" s="1243">
        <f>SUM(C255:S255)</f>
        <v>6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>
        <v>2</v>
      </c>
      <c r="Q255" s="1278">
        <v>2</v>
      </c>
      <c r="R255" s="1278"/>
      <c r="S255" s="1115">
        <v>2</v>
      </c>
    </row>
    <row r="256" spans="1:19" x14ac:dyDescent="0.25">
      <c r="A256" s="5129" t="s">
        <v>3489</v>
      </c>
      <c r="B256" s="5130">
        <f>SUM(C256:S256)</f>
        <v>6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>
        <v>2</v>
      </c>
      <c r="Q256" s="262">
        <v>2</v>
      </c>
      <c r="R256" s="262"/>
      <c r="S256" s="1474">
        <v>2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>
        <v>1</v>
      </c>
      <c r="Q262" s="1278"/>
      <c r="R262" s="1278"/>
      <c r="S262" s="1115">
        <v>1</v>
      </c>
    </row>
    <row r="263" spans="1:19" x14ac:dyDescent="0.25">
      <c r="A263" s="1187" t="s">
        <v>3495</v>
      </c>
      <c r="B263" s="1187">
        <f t="shared" si="66"/>
        <v>2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>
        <v>1</v>
      </c>
      <c r="Q263" s="1278"/>
      <c r="R263" s="1278"/>
      <c r="S263" s="1115">
        <v>1</v>
      </c>
    </row>
    <row r="264" spans="1:19" x14ac:dyDescent="0.25">
      <c r="A264" s="1187" t="s">
        <v>3496</v>
      </c>
      <c r="B264" s="1187">
        <f t="shared" si="66"/>
        <v>2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>
        <v>2</v>
      </c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2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>
        <v>2</v>
      </c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2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>
        <v>2</v>
      </c>
    </row>
    <row r="310" spans="1:19" x14ac:dyDescent="0.25">
      <c r="A310" s="5132" t="s">
        <v>3526</v>
      </c>
      <c r="B310" s="1250">
        <f t="shared" si="67"/>
        <v>2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2</v>
      </c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1820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5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123</v>
      </c>
      <c r="C12" s="655">
        <f t="shared" ref="C12:D15" si="0">SUM(E12+G12+I12+K12)</f>
        <v>40</v>
      </c>
      <c r="D12" s="1320">
        <f t="shared" si="0"/>
        <v>83</v>
      </c>
      <c r="E12" s="1106">
        <v>8</v>
      </c>
      <c r="F12" s="1107">
        <v>7</v>
      </c>
      <c r="G12" s="1106">
        <v>0</v>
      </c>
      <c r="H12" s="1107">
        <v>6</v>
      </c>
      <c r="I12" s="1106">
        <v>19</v>
      </c>
      <c r="J12" s="1107">
        <v>43</v>
      </c>
      <c r="K12" s="1106">
        <v>13</v>
      </c>
      <c r="L12" s="1284">
        <v>27</v>
      </c>
      <c r="M12" s="1321">
        <v>0</v>
      </c>
      <c r="N12" s="107">
        <v>0</v>
      </c>
      <c r="O12" s="1106">
        <v>0</v>
      </c>
      <c r="P12" s="107">
        <v>0</v>
      </c>
      <c r="Q12" s="1106">
        <v>123</v>
      </c>
      <c r="R12" s="1284">
        <v>0</v>
      </c>
      <c r="S12" s="1321">
        <v>20</v>
      </c>
      <c r="T12" s="107">
        <v>2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173</v>
      </c>
      <c r="C17" s="655">
        <f t="shared" ref="C17:D22" si="6">SUM(E17+G17+I17+K17)</f>
        <v>52</v>
      </c>
      <c r="D17" s="108">
        <f t="shared" si="6"/>
        <v>121</v>
      </c>
      <c r="E17" s="290">
        <v>18</v>
      </c>
      <c r="F17" s="107">
        <v>13</v>
      </c>
      <c r="G17" s="290">
        <v>1</v>
      </c>
      <c r="H17" s="107">
        <v>7</v>
      </c>
      <c r="I17" s="290">
        <v>30</v>
      </c>
      <c r="J17" s="107">
        <v>100</v>
      </c>
      <c r="K17" s="290">
        <v>3</v>
      </c>
      <c r="L17" s="61">
        <v>1</v>
      </c>
      <c r="M17" s="1331"/>
      <c r="N17" s="130"/>
      <c r="O17" s="1332"/>
      <c r="P17" s="130"/>
      <c r="Q17" s="1106">
        <v>173</v>
      </c>
      <c r="R17" s="240"/>
      <c r="S17" s="1321">
        <v>44</v>
      </c>
      <c r="T17" s="107">
        <v>1</v>
      </c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245</v>
      </c>
      <c r="C18" s="1324">
        <f>SUM(E18+G18+I18+K18)</f>
        <v>120</v>
      </c>
      <c r="D18" s="1325">
        <f t="shared" si="6"/>
        <v>125</v>
      </c>
      <c r="E18" s="1114">
        <v>7</v>
      </c>
      <c r="F18" s="1115">
        <v>7</v>
      </c>
      <c r="G18" s="1114">
        <v>0</v>
      </c>
      <c r="H18" s="1115">
        <v>6</v>
      </c>
      <c r="I18" s="1114">
        <v>69</v>
      </c>
      <c r="J18" s="1115">
        <v>22</v>
      </c>
      <c r="K18" s="1114">
        <v>44</v>
      </c>
      <c r="L18" s="1322">
        <v>90</v>
      </c>
      <c r="M18" s="1334"/>
      <c r="N18" s="1335"/>
      <c r="O18" s="1336"/>
      <c r="P18" s="1335"/>
      <c r="Q18" s="1114">
        <v>245</v>
      </c>
      <c r="R18" s="1327"/>
      <c r="S18" s="1326">
        <v>41</v>
      </c>
      <c r="T18" s="1115">
        <v>2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11</v>
      </c>
      <c r="C24" s="1345">
        <f>SUM(E24+G24+I24+K24)</f>
        <v>4</v>
      </c>
      <c r="D24" s="1346">
        <f>SUM(F24+H24+J24+L24)</f>
        <v>7</v>
      </c>
      <c r="E24" s="1347">
        <v>0</v>
      </c>
      <c r="F24" s="1348">
        <v>0</v>
      </c>
      <c r="G24" s="1347">
        <v>0</v>
      </c>
      <c r="H24" s="1348">
        <v>0</v>
      </c>
      <c r="I24" s="1347">
        <v>2</v>
      </c>
      <c r="J24" s="1348">
        <v>3</v>
      </c>
      <c r="K24" s="1347">
        <v>2</v>
      </c>
      <c r="L24" s="1349">
        <v>4</v>
      </c>
      <c r="M24" s="1331"/>
      <c r="N24" s="130"/>
      <c r="O24" s="1332"/>
      <c r="P24" s="130"/>
      <c r="Q24" s="1106">
        <v>11</v>
      </c>
      <c r="R24" s="240"/>
      <c r="S24" s="1321">
        <v>2</v>
      </c>
      <c r="T24" s="107">
        <v>0</v>
      </c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42</v>
      </c>
      <c r="C27" s="1345">
        <f>SUM(E27+G27+I27+K27)</f>
        <v>15</v>
      </c>
      <c r="D27" s="67">
        <f>SUM(F27+H27+J27+L27)</f>
        <v>27</v>
      </c>
      <c r="E27" s="290">
        <v>0</v>
      </c>
      <c r="F27" s="107">
        <v>0</v>
      </c>
      <c r="G27" s="22">
        <v>0</v>
      </c>
      <c r="H27" s="107">
        <v>0</v>
      </c>
      <c r="I27" s="290">
        <v>6</v>
      </c>
      <c r="J27" s="107">
        <v>11</v>
      </c>
      <c r="K27" s="290">
        <v>9</v>
      </c>
      <c r="L27" s="61">
        <v>16</v>
      </c>
      <c r="M27" s="1331"/>
      <c r="N27" s="130"/>
      <c r="O27" s="1332"/>
      <c r="P27" s="130"/>
      <c r="Q27" s="1106">
        <v>15</v>
      </c>
      <c r="R27" s="61">
        <v>0</v>
      </c>
      <c r="S27" s="1321">
        <v>7</v>
      </c>
      <c r="T27" s="107">
        <v>0</v>
      </c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11</v>
      </c>
      <c r="C28" s="1329">
        <f>SUM(E28+G28+I28+K28)</f>
        <v>4</v>
      </c>
      <c r="D28" s="387">
        <f>SUM(F28+H28+J28+L28)</f>
        <v>7</v>
      </c>
      <c r="E28" s="1139">
        <v>0</v>
      </c>
      <c r="F28" s="388">
        <v>0</v>
      </c>
      <c r="G28" s="1139">
        <v>0</v>
      </c>
      <c r="H28" s="1140">
        <v>0</v>
      </c>
      <c r="I28" s="1139">
        <v>2</v>
      </c>
      <c r="J28" s="1140">
        <v>3</v>
      </c>
      <c r="K28" s="1139">
        <v>2</v>
      </c>
      <c r="L28" s="1351">
        <v>4</v>
      </c>
      <c r="M28" s="1340"/>
      <c r="N28" s="391"/>
      <c r="O28" s="1341"/>
      <c r="P28" s="391"/>
      <c r="Q28" s="1139">
        <v>4</v>
      </c>
      <c r="R28" s="392">
        <v>0</v>
      </c>
      <c r="S28" s="1330">
        <v>2</v>
      </c>
      <c r="T28" s="388">
        <v>0</v>
      </c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>
        <v>0</v>
      </c>
    </row>
    <row r="72" spans="1:84" ht="22.5" x14ac:dyDescent="0.25">
      <c r="A72" s="7136"/>
      <c r="B72" s="1428" t="s">
        <v>3595</v>
      </c>
      <c r="C72" s="1429"/>
      <c r="D72" s="1429">
        <v>38</v>
      </c>
    </row>
    <row r="73" spans="1:84" x14ac:dyDescent="0.25">
      <c r="A73" s="7136"/>
      <c r="B73" s="1428" t="s">
        <v>3596</v>
      </c>
      <c r="C73" s="1429"/>
      <c r="D73" s="1429">
        <v>0</v>
      </c>
    </row>
    <row r="74" spans="1:84" ht="22.5" x14ac:dyDescent="0.25">
      <c r="A74" s="7136"/>
      <c r="B74" s="1428" t="s">
        <v>3597</v>
      </c>
      <c r="C74" s="1429"/>
      <c r="D74" s="1429">
        <v>0</v>
      </c>
    </row>
    <row r="75" spans="1:84" ht="22.5" x14ac:dyDescent="0.25">
      <c r="A75" s="7136"/>
      <c r="B75" s="1428" t="s">
        <v>3598</v>
      </c>
      <c r="C75" s="1429"/>
      <c r="D75" s="1429">
        <v>0</v>
      </c>
    </row>
    <row r="76" spans="1:84" x14ac:dyDescent="0.25">
      <c r="A76" s="7136"/>
      <c r="B76" s="1291" t="s">
        <v>3599</v>
      </c>
      <c r="C76" s="1429"/>
      <c r="D76" s="1429">
        <v>212</v>
      </c>
    </row>
    <row r="77" spans="1:84" ht="22.5" x14ac:dyDescent="0.25">
      <c r="A77" s="7136"/>
      <c r="B77" s="1428" t="s">
        <v>3600</v>
      </c>
      <c r="C77" s="1429"/>
      <c r="D77" s="1429">
        <v>0</v>
      </c>
    </row>
    <row r="78" spans="1:84" ht="22.5" x14ac:dyDescent="0.25">
      <c r="A78" s="7136"/>
      <c r="B78" s="1428" t="s">
        <v>3601</v>
      </c>
      <c r="C78" s="1429"/>
      <c r="D78" s="1429">
        <v>0</v>
      </c>
    </row>
    <row r="79" spans="1:84" x14ac:dyDescent="0.25">
      <c r="A79" s="7136"/>
      <c r="B79" s="1291" t="s">
        <v>3602</v>
      </c>
      <c r="C79" s="1429"/>
      <c r="D79" s="1429">
        <v>0</v>
      </c>
    </row>
    <row r="80" spans="1:84" ht="22.5" x14ac:dyDescent="0.25">
      <c r="A80" s="7136"/>
      <c r="B80" s="1428" t="s">
        <v>3603</v>
      </c>
      <c r="C80" s="1429"/>
      <c r="D80" s="1429">
        <v>27</v>
      </c>
    </row>
    <row r="81" spans="1:4" x14ac:dyDescent="0.25">
      <c r="A81" s="7136"/>
      <c r="B81" s="1291" t="s">
        <v>3604</v>
      </c>
      <c r="C81" s="1430"/>
      <c r="D81" s="1430">
        <v>0</v>
      </c>
    </row>
    <row r="82" spans="1:4" x14ac:dyDescent="0.25">
      <c r="A82" s="7136"/>
      <c r="B82" s="1291" t="s">
        <v>3605</v>
      </c>
      <c r="C82" s="1430"/>
      <c r="D82" s="1430">
        <v>725</v>
      </c>
    </row>
    <row r="83" spans="1:4" x14ac:dyDescent="0.25">
      <c r="A83" s="7136"/>
      <c r="B83" s="1291" t="s">
        <v>3606</v>
      </c>
      <c r="C83" s="1430"/>
      <c r="D83" s="1430">
        <v>0</v>
      </c>
    </row>
    <row r="84" spans="1:4" x14ac:dyDescent="0.25">
      <c r="A84" s="7136"/>
      <c r="B84" s="1291" t="s">
        <v>3607</v>
      </c>
      <c r="C84" s="1430"/>
      <c r="D84" s="1430">
        <v>725</v>
      </c>
    </row>
    <row r="85" spans="1:4" x14ac:dyDescent="0.25">
      <c r="A85" s="7136"/>
      <c r="B85" s="1291" t="s">
        <v>3608</v>
      </c>
      <c r="C85" s="1430"/>
      <c r="D85" s="1430">
        <v>38</v>
      </c>
    </row>
    <row r="86" spans="1:4" ht="22.5" x14ac:dyDescent="0.25">
      <c r="A86" s="7136"/>
      <c r="B86" s="1428" t="s">
        <v>3609</v>
      </c>
      <c r="C86" s="1430"/>
      <c r="D86" s="1430">
        <v>0</v>
      </c>
    </row>
    <row r="87" spans="1:4" ht="22.5" x14ac:dyDescent="0.25">
      <c r="A87" s="7136"/>
      <c r="B87" s="1428" t="s">
        <v>3610</v>
      </c>
      <c r="C87" s="1430"/>
      <c r="D87" s="1430">
        <v>13</v>
      </c>
    </row>
    <row r="88" spans="1:4" x14ac:dyDescent="0.25">
      <c r="A88" s="7136"/>
      <c r="B88" s="1291" t="s">
        <v>3611</v>
      </c>
      <c r="C88" s="1430"/>
      <c r="D88" s="1430">
        <v>3</v>
      </c>
    </row>
    <row r="89" spans="1:4" x14ac:dyDescent="0.25">
      <c r="A89" s="7136"/>
      <c r="B89" s="1291" t="s">
        <v>3612</v>
      </c>
      <c r="C89" s="1430"/>
      <c r="D89" s="1430">
        <v>0</v>
      </c>
    </row>
    <row r="90" spans="1:4" ht="22.5" x14ac:dyDescent="0.25">
      <c r="A90" s="7025"/>
      <c r="B90" s="1431" t="s">
        <v>3613</v>
      </c>
      <c r="C90" s="1432"/>
      <c r="D90" s="1432">
        <v>0</v>
      </c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319</v>
      </c>
      <c r="C108" s="1440">
        <v>98</v>
      </c>
      <c r="D108" s="1441">
        <v>221</v>
      </c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>
        <v>176</v>
      </c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>
        <v>22</v>
      </c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>
        <v>176</v>
      </c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4</v>
      </c>
      <c r="M152" s="1107"/>
    </row>
    <row r="153" spans="1:13" x14ac:dyDescent="0.25">
      <c r="A153" s="1040" t="s">
        <v>3679</v>
      </c>
      <c r="B153" s="1471">
        <f>SUM(C153:J153)</f>
        <v>4</v>
      </c>
      <c r="C153" s="1114">
        <v>1</v>
      </c>
      <c r="D153" s="1115"/>
      <c r="E153" s="1114"/>
      <c r="F153" s="1115"/>
      <c r="G153" s="1114"/>
      <c r="H153" s="1115">
        <v>3</v>
      </c>
      <c r="I153" s="1114"/>
      <c r="J153" s="1322"/>
      <c r="K153" s="1326"/>
      <c r="L153" s="1278">
        <v>4</v>
      </c>
      <c r="M153" s="1115"/>
    </row>
    <row r="154" spans="1:13" x14ac:dyDescent="0.25">
      <c r="A154" s="1472" t="s">
        <v>3680</v>
      </c>
      <c r="B154" s="1473">
        <f>SUM(C154:J154)</f>
        <v>2</v>
      </c>
      <c r="C154" s="1289">
        <v>1</v>
      </c>
      <c r="D154" s="1474"/>
      <c r="E154" s="1289"/>
      <c r="F154" s="1474"/>
      <c r="G154" s="1289">
        <v>1</v>
      </c>
      <c r="H154" s="1474"/>
      <c r="I154" s="1289"/>
      <c r="J154" s="1475"/>
      <c r="K154" s="266"/>
      <c r="L154" s="262">
        <v>2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3085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1" zoomScaleNormal="100" workbookViewId="0">
      <selection activeCell="C123" sqref="C123:AA123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77</v>
      </c>
      <c r="C123" s="1606">
        <v>0</v>
      </c>
      <c r="D123" s="1607">
        <v>2</v>
      </c>
      <c r="E123" s="1607">
        <v>10</v>
      </c>
      <c r="F123" s="1607">
        <v>14</v>
      </c>
      <c r="G123" s="1607">
        <v>4</v>
      </c>
      <c r="H123" s="1607">
        <v>6</v>
      </c>
      <c r="I123" s="1607">
        <v>11</v>
      </c>
      <c r="J123" s="1607">
        <v>7</v>
      </c>
      <c r="K123" s="1607">
        <v>1</v>
      </c>
      <c r="L123" s="1607">
        <v>4</v>
      </c>
      <c r="M123" s="1607">
        <v>4</v>
      </c>
      <c r="N123" s="1607">
        <v>3</v>
      </c>
      <c r="O123" s="1607">
        <v>7</v>
      </c>
      <c r="P123" s="1607">
        <v>2</v>
      </c>
      <c r="Q123" s="1607">
        <v>1</v>
      </c>
      <c r="R123" s="1607">
        <v>1</v>
      </c>
      <c r="S123" s="1608">
        <v>0</v>
      </c>
      <c r="T123" s="416">
        <v>24</v>
      </c>
      <c r="U123" s="173">
        <v>53</v>
      </c>
      <c r="V123" s="1609">
        <v>0</v>
      </c>
      <c r="W123" s="1610">
        <v>3</v>
      </c>
      <c r="X123" s="1610">
        <v>10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77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2025-09-15T17:33:50Z</dcterms:modified>
  <cp:category/>
  <cp:contentStatus/>
</cp:coreProperties>
</file>