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dsm-mm\Mi Compartida ALEJANDRA\REM 2025\SALAR\FEBRERO\"/>
    </mc:Choice>
  </mc:AlternateContent>
  <xr:revisionPtr revIDLastSave="0" documentId="13_ncr:1_{78799258-D00D-4DA0-9A2E-67655D5316A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N56" i="22" l="1"/>
  <c r="T30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38" i="38" l="1"/>
  <c r="CC38" i="38"/>
  <c r="CP38" i="38"/>
  <c r="CQ38" i="38"/>
  <c r="CR38" i="38"/>
  <c r="CS38" i="38"/>
  <c r="CE38" i="38"/>
  <c r="CT38" i="38"/>
  <c r="CD38" i="38"/>
  <c r="CF38" i="38"/>
  <c r="CG38" i="38"/>
  <c r="CH38" i="38"/>
  <c r="CC70" i="37"/>
  <c r="CK49" i="37"/>
  <c r="CB36" i="37"/>
  <c r="CL41" i="37"/>
  <c r="C53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H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M74" i="37"/>
  <c r="CM100" i="37"/>
  <c r="C180" i="37"/>
  <c r="CE20" i="37"/>
  <c r="C47" i="37"/>
  <c r="CM47" i="37" s="1"/>
  <c r="CL49" i="37"/>
  <c r="CP53" i="37"/>
  <c r="C57" i="37"/>
  <c r="CA57" i="37" s="1"/>
  <c r="CB60" i="37"/>
  <c r="CK61" i="37"/>
  <c r="C67" i="37"/>
  <c r="CA67" i="37" s="1"/>
  <c r="C70" i="37"/>
  <c r="CG70" i="37" s="1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AM123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68" i="37"/>
  <c r="CL68" i="37"/>
  <c r="CK69" i="37"/>
  <c r="C71" i="37"/>
  <c r="CB71" i="37"/>
  <c r="CE32" i="37"/>
  <c r="CP32" i="37"/>
  <c r="CM49" i="37"/>
  <c r="CH49" i="37"/>
  <c r="CG49" i="37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J86" i="37"/>
  <c r="CE86" i="37"/>
  <c r="CL87" i="37"/>
  <c r="CC87" i="37"/>
  <c r="C87" i="37"/>
  <c r="CO99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D85" i="37"/>
  <c r="CQ85" i="37"/>
  <c r="CG85" i="37"/>
  <c r="CP70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D70" i="37" l="1"/>
  <c r="CM70" i="37"/>
  <c r="CH59" i="37"/>
  <c r="CN59" i="37"/>
  <c r="S38" i="38"/>
  <c r="AT103" i="37"/>
  <c r="CM78" i="37"/>
  <c r="CD86" i="37"/>
  <c r="CN85" i="37"/>
  <c r="CM86" i="37"/>
  <c r="CM85" i="37"/>
  <c r="CG86" i="37"/>
  <c r="CJ85" i="37"/>
  <c r="CP86" i="37"/>
  <c r="CA85" i="37"/>
  <c r="CH86" i="37"/>
  <c r="CE85" i="37"/>
  <c r="CP85" i="37"/>
  <c r="CA86" i="37"/>
  <c r="AV86" i="37" s="1"/>
  <c r="CD59" i="37"/>
  <c r="CM57" i="37"/>
  <c r="CP67" i="37"/>
  <c r="CQ72" i="37"/>
  <c r="CH70" i="37"/>
  <c r="CA70" i="37"/>
  <c r="CJ59" i="37"/>
  <c r="CQ64" i="37"/>
  <c r="CG61" i="37"/>
  <c r="CM63" i="37"/>
  <c r="CE66" i="37"/>
  <c r="CE59" i="37"/>
  <c r="AV49" i="37"/>
  <c r="CQ39" i="37"/>
  <c r="CH27" i="37"/>
  <c r="CJ27" i="37"/>
  <c r="CA27" i="37"/>
  <c r="CA18" i="37"/>
  <c r="CG27" i="37"/>
  <c r="AV27" i="37" s="1"/>
  <c r="CD27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AV41" i="37" s="1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0" i="37" l="1"/>
  <c r="AV78" i="37"/>
  <c r="AV76" i="37"/>
  <c r="AV72" i="37"/>
  <c r="AV67" i="37"/>
  <c r="AV64" i="37"/>
  <c r="AV63" i="37"/>
  <c r="AV47" i="37"/>
  <c r="AV44" i="37"/>
  <c r="AV55" i="37"/>
  <c r="AV30" i="37"/>
  <c r="AV48" i="37"/>
  <c r="AV39" i="37"/>
  <c r="AV13" i="37"/>
  <c r="AV28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44" i="13" l="1"/>
  <c r="CG44" i="13"/>
  <c r="CF44" i="13"/>
  <c r="CE44" i="13"/>
  <c r="CS44" i="13"/>
  <c r="CV44" i="13"/>
  <c r="CD44" i="13"/>
  <c r="CU44" i="13"/>
  <c r="CT44" i="13"/>
  <c r="CR44" i="13"/>
  <c r="AY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AY12" i="13" s="1"/>
  <c r="CH12" i="13"/>
  <c r="CG17" i="13"/>
  <c r="CD17" i="13"/>
  <c r="AY17" i="13" s="1"/>
  <c r="CE17" i="13"/>
  <c r="CF17" i="13"/>
  <c r="CH17" i="13"/>
  <c r="D334" i="13"/>
  <c r="D333" i="13"/>
  <c r="D335" i="13"/>
  <c r="D143" i="13"/>
  <c r="AY45" i="13" l="1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53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I175" i="32" s="1"/>
  <c r="CB175" i="32"/>
  <c r="CU175" i="32"/>
  <c r="CV175" i="32"/>
  <c r="CA176" i="32"/>
  <c r="I176" i="32" s="1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F39" i="32"/>
  <c r="CG39" i="32"/>
  <c r="CC39" i="32"/>
  <c r="CB38" i="32"/>
  <c r="CB37" i="32"/>
  <c r="CC37" i="32"/>
  <c r="I194" i="32" l="1"/>
  <c r="I191" i="32"/>
  <c r="I189" i="32"/>
  <c r="I193" i="32"/>
  <c r="I199" i="32"/>
  <c r="I174" i="32"/>
  <c r="CE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DA23" i="32"/>
  <c r="CH23" i="32"/>
  <c r="CE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9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U51" i="32"/>
  <c r="CV51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W24" i="32"/>
  <c r="AQ66" i="32" l="1"/>
  <c r="CU54" i="32"/>
  <c r="CV61" i="32"/>
  <c r="CU52" i="32"/>
  <c r="CV53" i="32"/>
  <c r="CV45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6" i="32"/>
  <c r="AQ61" i="32"/>
  <c r="AQ52" i="32"/>
  <c r="AQ49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A105" i="36"/>
  <c r="CB105" i="36"/>
  <c r="CG105" i="36"/>
  <c r="CH105" i="36"/>
  <c r="CB100" i="36"/>
  <c r="CA100" i="36"/>
  <c r="CH100" i="36"/>
  <c r="CG100" i="36"/>
  <c r="CH102" i="36"/>
  <c r="CG102" i="36"/>
  <c r="CA102" i="36"/>
  <c r="CB102" i="36"/>
  <c r="CA103" i="36"/>
  <c r="CB103" i="36"/>
  <c r="CG103" i="36"/>
  <c r="CH103" i="36"/>
  <c r="CA104" i="36"/>
  <c r="CB104" i="36"/>
  <c r="CG104" i="36"/>
  <c r="CH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X82" i="32"/>
  <c r="CC82" i="32"/>
  <c r="CD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39" i="34"/>
  <c r="CL139" i="34"/>
  <c r="CA139" i="34"/>
  <c r="CB139" i="34"/>
  <c r="CK124" i="34"/>
  <c r="CL124" i="34"/>
  <c r="CK137" i="34"/>
  <c r="CL137" i="34"/>
  <c r="CA137" i="34"/>
  <c r="CB137" i="34"/>
  <c r="CL142" i="34"/>
  <c r="CK142" i="34"/>
  <c r="CA142" i="34"/>
  <c r="AD142" i="34" s="1"/>
  <c r="CB142" i="34"/>
  <c r="CK131" i="34"/>
  <c r="CL131" i="34"/>
  <c r="CK145" i="34"/>
  <c r="CL145" i="34"/>
  <c r="CA145" i="34"/>
  <c r="CB145" i="34"/>
  <c r="CK126" i="34"/>
  <c r="CL126" i="34"/>
  <c r="CL136" i="34"/>
  <c r="CK136" i="34"/>
  <c r="CA136" i="34"/>
  <c r="AD136" i="34" s="1"/>
  <c r="CB136" i="34"/>
  <c r="CK132" i="34"/>
  <c r="CL132" i="34"/>
  <c r="CA132" i="34"/>
  <c r="CB132" i="34"/>
  <c r="CL129" i="34"/>
  <c r="CK129" i="34"/>
  <c r="CL130" i="34"/>
  <c r="CK130" i="34"/>
  <c r="CK151" i="34"/>
  <c r="CL151" i="34"/>
  <c r="CA151" i="34"/>
  <c r="AD151" i="34" s="1"/>
  <c r="CB151" i="34"/>
  <c r="CK143" i="34"/>
  <c r="CL143" i="34"/>
  <c r="CA143" i="34"/>
  <c r="AD143" i="34" s="1"/>
  <c r="CB143" i="34"/>
  <c r="CK138" i="34"/>
  <c r="CL138" i="34"/>
  <c r="CB138" i="34"/>
  <c r="CA138" i="34"/>
  <c r="AD138" i="34" s="1"/>
  <c r="CK134" i="34"/>
  <c r="CL134" i="34"/>
  <c r="CB134" i="34"/>
  <c r="CA134" i="34"/>
  <c r="CK140" i="34"/>
  <c r="CL140" i="34"/>
  <c r="CB140" i="34"/>
  <c r="CA140" i="34"/>
  <c r="CK125" i="34"/>
  <c r="CL125" i="34"/>
  <c r="CK127" i="34"/>
  <c r="CL127" i="34"/>
  <c r="CK149" i="34"/>
  <c r="CL149" i="34"/>
  <c r="CA149" i="34"/>
  <c r="AD149" i="34" s="1"/>
  <c r="CB149" i="34"/>
  <c r="CL147" i="34"/>
  <c r="CK147" i="34"/>
  <c r="CB147" i="34"/>
  <c r="AD147" i="34" s="1"/>
  <c r="CA147" i="34"/>
  <c r="CK133" i="34"/>
  <c r="CL133" i="34"/>
  <c r="CA133" i="34"/>
  <c r="CB133" i="34"/>
  <c r="AD133" i="34" s="1"/>
  <c r="CK123" i="34"/>
  <c r="CL123" i="34"/>
  <c r="CA123" i="34"/>
  <c r="CB123" i="34"/>
  <c r="CK128" i="34"/>
  <c r="CL128" i="34"/>
  <c r="CK135" i="34"/>
  <c r="CL135" i="34"/>
  <c r="CB135" i="34"/>
  <c r="CA135" i="34"/>
  <c r="AD135" i="34" s="1"/>
  <c r="CL141" i="34"/>
  <c r="CK141" i="34"/>
  <c r="CB141" i="34"/>
  <c r="CA141" i="34"/>
  <c r="AD141" i="34" s="1"/>
  <c r="CK150" i="34"/>
  <c r="CL150" i="34"/>
  <c r="CB150" i="34"/>
  <c r="CA150" i="34"/>
  <c r="CK148" i="34"/>
  <c r="CL148" i="34"/>
  <c r="CA148" i="34"/>
  <c r="CB148" i="34"/>
  <c r="CK146" i="34"/>
  <c r="CL146" i="34"/>
  <c r="CB146" i="34"/>
  <c r="CA146" i="34"/>
  <c r="AD146" i="34" s="1"/>
  <c r="CK144" i="34"/>
  <c r="CL144" i="34"/>
  <c r="CA144" i="34"/>
  <c r="CB144" i="34"/>
  <c r="CK72" i="34"/>
  <c r="CL72" i="34"/>
  <c r="CB29" i="33"/>
  <c r="CA29" i="33"/>
  <c r="CB30" i="33"/>
  <c r="CA30" i="33"/>
  <c r="N82" i="32"/>
  <c r="M70" i="32"/>
  <c r="N81" i="32"/>
  <c r="N79" i="32"/>
  <c r="N8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26" i="34" l="1"/>
  <c r="AD137" i="34"/>
  <c r="AD131" i="34"/>
  <c r="AD148" i="34"/>
  <c r="AD145" i="34"/>
  <c r="AD128" i="34"/>
  <c r="AD140" i="34"/>
  <c r="AD132" i="34"/>
  <c r="AD150" i="34"/>
  <c r="AD144" i="34"/>
  <c r="AD139" i="34"/>
  <c r="AD123" i="34"/>
  <c r="AD134" i="34"/>
  <c r="T36" i="34"/>
  <c r="T22" i="34"/>
  <c r="T28" i="34"/>
  <c r="T33" i="34"/>
  <c r="B278" i="34"/>
  <c r="AI34" i="33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<sst xmlns="http://schemas.openxmlformats.org/spreadsheetml/2006/main" count="15244" uniqueCount="4433">
  <si>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</si>
  <si>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</si>
  <si>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</si>
  <si>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</si>
  <si>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</si>
  <si>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</si>
  <si>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</si>
  <si>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</si>
  <si>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</si>
  <si>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</si>
  <si>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</si>
  <si>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</si>
  <si>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</si>
  <si>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</si>
  <si>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</si>
  <si>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</si>
  <si>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</si>
  <si>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</si>
  <si>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</si>
  <si>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</si>
  <si>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</si>
  <si>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</si>
  <si>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</si>
  <si>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</si>
  <si>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</si>
  <si>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</si>
  <si>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</si>
  <si>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</si>
  <si>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</si>
  <si>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</si>
  <si>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</si>
  <si>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</si>
  <si>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</si>
  <si>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</si>
  <si>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</si>
  <si>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</si>
  <si>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</si>
  <si>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</si>
  <si>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</si>
  <si>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</si>
  <si>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</si>
  <si>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</si>
  <si>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</si>
  <si>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</si>
  <si>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</si>
  <si>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</si>
  <si>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</si>
  <si>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</si>
  <si>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</si>
  <si>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</si>
  <si>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</si>
  <si>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</si>
  <si>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</si>
  <si>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</si>
  <si>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</si>
  <si>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</si>
  <si>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</si>
  <si>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</si>
  <si>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</si>
  <si>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</si>
  <si>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</si>
  <si>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</si>
  <si>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</si>
  <si>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</si>
  <si>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</si>
  <si>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</si>
  <si>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</si>
  <si>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</si>
  <si>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</si>
  <si>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</si>
  <si>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</si>
  <si>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</si>
  <si>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</si>
  <si>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</si>
  <si>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</si>
  <si>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</si>
  <si>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</si>
  <si>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</si>
  <si>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</si>
  <si>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</si>
  <si>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</si>
  <si>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</si>
  <si>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</si>
  <si>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</si>
  <si>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</si>
  <si>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</si>
  <si>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</si>
  <si>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</si>
  <si>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</si>
  <si>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</si>
  <si>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</si>
  <si>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</si>
  <si>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</si>
  <si>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</si>
  <si>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</si>
  <si>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</si>
  <si>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</si>
  <si>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</si>
  <si>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</si>
  <si>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</si>
  <si>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</si>
  <si>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</si>
  <si>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</si>
  <si>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</si>
  <si>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</si>
  <si>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</si>
  <si>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</si>
  <si>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</si>
  <si>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</si>
  <si>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</si>
  <si>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</si>
  <si>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</si>
  <si>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</si>
  <si>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</si>
  <si>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</si>
  <si>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</si>
  <si>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</si>
  <si>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</si>
  <si>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</si>
  <si>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</si>
  <si>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</si>
  <si>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</si>
  <si>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</si>
  <si>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</si>
  <si>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</si>
  <si>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</si>
  <si>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</si>
  <si>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</si>
  <si>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</si>
  <si>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</si>
  <si>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</si>
  <si>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</si>
  <si>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</si>
  <si>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</si>
  <si>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</si>
  <si>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</si>
  <si>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</si>
  <si>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</si>
  <si>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</si>
  <si>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</si>
  <si>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</si>
  <si>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</si>
  <si>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</si>
  <si>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</si>
  <si>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</si>
  <si>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</si>
  <si>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</si>
  <si>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</si>
  <si>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</si>
  <si>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</si>
  <si>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</si>
  <si>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</si>
  <si>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</si>
  <si>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</si>
  <si>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</si>
  <si>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</si>
  <si>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</si>
  <si>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</si>
  <si>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</si>
  <si>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</si>
  <si>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</si>
  <si>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</si>
  <si>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</si>
  <si>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</si>
  <si>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</si>
  <si>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</si>
  <si>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</si>
  <si>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</si>
  <si>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</si>
  <si>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</si>
  <si>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</si>
  <si>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</si>
  <si>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</si>
  <si>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</si>
  <si>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</si>
  <si>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</si>
  <si>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</si>
  <si>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</si>
  <si>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</si>
  <si>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</si>
  <si>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</si>
  <si>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</si>
  <si>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</si>
  <si>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</si>
  <si>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</si>
  <si>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</si>
  <si>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</si>
  <si>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</si>
  <si>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</si>
  <si>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</si>
  <si>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</si>
  <si>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</si>
  <si>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</si>
  <si>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</si>
  <si>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</si>
  <si>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</si>
  <si>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</si>
  <si>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</si>
  <si>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</si>
  <si>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</si>
  <si>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</si>
  <si>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</si>
  <si>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</si>
  <si>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</si>
  <si>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</si>
  <si>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</si>
  <si>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</si>
  <si>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</si>
  <si>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</si>
  <si>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</si>
  <si>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</si>
  <si>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</si>
  <si>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</si>
  <si>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</si>
  <si>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</si>
  <si>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</si>
  <si>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</si>
  <si>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</si>
  <si>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</si>
  <si>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</si>
  <si>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</si>
  <si>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</si>
  <si>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</si>
  <si>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</si>
  <si>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</si>
  <si>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</si>
  <si>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</si>
  <si>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</si>
  <si>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</si>
  <si>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</si>
  <si>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</si>
  <si>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</si>
  <si>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</si>
  <si>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</si>
  <si>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</si>
  <si>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</si>
  <si>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</si>
  <si>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</si>
  <si>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</si>
  <si>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</si>
  <si>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</si>
  <si>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</si>
  <si>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</si>
  <si>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</si>
  <si>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</si>
  <si>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</si>
  <si>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</si>
  <si>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</si>
  <si>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</si>
  <si>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</si>
  <si>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</si>
  <si>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</si>
  <si>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</si>
  <si>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</si>
  <si>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</si>
  <si>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</si>
  <si>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</si>
  <si>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</si>
  <si>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</si>
  <si>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</si>
  <si>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</si>
  <si>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</si>
  <si>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</si>
  <si>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</si>
  <si>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</si>
  <si>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</si>
  <si>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</si>
  <si>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</si>
  <si>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</si>
  <si>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</si>
  <si>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</si>
  <si>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</si>
  <si>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</si>
  <si>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</si>
  <si>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</si>
  <si>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</si>
  <si>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</si>
  <si>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</si>
  <si>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</si>
  <si>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</si>
  <si>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</si>
  <si>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</si>
  <si>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</si>
  <si>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</si>
  <si>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</si>
  <si>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</si>
  <si>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</si>
  <si>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</si>
  <si>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</si>
  <si>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</si>
  <si>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</si>
  <si>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</si>
  <si>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</si>
  <si>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</si>
  <si>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</si>
  <si>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</si>
  <si>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</si>
  <si>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</si>
  <si>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</si>
  <si>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</si>
  <si>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</si>
  <si>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</si>
  <si>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</si>
  <si>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</si>
  <si>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</si>
  <si>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</si>
  <si>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</si>
  <si>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</si>
  <si>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</si>
  <si>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</si>
  <si>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</si>
  <si>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</si>
  <si>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</si>
  <si>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</si>
  <si>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</si>
  <si>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</si>
  <si>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</si>
  <si>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</si>
  <si>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</si>
  <si>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</si>
  <si>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</si>
  <si>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</si>
  <si>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</si>
  <si>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</si>
  <si>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</si>
  <si>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</si>
  <si>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</si>
  <si>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</si>
  <si>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</si>
  <si>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</si>
  <si>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</si>
  <si>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</si>
  <si>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</si>
  <si>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</si>
  <si>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</si>
  <si>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</si>
  <si>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</si>
  <si>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</si>
  <si>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</si>
  <si>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</si>
  <si>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</si>
  <si>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</si>
  <si>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</si>
  <si>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</si>
  <si>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</si>
  <si>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</si>
  <si>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</si>
  <si>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</si>
  <si>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</si>
  <si>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</si>
  <si>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</si>
  <si>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</si>
  <si>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</si>
  <si>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</si>
  <si>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</si>
  <si>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</si>
  <si>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</si>
  <si>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</si>
  <si>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</si>
  <si>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</si>
  <si>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</si>
  <si>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</si>
  <si>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</si>
  <si>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</si>
  <si>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</si>
  <si>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</si>
  <si>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</si>
  <si>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</si>
  <si>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</si>
  <si>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</si>
  <si>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</si>
  <si>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</si>
  <si>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</si>
  <si>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</si>
  <si>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</si>
  <si>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</si>
  <si>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</si>
  <si>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</si>
  <si>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</si>
  <si>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</si>
  <si>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</si>
  <si>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</si>
  <si>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</si>
  <si>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</si>
  <si>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</si>
  <si>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</si>
  <si>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</si>
  <si>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</si>
  <si>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</si>
  <si>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</si>
  <si>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</si>
  <si>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</si>
  <si>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</si>
  <si>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</si>
  <si>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</si>
  <si>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</si>
  <si>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</si>
  <si>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</si>
  <si>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</si>
  <si>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</si>
  <si>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</si>
  <si>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</si>
  <si>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</si>
  <si>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</si>
  <si>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</si>
  <si>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</si>
  <si>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</si>
  <si>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</si>
  <si>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</si>
  <si>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</si>
  <si>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</si>
  <si>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</si>
  <si>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</si>
  <si>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</si>
  <si>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</si>
  <si>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</si>
  <si>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</si>
  <si>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</si>
  <si>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</si>
  <si>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</si>
  <si>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</si>
  <si>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</si>
  <si>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</si>
  <si>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</si>
  <si>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</si>
  <si>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</si>
  <si>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</si>
  <si>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</si>
  <si>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</si>
  <si>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</si>
  <si>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</si>
  <si>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</si>
  <si>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</si>
  <si>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</si>
  <si>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</si>
  <si>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</si>
  <si>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</si>
  <si>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</si>
  <si>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</si>
  <si>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</si>
  <si>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</si>
  <si>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</si>
  <si>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</si>
  <si>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</si>
  <si>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</si>
  <si>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</si>
  <si>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</si>
  <si>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</si>
  <si>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</si>
  <si>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</si>
  <si>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</si>
  <si>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</si>
  <si>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</si>
  <si>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</si>
  <si>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</si>
  <si>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</si>
  <si>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</si>
  <si>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</si>
  <si>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</si>
  <si>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</si>
  <si>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</si>
  <si>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</si>
  <si>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</si>
  <si>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</si>
  <si>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</si>
  <si>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</si>
  <si>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</si>
  <si>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</si>
  <si>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</si>
  <si>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</si>
  <si>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</si>
  <si>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</si>
  <si>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</si>
  <si>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</si>
  <si>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</si>
  <si>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</si>
  <si>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</si>
  <si>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</si>
  <si>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</si>
  <si>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</si>
  <si>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</si>
  <si>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</si>
  <si>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</si>
  <si>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</si>
  <si>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</si>
  <si>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</si>
  <si>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</si>
  <si>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</si>
  <si>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</si>
  <si>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</si>
  <si>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</si>
  <si>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</si>
  <si>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</si>
  <si>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</si>
  <si>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</si>
  <si>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</si>
  <si>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</si>
  <si>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</si>
  <si>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</si>
  <si>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</si>
  <si>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</si>
  <si>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</si>
  <si>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</si>
  <si>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</si>
  <si>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</si>
  <si>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</si>
  <si>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</si>
  <si>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</si>
  <si>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</si>
  <si>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</si>
  <si>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</si>
  <si>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</si>
  <si>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</si>
  <si>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</si>
  <si>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</si>
  <si>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</si>
  <si>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</si>
  <si>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</si>
  <si>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</si>
  <si>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</si>
  <si>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</si>
  <si>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</si>
  <si>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</si>
  <si>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</si>
  <si>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</si>
  <si>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</si>
  <si>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</si>
  <si>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</si>
  <si>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</si>
  <si>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</si>
  <si>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</si>
  <si>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</si>
  <si>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</si>
  <si>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</si>
  <si>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</si>
  <si>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</si>
  <si>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</si>
  <si>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</si>
  <si>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</si>
  <si>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</si>
  <si>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</si>
  <si>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</si>
  <si>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</si>
  <si>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</si>
  <si>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</si>
  <si>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</si>
  <si>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</si>
  <si>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</si>
  <si>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</si>
  <si>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</si>
  <si>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</si>
  <si>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</si>
  <si>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</si>
  <si>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</si>
  <si>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</si>
  <si>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</si>
  <si>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</si>
  <si>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</si>
  <si>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</si>
  <si>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</si>
  <si>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</si>
  <si>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</si>
  <si>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</si>
  <si>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</si>
  <si>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</si>
  <si>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</si>
  <si>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</si>
  <si>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</si>
  <si>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</si>
  <si>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</si>
  <si>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</si>
  <si>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</si>
  <si>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</si>
  <si>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</si>
  <si>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</si>
  <si>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</si>
  <si>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</si>
  <si>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</si>
  <si>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</si>
  <si>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</si>
  <si>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</si>
  <si>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</si>
  <si>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</si>
  <si>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</si>
  <si>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</si>
  <si>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</si>
  <si>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</si>
  <si>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</si>
  <si>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</si>
  <si>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</si>
  <si>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</si>
  <si>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</si>
  <si>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</si>
  <si>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</si>
  <si>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</si>
  <si>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</si>
  <si>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</si>
  <si>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</si>
  <si>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</si>
  <si>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</si>
  <si>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</si>
  <si>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</si>
  <si>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</si>
  <si>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</si>
  <si>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</si>
  <si>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</si>
  <si>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</si>
  <si>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</si>
  <si>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</si>
  <si>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</si>
  <si>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</si>
  <si>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</si>
  <si>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</si>
  <si>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</si>
  <si>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</si>
  <si>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</si>
  <si>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</si>
  <si>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</si>
  <si>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</si>
  <si>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</si>
  <si>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</si>
  <si>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</si>
  <si>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</si>
  <si>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</si>
  <si>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</si>
  <si>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</si>
  <si>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</si>
  <si>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</si>
  <si>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</si>
  <si>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</si>
  <si>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</si>
  <si>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</si>
  <si>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</si>
  <si>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</si>
  <si>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</si>
  <si>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</si>
  <si>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</si>
  <si>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</si>
  <si>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</si>
  <si>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</si>
  <si>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</si>
  <si>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</si>
  <si>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</si>
  <si>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</si>
  <si>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</si>
  <si>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</si>
  <si>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</si>
  <si>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</si>
  <si>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</si>
  <si>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</si>
  <si>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</si>
  <si>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</si>
  <si>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</si>
  <si>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</si>
  <si>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</si>
  <si>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</si>
  <si>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</si>
  <si>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</si>
  <si>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</si>
  <si>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</si>
  <si>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</si>
  <si>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</si>
  <si>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</si>
  <si>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</si>
  <si>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</si>
  <si>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</si>
  <si>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</si>
  <si>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</si>
  <si>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</si>
  <si>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</si>
  <si>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</si>
  <si>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</si>
  <si>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</si>
  <si>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</si>
  <si>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</si>
  <si>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</si>
  <si>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</si>
  <si>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</si>
  <si>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</si>
  <si>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</si>
  <si>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</si>
  <si>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</si>
  <si>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</si>
  <si>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</si>
  <si>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</si>
  <si>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</si>
  <si>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</si>
  <si>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</si>
  <si>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</si>
  <si>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</si>
  <si>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</si>
  <si>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</si>
  <si>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</si>
  <si>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</si>
  <si>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</si>
  <si>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</si>
  <si>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</si>
  <si>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</si>
  <si>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</si>
  <si>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</si>
  <si>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</si>
  <si>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</si>
  <si>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</si>
  <si>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</si>
  <si>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</si>
  <si>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</si>
  <si>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</si>
  <si>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</si>
  <si>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</si>
  <si>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</si>
  <si>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</si>
  <si>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</si>
  <si>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</si>
  <si>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</si>
  <si>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</si>
  <si>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</si>
  <si>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</si>
  <si>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</si>
  <si>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</si>
  <si>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</si>
  <si>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</si>
  <si>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</si>
  <si>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</si>
  <si>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</si>
  <si>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</si>
  <si>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</si>
  <si>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</si>
  <si>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</si>
  <si>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</si>
  <si>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</si>
  <si>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</si>
  <si>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</si>
  <si>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</si>
  <si>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</si>
  <si>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</si>
  <si>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</si>
  <si>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</si>
  <si>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</si>
  <si>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</si>
  <si>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</si>
  <si>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</si>
  <si>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</si>
  <si>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</si>
  <si>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</si>
  <si>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</si>
  <si>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</si>
  <si>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</si>
  <si>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</si>
  <si>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</si>
  <si>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</si>
  <si>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</si>
  <si>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</si>
  <si>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</si>
  <si>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</si>
  <si>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</si>
  <si>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</si>
  <si>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</si>
  <si>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</si>
  <si>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</si>
  <si>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</si>
  <si>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</si>
  <si>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</si>
  <si>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</si>
  <si>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</si>
  <si>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</si>
  <si>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</si>
  <si>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</si>
  <si>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</si>
  <si>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</si>
  <si>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</si>
  <si>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</si>
  <si>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</si>
  <si>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</si>
  <si>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</si>
  <si>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</si>
  <si>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</si>
  <si>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</si>
  <si>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</si>
  <si>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</si>
  <si>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</si>
  <si>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</si>
  <si>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</si>
  <si>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</si>
  <si>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</si>
  <si>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</si>
  <si>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</si>
  <si>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</si>
  <si>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</si>
  <si>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</si>
  <si>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</si>
  <si>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</si>
  <si>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</si>
  <si>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</si>
  <si>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</si>
  <si>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</si>
  <si>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</si>
  <si>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</si>
  <si>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</si>
  <si>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</si>
  <si>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</si>
  <si>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</si>
  <si>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</si>
  <si>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</si>
  <si>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</si>
  <si>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</si>
  <si>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</si>
  <si>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</si>
  <si>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</si>
  <si>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</si>
  <si>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</si>
  <si>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</si>
  <si>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</si>
  <si>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</si>
  <si>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</si>
  <si>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</si>
  <si>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</si>
  <si>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</si>
  <si>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</si>
  <si>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</si>
  <si>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</si>
  <si>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</si>
  <si>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</si>
  <si>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</si>
  <si>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</si>
  <si>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</si>
  <si>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</si>
  <si>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</si>
  <si>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</si>
  <si>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</si>
  <si>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</si>
  <si>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</si>
  <si>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</si>
  <si>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</si>
  <si>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</si>
  <si>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</si>
  <si>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</si>
  <si>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</si>
  <si>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</si>
  <si>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</si>
  <si>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</si>
  <si>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</si>
  <si>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</si>
  <si>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</si>
  <si>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</si>
  <si>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</si>
  <si>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</si>
  <si>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</si>
  <si>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</si>
  <si>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</si>
  <si>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</si>
  <si>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</si>
  <si>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</si>
  <si>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</si>
  <si>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</si>
  <si>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</si>
  <si>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</si>
  <si>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</si>
  <si>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</si>
  <si>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</si>
  <si>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</si>
  <si>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</si>
  <si>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</si>
  <si>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</si>
  <si>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</si>
  <si>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</si>
  <si>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</si>
  <si>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</si>
  <si>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</si>
  <si>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</si>
  <si>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</si>
  <si>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</si>
  <si>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</si>
  <si>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</si>
  <si>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</si>
  <si>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</si>
  <si>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</si>
  <si>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</si>
  <si>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</si>
  <si>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</si>
  <si>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</si>
  <si>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</si>
  <si>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</si>
  <si>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</si>
  <si>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</si>
  <si>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</si>
  <si>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</si>
  <si>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</si>
  <si>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</si>
  <si>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</si>
  <si>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</si>
  <si>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</si>
  <si>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</si>
  <si>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</si>
  <si>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</si>
  <si>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</si>
  <si>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</si>
  <si>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</si>
  <si>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</si>
  <si>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</si>
  <si>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</si>
  <si>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</si>
  <si>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</si>
  <si>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</si>
  <si>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</si>
  <si>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</si>
  <si>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</si>
  <si>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</si>
  <si>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</si>
  <si>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</si>
  <si>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</si>
  <si>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</si>
  <si>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</si>
  <si>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</si>
  <si>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</si>
  <si>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</si>
  <si>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</si>
  <si>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</si>
  <si>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</si>
  <si>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</si>
  <si>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</si>
  <si>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</si>
  <si>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</si>
  <si>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</si>
  <si>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</si>
  <si>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</si>
  <si>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</si>
  <si>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</si>
  <si>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</si>
  <si>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</si>
  <si>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</si>
  <si>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</si>
  <si>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</si>
  <si>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</si>
  <si>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</si>
  <si>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</si>
  <si>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</si>
  <si>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</si>
  <si>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</si>
  <si>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</si>
  <si>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</si>
  <si>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</si>
  <si>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</si>
  <si>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</si>
  <si>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</si>
  <si>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</si>
  <si>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</si>
  <si>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</si>
  <si>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</si>
  <si>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</si>
  <si>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</si>
  <si>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</si>
  <si>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</si>
  <si>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</si>
  <si>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</si>
  <si>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</si>
  <si>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</si>
  <si>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</si>
  <si>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</si>
  <si>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</si>
  <si>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</si>
  <si>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</si>
  <si>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</si>
  <si>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</si>
  <si>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</si>
  <si>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</si>
  <si>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</si>
  <si>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</si>
  <si>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</si>
  <si>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</si>
  <si>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</si>
  <si>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</si>
  <si>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</si>
  <si>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</si>
  <si>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</si>
  <si>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</si>
  <si>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</si>
  <si>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</si>
  <si>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</si>
  <si>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</si>
  <si>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</si>
  <si>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</si>
  <si>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</si>
  <si>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</si>
  <si>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</si>
  <si>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</si>
  <si>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</si>
  <si>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</si>
  <si>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</si>
  <si>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</si>
  <si>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</si>
  <si>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</si>
  <si>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</si>
  <si>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</si>
  <si>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</si>
  <si>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</si>
  <si>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</si>
  <si>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</si>
  <si>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</si>
  <si>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</si>
  <si>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</si>
  <si>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</si>
  <si>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</si>
  <si>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</si>
  <si>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</si>
  <si>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</si>
  <si>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</si>
  <si>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</si>
  <si>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</si>
  <si>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</si>
  <si>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</si>
  <si>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</si>
  <si>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</si>
  <si>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</si>
  <si>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</si>
  <si>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</si>
  <si>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</si>
  <si>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</si>
  <si>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</si>
  <si>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</si>
  <si>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</si>
  <si>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</si>
  <si>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</si>
  <si>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</si>
  <si>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</si>
  <si>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</si>
  <si>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</si>
  <si>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</si>
  <si>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</si>
  <si>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</si>
  <si>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</si>
  <si>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</si>
  <si>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</si>
  <si>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</si>
  <si>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</si>
  <si>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</si>
  <si>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</si>
  <si>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</si>
  <si>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</si>
  <si>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</si>
  <si>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</si>
  <si>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</si>
  <si>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</si>
  <si>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</si>
  <si>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</si>
  <si>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</si>
  <si>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</si>
  <si>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</si>
  <si>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</si>
  <si>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</si>
  <si>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</si>
  <si>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</si>
  <si>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</si>
  <si>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</si>
  <si>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</si>
  <si>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</si>
  <si>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</si>
  <si>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</si>
  <si>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</si>
  <si>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</si>
  <si>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</si>
  <si>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</si>
  <si>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</si>
  <si>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</si>
  <si>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</si>
  <si>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</si>
  <si>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</si>
  <si>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</si>
  <si>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</si>
  <si>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</si>
  <si>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</si>
  <si>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</si>
  <si>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</si>
  <si>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</si>
  <si>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</si>
  <si>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</si>
  <si>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</si>
  <si>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</si>
  <si>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</si>
  <si>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</si>
  <si>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</si>
  <si>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</si>
  <si>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</si>
  <si>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</si>
  <si>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</si>
  <si>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</si>
  <si>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</si>
  <si>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</si>
  <si>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</si>
  <si>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</si>
  <si>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</si>
  <si>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</si>
  <si>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</si>
  <si>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</si>
  <si>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</si>
  <si>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</si>
  <si>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</si>
  <si>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</si>
  <si>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</si>
  <si>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</si>
  <si>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</si>
  <si>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</si>
  <si>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</si>
  <si>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</si>
  <si>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</si>
  <si>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</si>
  <si>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</si>
  <si>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</si>
  <si>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</si>
  <si>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</si>
  <si>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</si>
  <si>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</si>
  <si>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</si>
  <si>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</si>
  <si>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</si>
  <si>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</si>
  <si>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</si>
  <si>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</si>
  <si>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</si>
  <si>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</si>
  <si>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</si>
  <si>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</si>
  <si>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</si>
  <si>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</si>
  <si>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</si>
  <si>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</si>
  <si>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</si>
  <si>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</si>
  <si>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</si>
  <si>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</si>
  <si>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</si>
  <si>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</si>
  <si>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</si>
  <si>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</si>
  <si>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</si>
  <si>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</si>
  <si>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</si>
  <si>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</si>
  <si>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</si>
  <si>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</si>
  <si>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</si>
  <si>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</si>
  <si>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</si>
  <si>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</si>
  <si>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</si>
  <si>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</si>
  <si>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</si>
  <si>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</si>
  <si>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</si>
  <si>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</si>
  <si>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</si>
  <si>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</si>
  <si>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</si>
  <si>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</si>
  <si>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</si>
  <si>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</si>
  <si>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</si>
  <si>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</si>
  <si>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</si>
  <si>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</si>
  <si>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</si>
  <si>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</si>
  <si>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</si>
  <si>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</si>
  <si>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</si>
  <si>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</si>
  <si>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</si>
  <si>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</si>
  <si>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</si>
  <si>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</si>
  <si>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</si>
  <si>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</si>
  <si>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</si>
  <si>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</si>
  <si>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</si>
  <si>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</si>
  <si>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</si>
  <si>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</si>
  <si>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</si>
  <si>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</si>
  <si>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</si>
  <si>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</si>
  <si>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</si>
  <si>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</si>
  <si>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</si>
  <si>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</si>
  <si>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</si>
  <si>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</si>
  <si>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</si>
  <si>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</si>
  <si>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</si>
  <si>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</si>
  <si>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</si>
  <si>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</si>
  <si>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</si>
  <si>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</si>
  <si>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</si>
  <si>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</si>
  <si>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</si>
  <si>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</si>
  <si>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</si>
  <si>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</si>
  <si>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</si>
  <si>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</si>
  <si>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</si>
  <si>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</si>
  <si>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</si>
  <si>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</si>
  <si>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</si>
  <si>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</si>
  <si>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</si>
  <si>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</si>
  <si>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</si>
  <si>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</si>
  <si>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</si>
  <si>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</si>
  <si>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</si>
  <si>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</si>
  <si>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</si>
  <si>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</si>
  <si>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</si>
  <si>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</si>
  <si>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</si>
  <si>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</si>
  <si>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</si>
  <si>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</si>
  <si>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</si>
  <si>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</si>
  <si>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</si>
  <si>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</si>
  <si>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</si>
  <si>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</si>
  <si>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</si>
  <si>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</si>
  <si>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</si>
  <si>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</si>
  <si>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</si>
  <si>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</si>
  <si>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</si>
  <si>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</si>
  <si>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</si>
  <si>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</si>
  <si>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</si>
  <si>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</si>
  <si>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</si>
  <si>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</si>
  <si>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</si>
  <si>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</si>
  <si>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</si>
  <si>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</si>
  <si>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</si>
  <si>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</si>
  <si>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</si>
  <si>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</si>
  <si>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</si>
  <si>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</si>
  <si>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</si>
  <si>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</si>
  <si>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</si>
  <si>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</si>
  <si>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</si>
  <si>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</si>
  <si>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</si>
  <si>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</si>
  <si>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</si>
  <si>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</si>
  <si>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</si>
  <si>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</si>
  <si>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</si>
  <si>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</si>
  <si>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</si>
  <si>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</si>
  <si>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</si>
  <si>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</si>
  <si>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</si>
  <si>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</si>
  <si>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</si>
  <si>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</si>
  <si>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</si>
  <si>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</si>
  <si>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</si>
  <si>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</si>
  <si>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</si>
  <si>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</si>
  <si>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</si>
  <si>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</si>
  <si>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</si>
  <si>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</si>
  <si>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</si>
  <si>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</si>
  <si>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</si>
  <si>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</si>
  <si>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</si>
  <si>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</si>
  <si>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</si>
  <si>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</si>
  <si>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</si>
  <si>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</si>
  <si>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</si>
  <si>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</si>
  <si>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</si>
  <si>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</si>
  <si>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</si>
  <si>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</si>
  <si>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</si>
  <si>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</si>
  <si>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</si>
  <si>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</si>
  <si>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</si>
  <si>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</si>
  <si>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</si>
  <si>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</si>
  <si>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</si>
  <si>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</si>
  <si>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</si>
  <si>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</si>
  <si>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</si>
  <si>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</si>
  <si>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</si>
  <si>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</si>
  <si>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</si>
  <si>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</si>
  <si>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</si>
  <si>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</si>
  <si>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</si>
  <si>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</si>
  <si>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</si>
  <si>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</si>
  <si>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</si>
  <si>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</si>
  <si>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</si>
  <si>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</si>
  <si>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</si>
  <si>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</si>
  <si>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</si>
  <si>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</si>
  <si>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</si>
  <si>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</si>
  <si>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</si>
  <si>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</si>
  <si>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</si>
  <si>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</si>
  <si>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</si>
  <si>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</si>
  <si>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</si>
  <si>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</si>
  <si>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</si>
  <si>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</si>
  <si>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</si>
  <si>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</si>
  <si>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</si>
  <si>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</si>
  <si>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</si>
  <si>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</si>
  <si>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</si>
  <si>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</si>
  <si>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</si>
  <si>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</si>
  <si>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</si>
  <si>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</si>
  <si>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</si>
  <si>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</si>
  <si>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</si>
  <si>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</si>
  <si>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</si>
  <si>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</si>
  <si>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</si>
  <si>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</si>
  <si>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</si>
  <si>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</si>
  <si>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</si>
  <si>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</si>
  <si>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</si>
  <si>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</si>
  <si>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</si>
  <si>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</si>
  <si>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</si>
  <si>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</si>
  <si>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</si>
  <si>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</si>
  <si>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</si>
  <si>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</si>
  <si>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</si>
  <si>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</si>
  <si>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</si>
  <si>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</si>
  <si>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</si>
  <si>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</si>
  <si>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</si>
  <si>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</si>
  <si>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</si>
  <si>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</si>
  <si>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</si>
  <si>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</si>
  <si>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</si>
  <si>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</si>
  <si>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</si>
  <si>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</si>
  <si>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</si>
  <si>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</si>
  <si>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</si>
  <si>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</si>
  <si>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</si>
  <si>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</si>
  <si>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</si>
  <si>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</si>
  <si>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</si>
  <si>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</si>
  <si>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</si>
  <si>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</si>
  <si>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</si>
  <si>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</si>
  <si>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</si>
  <si>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</si>
  <si>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</si>
  <si>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</si>
  <si>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</si>
  <si>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</si>
  <si>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</si>
  <si>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</si>
  <si>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</si>
  <si>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</si>
  <si>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</si>
  <si>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</si>
  <si>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</si>
  <si>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</si>
  <si>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</si>
  <si>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</si>
  <si>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</si>
  <si>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</si>
  <si>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</si>
  <si>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</si>
  <si>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</si>
  <si>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</si>
  <si>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</si>
  <si>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</si>
  <si>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</si>
  <si>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</si>
  <si>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</si>
  <si>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</si>
  <si>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</si>
  <si>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</si>
  <si>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</si>
  <si>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</si>
  <si>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</si>
  <si>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</si>
  <si>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</si>
  <si>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</si>
  <si>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</si>
  <si>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</si>
  <si>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</si>
  <si>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</si>
  <si>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</si>
  <si>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</si>
  <si>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</si>
  <si>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</si>
  <si>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</si>
  <si>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</si>
  <si>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</si>
  <si>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</si>
  <si>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</si>
  <si>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</si>
  <si>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</si>
  <si>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</si>
  <si>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</si>
  <si>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</si>
  <si>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</si>
  <si>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</si>
  <si>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</si>
  <si>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</si>
  <si>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</si>
  <si>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</si>
  <si>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</si>
  <si>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</si>
  <si>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</si>
  <si>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</si>
  <si>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</si>
  <si>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</si>
  <si>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</si>
  <si>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</si>
  <si>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</si>
  <si>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</si>
  <si>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</si>
  <si>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</si>
  <si>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</si>
  <si>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</si>
  <si>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</si>
  <si>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</si>
  <si>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</si>
  <si>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</si>
  <si>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</si>
  <si>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</si>
  <si>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</si>
  <si>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</si>
  <si>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</si>
  <si>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</si>
  <si>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</si>
  <si>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</si>
  <si>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</si>
  <si>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</si>
  <si>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</si>
  <si>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</si>
  <si>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</si>
  <si>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</si>
  <si>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</si>
  <si>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</si>
  <si>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</si>
  <si>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</si>
  <si>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</si>
  <si>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</si>
  <si>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</si>
  <si>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</si>
  <si>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</si>
  <si>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</si>
  <si>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</si>
  <si>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</si>
  <si>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</si>
  <si>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</si>
  <si>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</si>
  <si>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</si>
  <si>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</si>
  <si>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</si>
  <si>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</si>
  <si>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</si>
  <si>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</si>
  <si>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</si>
  <si>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</si>
  <si>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</si>
  <si>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</si>
  <si>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</si>
  <si>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</si>
  <si>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</si>
  <si>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</si>
  <si>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</si>
  <si>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</si>
  <si>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</si>
  <si>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</si>
  <si>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</si>
  <si>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</si>
  <si>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</si>
  <si>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</si>
  <si>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</si>
  <si>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</si>
  <si>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</si>
  <si>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</si>
  <si>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</si>
  <si>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</si>
  <si>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</si>
  <si>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</si>
  <si>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</si>
  <si>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</si>
  <si>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</si>
  <si>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</si>
  <si>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</si>
  <si>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</si>
  <si>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</si>
  <si>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</si>
  <si>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</si>
  <si>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</si>
  <si>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</si>
  <si>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</si>
  <si>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</si>
  <si>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</si>
  <si>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</si>
  <si>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</si>
  <si>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</si>
  <si>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</si>
  <si>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</si>
  <si>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</si>
  <si>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</si>
  <si>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</si>
  <si>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</si>
  <si>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</si>
  <si>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</si>
  <si>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</si>
  <si>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</si>
  <si>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</si>
  <si>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</si>
  <si>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</si>
  <si>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</si>
  <si>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</si>
  <si>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</si>
  <si>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</si>
  <si>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</si>
  <si>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</si>
  <si>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</si>
  <si>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</si>
  <si>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</si>
  <si>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</si>
  <si>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</si>
  <si>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</si>
  <si>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</si>
  <si>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</si>
  <si>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</si>
  <si>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</si>
  <si>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</si>
  <si>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</si>
  <si>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</si>
  <si>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</si>
  <si>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</si>
  <si>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</si>
  <si>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</si>
  <si>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</si>
  <si>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</si>
  <si>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</si>
  <si>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</si>
  <si>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</si>
  <si>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</si>
  <si>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</si>
  <si>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</si>
  <si>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</si>
  <si>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</si>
  <si>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</si>
  <si>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</si>
  <si>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</si>
  <si>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</si>
  <si>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</si>
  <si>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</si>
  <si>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</si>
  <si>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</si>
  <si>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</si>
  <si>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</si>
  <si>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</si>
  <si>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</si>
  <si>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</si>
  <si>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</si>
  <si>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</si>
  <si>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</si>
  <si>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</si>
  <si>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</si>
  <si>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</si>
  <si>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</si>
  <si>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</si>
  <si>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</si>
  <si>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</si>
  <si>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</si>
  <si>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</si>
  <si>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</si>
  <si>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</si>
  <si>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</si>
  <si>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</si>
  <si>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</si>
  <si>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</si>
  <si>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</si>
  <si>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</si>
  <si>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</si>
  <si>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</si>
  <si>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</si>
  <si>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</si>
  <si>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</si>
  <si>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</si>
  <si>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</si>
  <si>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</si>
  <si>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</si>
  <si>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</si>
  <si>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</si>
  <si>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</si>
  <si>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</si>
  <si>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</si>
  <si>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</si>
  <si>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</si>
  <si>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</si>
  <si>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</si>
  <si>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</si>
  <si>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</si>
  <si>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</si>
  <si>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</si>
  <si>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</si>
  <si>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</si>
  <si>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</si>
  <si>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</si>
  <si>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</si>
  <si>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</si>
  <si>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</si>
  <si>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</si>
  <si>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</si>
  <si>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</si>
  <si>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</si>
  <si>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</si>
  <si>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</si>
  <si>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</si>
  <si>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</si>
  <si>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</si>
  <si>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</si>
  <si>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</si>
  <si>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</si>
  <si>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</si>
  <si>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</si>
  <si>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</si>
  <si>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</si>
  <si>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</si>
  <si>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</si>
  <si>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</si>
  <si>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</si>
  <si>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</si>
  <si>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</si>
  <si>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</si>
  <si>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</si>
  <si>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</si>
  <si>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</si>
  <si>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</si>
  <si>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</si>
  <si>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</si>
  <si>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</si>
  <si>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</si>
  <si>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</si>
  <si>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</si>
  <si>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</si>
  <si>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</si>
  <si>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</si>
  <si>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</si>
  <si>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</si>
  <si>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</si>
  <si>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</si>
  <si>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</si>
  <si>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</si>
  <si>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</si>
  <si>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</si>
  <si>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</si>
  <si>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</si>
  <si>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</si>
  <si>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</si>
  <si>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</si>
  <si>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</si>
  <si>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</si>
  <si>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</si>
  <si>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</si>
  <si>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</si>
  <si>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</si>
  <si>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</si>
  <si>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</si>
  <si>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</si>
  <si>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</si>
  <si>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</si>
  <si>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</si>
  <si>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</si>
  <si>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</si>
  <si>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</si>
  <si>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</si>
  <si>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</si>
  <si>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</si>
  <si>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</si>
  <si>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</si>
  <si>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</si>
  <si>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</si>
  <si>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</si>
  <si>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</si>
  <si>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</si>
  <si>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</si>
  <si>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</si>
  <si>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</si>
  <si>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</si>
  <si>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</si>
  <si>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</si>
  <si>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</si>
  <si>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</si>
  <si>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</si>
  <si>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</si>
  <si>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</si>
  <si>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</si>
  <si>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</si>
  <si>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</si>
  <si>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</si>
  <si>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</si>
  <si>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</si>
  <si>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</si>
  <si>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</si>
  <si>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</si>
  <si>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</si>
  <si>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</si>
  <si>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</si>
  <si>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</si>
  <si>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</si>
  <si>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</si>
  <si>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</si>
  <si>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</si>
  <si>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</si>
  <si>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</si>
  <si>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</si>
  <si>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</si>
  <si>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</si>
  <si>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</si>
  <si>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</si>
  <si>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</si>
  <si>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</si>
  <si>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</si>
  <si>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</si>
  <si>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</si>
  <si>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</si>
  <si>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</si>
  <si>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</si>
  <si>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</si>
  <si>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</si>
  <si>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</si>
  <si>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</si>
  <si>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</si>
  <si>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</si>
  <si>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</si>
  <si>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</si>
  <si>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</si>
  <si>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</si>
  <si>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</si>
  <si>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</si>
  <si>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</si>
  <si>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</si>
  <si>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</si>
  <si>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</si>
  <si>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</si>
  <si>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</si>
  <si>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</si>
  <si>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</si>
  <si>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</si>
  <si>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</si>
  <si>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</si>
  <si>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</si>
  <si>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</si>
  <si>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</si>
  <si>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</si>
  <si>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</si>
  <si>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</si>
  <si>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</si>
  <si>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</si>
  <si>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</si>
  <si>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</si>
  <si>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</si>
  <si>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</si>
  <si>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</si>
  <si>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</si>
  <si>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</si>
  <si>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</si>
  <si>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</si>
  <si>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</si>
  <si>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</si>
  <si>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</si>
  <si>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</si>
  <si>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</si>
  <si>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</si>
  <si>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</si>
  <si>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</si>
  <si>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</si>
  <si>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</si>
  <si>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</si>
  <si>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</si>
  <si>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</si>
  <si>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</si>
  <si>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</si>
  <si>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</si>
  <si>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</si>
  <si>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</si>
  <si>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</si>
  <si>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</si>
  <si>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</si>
  <si>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</si>
  <si>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</si>
  <si>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</si>
  <si>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</si>
  <si>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</si>
  <si>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</si>
  <si>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</si>
  <si>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</si>
  <si>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</si>
  <si>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</si>
  <si>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</si>
  <si>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</si>
  <si>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</si>
  <si>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</si>
  <si>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</si>
  <si>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</si>
  <si>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</si>
  <si>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</si>
  <si>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</si>
  <si>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</si>
  <si>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</si>
  <si>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</si>
  <si>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</si>
  <si>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</si>
  <si>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</si>
  <si>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</si>
  <si>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</si>
  <si>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</si>
  <si>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</si>
  <si>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</si>
  <si>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</si>
  <si>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</si>
  <si>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</si>
  <si>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</si>
  <si>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</si>
  <si>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</si>
  <si>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</si>
  <si>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</si>
  <si>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</si>
  <si>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</si>
  <si>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</si>
  <si>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</si>
  <si>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</si>
  <si>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</si>
  <si>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</si>
  <si>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</si>
  <si>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</si>
  <si>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</si>
  <si>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</si>
  <si>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</si>
  <si>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</si>
  <si>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</si>
  <si>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</si>
  <si>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</si>
  <si>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</si>
  <si>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</si>
  <si>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</si>
  <si>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</si>
  <si>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</si>
  <si>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</si>
  <si>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</si>
  <si>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</si>
  <si>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</si>
  <si>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</si>
  <si>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</si>
  <si>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</si>
  <si>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</si>
  <si>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</si>
  <si>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</si>
  <si>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</si>
  <si>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</si>
  <si>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</si>
  <si>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</si>
  <si>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</si>
  <si>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</si>
  <si>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</si>
  <si>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</si>
  <si>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</si>
  <si>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</si>
  <si>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</si>
  <si>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</si>
  <si>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</si>
  <si>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</si>
  <si>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</si>
  <si>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</si>
  <si>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</si>
  <si>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</si>
  <si>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</si>
  <si>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</si>
  <si>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</si>
  <si>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</si>
  <si>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</si>
  <si>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</si>
  <si>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</si>
  <si>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</si>
  <si>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</si>
  <si>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</si>
  <si>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</si>
  <si>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</si>
  <si>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</si>
  <si>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</si>
  <si>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</si>
  <si>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</si>
  <si>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</si>
  <si>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</si>
  <si>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</si>
  <si>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</si>
  <si>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</si>
  <si>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</si>
  <si>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</si>
  <si>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</si>
  <si>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</si>
  <si>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</si>
  <si>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</si>
  <si>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</si>
  <si>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</si>
  <si>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</si>
  <si>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</si>
  <si>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</si>
  <si>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</si>
  <si>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</si>
  <si>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</si>
  <si>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</si>
  <si>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</si>
  <si>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</si>
  <si>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</si>
  <si>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</si>
  <si>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</si>
  <si>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</si>
  <si>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</si>
  <si>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</si>
  <si>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</si>
  <si>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</si>
  <si>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</si>
  <si>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</si>
  <si>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</si>
  <si>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</si>
  <si>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</si>
  <si>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</si>
  <si>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</si>
  <si>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</si>
  <si>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</si>
  <si>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</si>
  <si>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</si>
  <si>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</si>
  <si>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</si>
  <si>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</si>
  <si>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</si>
  <si>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</si>
  <si>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</si>
  <si>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</si>
  <si>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</si>
  <si>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</si>
  <si>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</si>
  <si>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</si>
  <si>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</si>
  <si>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</si>
  <si>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</si>
  <si>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</si>
  <si>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</si>
  <si>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</si>
  <si>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</si>
  <si>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</si>
  <si>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</si>
  <si>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</si>
  <si>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</si>
  <si>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</si>
  <si>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</si>
  <si>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</si>
  <si>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</si>
  <si>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</si>
  <si>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</si>
  <si>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</si>
  <si>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</si>
  <si>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</si>
  <si>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</si>
  <si>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</si>
  <si>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</si>
  <si>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</si>
  <si>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</si>
  <si>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</si>
  <si>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</si>
  <si>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</si>
  <si>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</si>
  <si>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</si>
  <si>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</si>
  <si>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</si>
  <si>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</si>
  <si>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</si>
  <si>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</si>
  <si>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</si>
  <si>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</si>
  <si>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</si>
  <si>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</si>
  <si>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</si>
  <si>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</si>
  <si>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</si>
  <si>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</si>
  <si>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</si>
  <si>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</si>
  <si>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</si>
  <si>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</si>
  <si>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</si>
  <si>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</si>
  <si>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</si>
  <si>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</si>
  <si>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</si>
  <si>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</si>
  <si>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</si>
  <si>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</si>
  <si>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</si>
  <si>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</si>
  <si>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</si>
  <si>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</si>
  <si>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</si>
  <si>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</si>
  <si>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</si>
  <si>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</si>
  <si>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</si>
  <si>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</si>
  <si>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</si>
  <si>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</si>
  <si>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</si>
  <si>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</si>
  <si>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</si>
  <si>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</si>
  <si>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</si>
  <si>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</si>
  <si>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</si>
  <si>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</si>
  <si>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</si>
  <si>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</si>
  <si>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</si>
  <si>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</si>
  <si>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</si>
  <si>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</si>
  <si>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</si>
  <si>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</si>
  <si>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</si>
  <si>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</si>
  <si>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</si>
  <si>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</si>
  <si>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</si>
  <si>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</si>
  <si>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</si>
  <si>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</si>
  <si>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</si>
  <si>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</si>
  <si>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</si>
  <si>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</si>
  <si>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</si>
  <si>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</si>
  <si>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</si>
  <si>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</si>
  <si>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</si>
  <si>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</si>
  <si>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</si>
  <si>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</si>
  <si>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</si>
  <si>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</si>
  <si>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</si>
  <si>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</si>
  <si>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</si>
  <si>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</si>
  <si>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</si>
  <si>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</si>
  <si>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</si>
  <si>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</si>
  <si>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</si>
  <si>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</si>
  <si>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</si>
  <si>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</si>
  <si>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</si>
  <si>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</si>
  <si>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</si>
  <si>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</si>
  <si>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</si>
  <si>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</si>
  <si>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</si>
  <si>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</si>
  <si>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</si>
  <si>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</si>
  <si>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</si>
  <si>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</si>
  <si>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</si>
  <si>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</si>
  <si>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</si>
  <si>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</si>
  <si>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</si>
  <si>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</si>
  <si>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</si>
  <si>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</si>
  <si>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</si>
  <si>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</si>
  <si>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</si>
  <si>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</si>
  <si>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</si>
  <si>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</si>
  <si>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</si>
  <si>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</si>
  <si>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</si>
  <si>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</si>
  <si>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</si>
  <si>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</si>
  <si>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</si>
  <si>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</si>
  <si>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</si>
  <si>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</si>
  <si>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</si>
  <si>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</si>
  <si>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</si>
  <si>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</si>
  <si>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</si>
  <si>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</si>
  <si>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</si>
  <si>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</si>
  <si>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</si>
  <si>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</si>
  <si>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</si>
  <si>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</si>
  <si>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</si>
  <si>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</si>
  <si>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</si>
  <si>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</si>
  <si>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</si>
  <si>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</si>
  <si>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</si>
  <si>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</si>
  <si>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</si>
  <si>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</si>
  <si>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</si>
  <si>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</si>
  <si>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</si>
  <si>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</si>
  <si>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</si>
  <si>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</si>
  <si>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</si>
  <si>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</si>
  <si>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</si>
  <si>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</si>
  <si>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</si>
  <si>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</si>
  <si>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</si>
  <si>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</si>
  <si>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</si>
  <si>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</si>
  <si>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</si>
  <si>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</si>
  <si>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</si>
  <si>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</si>
  <si>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</si>
  <si>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</si>
  <si>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</si>
  <si>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</si>
  <si>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</si>
  <si>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</si>
  <si>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</si>
  <si>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</si>
  <si>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</si>
  <si>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</si>
  <si>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</si>
  <si>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</si>
  <si>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</si>
  <si>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</si>
  <si>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</si>
  <si>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</si>
  <si>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</si>
  <si>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</si>
  <si>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</si>
  <si>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</si>
  <si>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</si>
  <si>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</si>
  <si>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</si>
  <si>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</si>
  <si>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</si>
  <si>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</si>
  <si>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</si>
  <si>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</si>
  <si>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</si>
  <si>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</si>
  <si>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</si>
  <si>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</si>
  <si>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</si>
  <si>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</si>
  <si>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</si>
  <si>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</si>
  <si>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</si>
  <si>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</si>
  <si>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</si>
  <si>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</si>
  <si>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</si>
  <si>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</si>
  <si>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</si>
  <si>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</si>
  <si>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</si>
  <si>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</si>
  <si>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</si>
  <si>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</si>
  <si>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</si>
  <si>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</si>
  <si>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</si>
  <si>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</si>
  <si>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</si>
  <si>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</si>
  <si>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</si>
  <si>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</si>
  <si>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</si>
  <si>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</si>
  <si>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</si>
  <si>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</si>
  <si>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</si>
  <si>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</si>
  <si>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</si>
  <si>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</si>
  <si>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</si>
  <si>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</si>
  <si>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</si>
  <si>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</si>
  <si>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</si>
  <si>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</si>
  <si>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</si>
  <si>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</si>
  <si>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</si>
  <si>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</si>
  <si>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</si>
  <si>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</si>
  <si>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</si>
  <si>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</si>
  <si>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</si>
  <si>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</si>
  <si>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</si>
  <si>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</si>
  <si>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</si>
  <si>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</si>
  <si>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</si>
  <si>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</si>
  <si>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</si>
  <si>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</si>
  <si>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</si>
  <si>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</si>
  <si>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</si>
  <si>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</si>
  <si>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</si>
  <si>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</si>
  <si>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</si>
  <si>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</si>
  <si>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</si>
  <si>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</si>
  <si>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</si>
  <si>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</si>
  <si>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</si>
  <si>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</si>
  <si>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</si>
  <si>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</si>
  <si>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</si>
  <si>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</si>
  <si>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</si>
  <si>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</si>
  <si>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</si>
  <si>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</si>
  <si>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</si>
  <si>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</si>
  <si>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</si>
  <si>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</si>
  <si>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</si>
  <si>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</si>
  <si>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</si>
  <si>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</si>
  <si>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</si>
  <si>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</si>
  <si>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</si>
  <si>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</si>
  <si>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</si>
  <si>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</si>
  <si>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</si>
  <si>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</si>
  <si>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</si>
  <si>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</si>
  <si>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</si>
  <si>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</si>
  <si>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</si>
  <si>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</si>
  <si>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</si>
  <si>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</si>
  <si>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</si>
  <si>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</si>
  <si>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</si>
  <si>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</si>
  <si>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</si>
  <si>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</si>
  <si>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</si>
  <si>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</si>
  <si>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</si>
  <si>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</si>
  <si>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</si>
  <si>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</si>
  <si>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</si>
  <si>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</si>
  <si>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</si>
  <si>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</si>
  <si>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</si>
  <si>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</si>
  <si>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</si>
  <si>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</si>
  <si>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</si>
  <si>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</si>
  <si>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</si>
  <si>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</si>
  <si>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</si>
  <si>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</si>
  <si>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</si>
  <si>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</si>
  <si>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</si>
  <si>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</si>
  <si>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</si>
  <si>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</si>
  <si>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</si>
  <si>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</si>
  <si>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</si>
  <si>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</si>
  <si>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</si>
  <si>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</si>
  <si>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</si>
  <si>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</si>
  <si>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</si>
  <si>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</si>
  <si>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</si>
  <si>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</si>
  <si>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</si>
  <si>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</si>
  <si>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</si>
  <si>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</si>
  <si>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</si>
  <si>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</si>
  <si>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</si>
  <si>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</si>
  <si>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</si>
  <si>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</si>
  <si>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</si>
  <si>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</si>
  <si>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</si>
  <si>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</si>
  <si>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</si>
  <si>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</si>
  <si>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</si>
  <si>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</si>
  <si>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</si>
  <si>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</si>
  <si>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</si>
  <si>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</si>
  <si>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</si>
  <si>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</si>
  <si>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</si>
  <si>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</si>
  <si>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</si>
  <si>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</si>
  <si>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</si>
  <si>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</si>
  <si>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</si>
  <si>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</si>
  <si>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</si>
  <si>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</si>
  <si>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</si>
  <si>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</si>
  <si>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</si>
  <si>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</si>
  <si>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</si>
  <si>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</si>
  <si>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</si>
  <si>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</si>
  <si>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</si>
  <si>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</si>
  <si>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</si>
  <si>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</si>
  <si>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</si>
  <si>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</si>
  <si>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</si>
  <si>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</si>
  <si>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</si>
  <si>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</si>
  <si>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</si>
  <si>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</si>
  <si>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</si>
  <si>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</si>
  <si>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</si>
  <si>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</si>
  <si>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</si>
  <si>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</si>
  <si>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</si>
  <si>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</si>
  <si>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</si>
  <si>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</si>
  <si>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</si>
  <si>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</si>
  <si>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</si>
  <si>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</si>
  <si>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</si>
  <si>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</si>
  <si>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</si>
  <si>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</si>
  <si>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</si>
  <si>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</si>
  <si>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</si>
  <si>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</si>
  <si>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</si>
  <si>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</si>
  <si>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</si>
  <si>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</si>
  <si>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</si>
  <si>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</si>
  <si>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</si>
  <si>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</si>
  <si>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</si>
  <si>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</si>
  <si>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</si>
  <si>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</si>
  <si>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</si>
  <si>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</si>
  <si>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</si>
  <si>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</si>
  <si>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</si>
  <si>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</si>
  <si>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</si>
  <si>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</si>
  <si>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</si>
  <si>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</si>
  <si>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</si>
  <si>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</si>
  <si>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</si>
  <si>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</si>
  <si>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</si>
  <si>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</si>
  <si>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</si>
  <si>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</si>
  <si>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</si>
  <si>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</si>
  <si>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</si>
  <si>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</si>
  <si>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</si>
  <si>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</si>
  <si>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</si>
  <si>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</si>
  <si>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</si>
  <si>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</si>
  <si>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</si>
  <si>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</si>
  <si>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</si>
  <si>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</si>
  <si>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</si>
  <si>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</si>
  <si>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</si>
  <si>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</si>
  <si>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</si>
  <si>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</si>
  <si>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</si>
  <si>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</si>
  <si>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</si>
  <si>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</si>
  <si>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</si>
  <si>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</si>
  <si>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</si>
  <si>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</si>
  <si>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</si>
  <si>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</si>
  <si>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</si>
  <si>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</si>
  <si>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</si>
  <si>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</si>
  <si>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</si>
  <si>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</si>
  <si>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</si>
  <si>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</si>
  <si>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</si>
  <si>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</si>
  <si>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</si>
  <si>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</si>
  <si>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</si>
  <si>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</si>
  <si>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</si>
  <si>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</si>
  <si>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</si>
  <si>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</si>
  <si>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</si>
  <si>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</si>
  <si>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</si>
  <si>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</si>
  <si>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</si>
  <si>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</si>
  <si>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</si>
  <si>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</si>
  <si>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</si>
  <si>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</si>
  <si>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</si>
  <si>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</si>
  <si>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</si>
  <si>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</si>
  <si>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</si>
  <si>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</si>
  <si>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</si>
  <si>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</si>
  <si>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</si>
  <si>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</si>
  <si>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</si>
  <si>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</si>
  <si>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</si>
  <si>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</si>
  <si>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</si>
  <si>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</si>
  <si>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</si>
  <si>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</si>
  <si>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</si>
  <si>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</si>
  <si>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</si>
  <si>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</si>
  <si>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</si>
  <si>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</si>
  <si>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</si>
  <si>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</si>
  <si>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</si>
  <si>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</si>
  <si>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</si>
  <si>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</si>
  <si>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</si>
  <si>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</si>
  <si>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</si>
  <si>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</si>
  <si>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</si>
  <si>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</si>
  <si>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</si>
  <si>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</si>
  <si>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</si>
  <si>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</si>
  <si>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</si>
  <si>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</si>
  <si>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</si>
  <si>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</si>
  <si>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</si>
  <si>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</si>
  <si>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</si>
  <si>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</si>
  <si>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</si>
  <si>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</si>
  <si>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</si>
  <si>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</si>
  <si>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</si>
  <si>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</si>
  <si>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</si>
  <si>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</si>
  <si>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</si>
  <si>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</si>
  <si>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</si>
  <si>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</si>
  <si>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</si>
  <si>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</si>
  <si>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</si>
  <si>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</si>
  <si>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</si>
  <si>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</si>
  <si>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</si>
  <si>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</si>
  <si>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</si>
  <si>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</si>
  <si>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</si>
  <si>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</si>
  <si>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</si>
  <si>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</si>
  <si>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</si>
  <si>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</si>
  <si>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</si>
  <si>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</si>
  <si>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</si>
  <si>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</si>
  <si>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</si>
  <si>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</si>
  <si>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</si>
  <si>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</si>
  <si>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</si>
  <si>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</si>
  <si>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</si>
  <si>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</si>
  <si>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</si>
  <si>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</si>
  <si>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</si>
  <si>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</si>
  <si>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</si>
  <si>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</si>
  <si>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</si>
  <si>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</si>
  <si>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</si>
  <si>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</si>
  <si>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</si>
  <si>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</si>
  <si>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</si>
  <si>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</si>
  <si>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</si>
  <si>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</si>
  <si>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</si>
  <si>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</si>
  <si>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</si>
  <si>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</si>
  <si>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</si>
  <si>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</si>
  <si>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</si>
  <si>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</si>
  <si>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</si>
  <si>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</si>
  <si>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</si>
  <si>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</si>
  <si>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</si>
  <si>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</si>
  <si>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</si>
  <si>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</si>
  <si>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</si>
  <si>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</si>
  <si>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</si>
  <si>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</si>
  <si>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</si>
  <si>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</si>
  <si>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</si>
  <si>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</si>
  <si>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</si>
  <si>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</si>
  <si>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</si>
  <si>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</si>
  <si>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</si>
  <si>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</si>
  <si>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</si>
  <si>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</si>
  <si>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</si>
  <si>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</si>
  <si>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</si>
  <si>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</si>
  <si>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</si>
  <si>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</si>
  <si>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</si>
  <si>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</si>
  <si>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</si>
  <si>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</si>
  <si>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</si>
  <si>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</si>
  <si>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</si>
  <si>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</si>
  <si>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</si>
  <si>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</si>
  <si>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</si>
  <si>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</si>
  <si>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</si>
  <si>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</si>
  <si>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</si>
  <si>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</si>
  <si>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</si>
  <si>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</si>
  <si>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</si>
  <si>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</si>
  <si>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</si>
  <si>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</si>
  <si>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</si>
  <si>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</si>
  <si>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</si>
  <si>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</si>
  <si>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</si>
  <si>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</si>
  <si>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</si>
  <si>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</si>
  <si>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</si>
  <si>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</si>
  <si>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</si>
  <si>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</si>
  <si>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</si>
  <si>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</si>
  <si>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</si>
  <si>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</si>
  <si>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</si>
  <si>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</si>
  <si>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</si>
  <si>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</si>
  <si>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</si>
  <si>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</si>
  <si>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</si>
  <si>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</si>
  <si>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</si>
  <si>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</si>
  <si>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</si>
  <si>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</si>
  <si>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</si>
  <si>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</si>
  <si>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</si>
  <si>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</si>
  <si>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</si>
  <si>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</si>
  <si>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</si>
  <si>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</si>
  <si>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</si>
  <si>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</si>
  <si>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</si>
  <si>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</si>
  <si>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</si>
  <si>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</si>
  <si>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</si>
  <si>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</si>
  <si>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</si>
  <si>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</si>
  <si>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</si>
  <si>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</si>
  <si>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</si>
  <si>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</si>
  <si>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</si>
  <si>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</si>
  <si>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</si>
  <si>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</si>
  <si>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</si>
  <si>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</si>
  <si>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</si>
  <si>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</si>
  <si>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</si>
  <si>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</si>
  <si>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</si>
  <si>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</si>
  <si>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</si>
  <si>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</si>
  <si>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</si>
  <si>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</si>
  <si>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</si>
  <si>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</si>
  <si>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</si>
  <si>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</si>
  <si>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</si>
  <si>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</si>
  <si>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</si>
  <si>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</si>
  <si>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</si>
  <si>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</si>
  <si>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</si>
  <si>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</si>
  <si>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</si>
  <si>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</si>
  <si>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</si>
  <si>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</si>
  <si>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</si>
  <si>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</si>
  <si>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</si>
  <si>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</si>
  <si>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</si>
  <si>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</si>
  <si>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</si>
  <si>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</si>
  <si>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</si>
  <si>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</si>
  <si>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</si>
  <si>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</si>
  <si>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</si>
  <si>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</si>
  <si>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</si>
  <si>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</si>
  <si>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</si>
  <si>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</si>
  <si>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</si>
  <si>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</si>
  <si>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</si>
  <si>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</si>
  <si>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</si>
  <si>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</si>
  <si>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</si>
  <si>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</si>
  <si>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</si>
  <si>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</si>
  <si>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</si>
  <si>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</si>
  <si>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</si>
  <si>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</si>
  <si>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</si>
  <si>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</si>
  <si>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</si>
  <si>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</si>
  <si>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</si>
  <si>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</si>
  <si>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</si>
  <si>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</si>
  <si>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</si>
  <si>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</si>
  <si>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</si>
  <si>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</si>
  <si>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</si>
  <si>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</si>
  <si>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</si>
  <si>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</si>
  <si>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</si>
  <si>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</si>
  <si>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</si>
  <si>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</si>
  <si>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</si>
  <si>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</si>
  <si>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</si>
  <si>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</si>
  <si>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</si>
  <si>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</si>
  <si>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</si>
  <si>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</si>
  <si>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</si>
  <si>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</si>
  <si>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</si>
  <si>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</si>
  <si>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</si>
  <si>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</si>
  <si>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</si>
  <si>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</si>
  <si>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</si>
  <si>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</si>
  <si>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</si>
  <si>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</si>
  <si>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</si>
  <si>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</si>
  <si>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</si>
  <si>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</si>
  <si>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</si>
  <si>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</si>
  <si>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</si>
  <si>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</si>
  <si>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</si>
  <si>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</si>
  <si>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</si>
  <si>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</si>
  <si>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</si>
  <si>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</si>
  <si>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</si>
  <si>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</si>
  <si>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</si>
  <si>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</si>
  <si>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</si>
  <si>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</si>
  <si>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</si>
  <si>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</si>
  <si>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</si>
  <si>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</si>
  <si>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</si>
  <si>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</si>
  <si>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</si>
  <si>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</si>
  <si>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</si>
  <si>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</si>
  <si>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</si>
  <si>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</si>
  <si>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</si>
  <si>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</si>
  <si>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</si>
  <si>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</si>
  <si>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</si>
  <si>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</si>
  <si>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</si>
  <si>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</si>
  <si>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</si>
  <si>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</si>
  <si>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</si>
  <si>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</si>
  <si>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</si>
  <si>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</si>
  <si>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</si>
  <si>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</si>
  <si>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</si>
  <si>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</si>
  <si>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</si>
  <si>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</si>
  <si>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</si>
  <si>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</si>
  <si>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</si>
  <si>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</si>
  <si>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</si>
  <si>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</si>
  <si>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</si>
  <si>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</si>
  <si>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</si>
  <si>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</si>
  <si>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</si>
  <si>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</si>
  <si>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</si>
  <si>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</si>
  <si>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</si>
  <si>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</si>
  <si>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</si>
  <si>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</si>
  <si>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</si>
  <si>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</si>
  <si>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</si>
  <si>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</si>
  <si>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</si>
  <si>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</si>
  <si>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</si>
  <si>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</si>
  <si>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</si>
  <si>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</si>
  <si>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</si>
  <si>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</si>
  <si>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</si>
  <si>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</si>
  <si>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</si>
  <si>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</si>
  <si>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</si>
  <si>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</si>
  <si>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</si>
  <si>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</si>
  <si>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</si>
  <si>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</si>
  <si>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</si>
  <si>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</si>
  <si>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</si>
  <si>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</si>
  <si>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</si>
  <si>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</si>
  <si>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</si>
  <si>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</si>
  <si>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</si>
  <si>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</si>
  <si>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</si>
  <si>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</si>
  <si>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</si>
  <si>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</si>
  <si>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</si>
  <si>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</si>
  <si>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</si>
  <si>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</si>
  <si>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</si>
  <si>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</si>
  <si>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</si>
  <si>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</si>
  <si>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</si>
  <si>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</si>
  <si>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</si>
  <si>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</si>
  <si>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</si>
  <si>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</si>
  <si>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</si>
  <si>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</si>
  <si>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</si>
  <si>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</si>
  <si>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</si>
  <si>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</si>
  <si>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</si>
  <si>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</si>
  <si>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</si>
  <si>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</si>
  <si>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</si>
  <si>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</si>
  <si>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</si>
  <si>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</si>
  <si>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</si>
  <si>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</si>
  <si>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</si>
  <si>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</si>
  <si>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</si>
  <si>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</si>
  <si>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</si>
  <si>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</si>
  <si>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</si>
  <si>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</si>
  <si>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</si>
  <si>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</si>
  <si>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</si>
  <si>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</si>
  <si>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</si>
  <si>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</si>
  <si>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</si>
  <si>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</si>
  <si>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</si>
  <si>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</si>
  <si>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</si>
  <si>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</si>
  <si>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</si>
  <si>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</si>
  <si>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</si>
  <si>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</si>
  <si>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</si>
  <si>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</si>
  <si>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</si>
  <si>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</si>
  <si>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</si>
  <si>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</si>
  <si>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</si>
  <si>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</si>
  <si>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</si>
  <si>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</si>
  <si>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</si>
  <si>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</si>
  <si>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</si>
  <si>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</si>
  <si>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</si>
  <si>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</si>
  <si>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</si>
  <si>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</si>
  <si>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</si>
  <si>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</si>
  <si>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</si>
  <si>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</si>
  <si>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</si>
  <si>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</si>
  <si>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</si>
  <si>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</si>
  <si>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</si>
  <si>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</si>
  <si>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</si>
  <si>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</si>
  <si>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</si>
  <si>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</si>
  <si>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</si>
  <si>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</si>
  <si>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</si>
  <si>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</si>
  <si>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</si>
  <si>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</si>
  <si>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</si>
  <si>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</si>
  <si>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</si>
  <si>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</si>
  <si>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</si>
  <si>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</si>
  <si>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</si>
  <si>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</si>
  <si>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</si>
  <si>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</si>
  <si>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</si>
  <si>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</si>
  <si>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</si>
  <si>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</si>
  <si>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</si>
  <si>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</si>
  <si>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</si>
  <si>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</si>
  <si>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</si>
  <si>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</si>
  <si>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</si>
  <si>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</si>
  <si>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</si>
  <si>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</si>
  <si>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</si>
  <si>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</si>
  <si>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</si>
  <si>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</si>
  <si>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</si>
  <si>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</si>
  <si>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</si>
  <si>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</si>
  <si>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</si>
  <si>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</si>
  <si>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</si>
  <si>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</si>
  <si>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</si>
  <si>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</si>
  <si>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</si>
  <si>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</si>
  <si>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</si>
  <si>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</si>
  <si>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</si>
  <si>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</si>
  <si>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</si>
  <si>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</si>
  <si>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</si>
  <si>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</si>
  <si>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</si>
  <si>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</si>
  <si>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</si>
  <si>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</si>
  <si>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</si>
  <si>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</si>
  <si>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</si>
  <si>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</si>
  <si>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</si>
  <si>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</si>
  <si>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</si>
  <si>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</si>
  <si>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</si>
  <si>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</si>
  <si>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</si>
  <si>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</si>
  <si>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</si>
  <si>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</si>
  <si>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</si>
  <si>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</si>
  <si>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</si>
  <si>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</si>
  <si>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</si>
  <si>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</si>
  <si>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</si>
  <si>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</si>
  <si>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</si>
  <si>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</si>
  <si>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</si>
  <si>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</si>
  <si>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</si>
  <si>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</si>
  <si>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</si>
  <si>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</si>
  <si>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</si>
  <si>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</si>
  <si>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</si>
  <si>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</si>
  <si>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</si>
  <si>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</si>
  <si>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</si>
  <si>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</si>
  <si>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</si>
  <si>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</si>
  <si>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</si>
  <si>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</si>
  <si>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</si>
  <si>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</si>
  <si>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</si>
  <si>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</si>
  <si>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</si>
  <si>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</si>
  <si>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</si>
  <si>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</si>
  <si>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</si>
  <si>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</si>
  <si>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</si>
  <si>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</si>
  <si>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</si>
  <si>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</si>
  <si>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</si>
  <si>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</si>
  <si>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</si>
  <si>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</si>
  <si>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</si>
  <si>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</si>
  <si>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</si>
  <si>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</si>
  <si>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</si>
  <si>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</si>
  <si>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</si>
  <si>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</si>
  <si>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</si>
  <si>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</si>
  <si>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</si>
  <si>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</si>
  <si>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</si>
  <si>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</si>
  <si>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</si>
  <si>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</si>
  <si>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</si>
  <si>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</si>
  <si>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</si>
  <si>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</si>
  <si>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</si>
  <si>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</si>
  <si>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</si>
  <si>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</si>
  <si>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</si>
  <si>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</si>
  <si>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</si>
  <si>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</si>
  <si>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</si>
  <si>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</si>
  <si>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</si>
  <si>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</si>
  <si>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</si>
  <si>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</si>
  <si>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</si>
  <si>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</si>
  <si>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</si>
  <si>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</si>
  <si>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</si>
  <si>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</si>
  <si>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</si>
  <si>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</si>
  <si>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</si>
  <si>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</si>
  <si>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</si>
  <si>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</si>
  <si>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</si>
  <si>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</si>
  <si>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</si>
  <si>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</si>
  <si>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</si>
  <si>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</si>
  <si>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</si>
  <si>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</si>
  <si>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</si>
  <si>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</si>
  <si>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</si>
  <si>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</si>
  <si>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</si>
  <si>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</si>
  <si>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</si>
  <si>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</si>
  <si>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</si>
  <si>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</si>
  <si>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</si>
  <si>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</si>
  <si>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</si>
  <si>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</si>
  <si>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</si>
  <si>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</si>
  <si>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</si>
  <si>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</si>
  <si>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</si>
  <si>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</si>
  <si>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</si>
  <si>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</si>
  <si>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</si>
  <si>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</si>
  <si>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</si>
  <si>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</si>
  <si>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</si>
  <si>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</si>
  <si>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</si>
  <si>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</si>
  <si>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</si>
  <si>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</si>
  <si>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</si>
  <si>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</si>
  <si>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</si>
  <si>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</si>
  <si>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</si>
  <si>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</si>
  <si>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</si>
  <si>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</si>
  <si>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</si>
  <si>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</si>
  <si>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</si>
  <si>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</si>
  <si>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</si>
  <si>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</si>
  <si>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</si>
  <si>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</si>
  <si>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</si>
  <si>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</si>
  <si>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</si>
  <si>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</si>
  <si>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</si>
  <si>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</si>
  <si>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</si>
  <si>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</si>
  <si>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</si>
  <si>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</si>
  <si>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</si>
  <si>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</si>
  <si>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</si>
  <si>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</si>
  <si>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</si>
  <si>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</si>
  <si>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</si>
  <si>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</si>
  <si>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</si>
  <si>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</si>
  <si>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</si>
  <si>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</si>
  <si>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</si>
  <si>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</si>
  <si>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</si>
  <si>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</si>
  <si>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</si>
  <si>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</si>
  <si>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</si>
  <si>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</si>
  <si>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</si>
  <si>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</si>
  <si>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</si>
  <si>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</si>
  <si>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</si>
  <si>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</si>
  <si>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</si>
  <si>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</si>
  <si>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</si>
  <si>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</si>
  <si>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</si>
  <si>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</si>
  <si>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</si>
  <si>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</si>
  <si>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</si>
  <si>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</si>
  <si>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</si>
  <si>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</si>
  <si>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</si>
  <si>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</si>
  <si>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</si>
  <si>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</si>
  <si>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</si>
  <si>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</si>
  <si>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</si>
  <si>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</si>
  <si>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</si>
  <si>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</si>
  <si>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</si>
  <si>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</si>
  <si>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</si>
  <si>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</si>
  <si>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</si>
  <si>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</si>
  <si>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</si>
  <si>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</si>
  <si>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</si>
  <si>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</si>
  <si>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</si>
  <si>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</si>
  <si>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</si>
  <si>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</si>
  <si>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</si>
  <si>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</si>
  <si>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</si>
  <si>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</si>
  <si>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</si>
  <si>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</si>
  <si>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</si>
  <si>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</si>
  <si>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</si>
  <si>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</si>
  <si>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</si>
  <si>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</si>
  <si>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</si>
  <si>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</si>
  <si>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</si>
  <si>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</si>
  <si>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</si>
  <si>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</si>
  <si>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</si>
  <si>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</si>
  <si>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</si>
  <si>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</si>
  <si>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</si>
  <si>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</si>
  <si>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</si>
  <si>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</si>
  <si>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</si>
  <si>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</si>
  <si>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</si>
  <si>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</si>
  <si>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</si>
  <si>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</si>
  <si>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</si>
  <si>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</si>
  <si>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</si>
  <si>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</si>
  <si>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</si>
  <si>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</si>
  <si>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</si>
  <si>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</si>
  <si>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</si>
  <si>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</si>
  <si>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</si>
  <si>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</si>
  <si>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</si>
  <si>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</si>
  <si>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</si>
  <si>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</si>
  <si>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</si>
  <si>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</si>
  <si>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</si>
  <si>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</si>
  <si>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</si>
  <si>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</si>
  <si>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</si>
  <si>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</si>
  <si>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</si>
  <si>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</si>
  <si>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</si>
  <si>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</si>
  <si>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</si>
  <si>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</si>
  <si>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</si>
  <si>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</si>
  <si>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</si>
  <si>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</si>
  <si>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</si>
  <si>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</si>
  <si>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</si>
  <si>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</si>
  <si>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</si>
  <si>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</si>
  <si>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</si>
  <si>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</si>
  <si>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</si>
  <si>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</si>
  <si>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</si>
  <si>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</si>
  <si>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</si>
  <si>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</si>
  <si>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</si>
  <si>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</si>
  <si>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</si>
  <si>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</si>
  <si>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</si>
  <si>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</si>
  <si>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</si>
  <si>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</si>
  <si>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</si>
  <si>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</si>
  <si>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</si>
  <si>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</si>
  <si>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</si>
  <si>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</si>
  <si>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</si>
  <si>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</si>
  <si>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</si>
  <si>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</si>
  <si>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</si>
  <si>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</si>
  <si>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</si>
  <si>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</si>
  <si>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</si>
  <si>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</si>
  <si>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</si>
  <si>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</si>
  <si>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</si>
  <si>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</si>
  <si>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</si>
  <si>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</si>
  <si>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</si>
  <si>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</si>
  <si>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</si>
  <si>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</si>
  <si>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</si>
  <si>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</si>
  <si>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</si>
  <si>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</si>
  <si>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</si>
  <si>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</si>
  <si>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</si>
  <si>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</si>
  <si>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</si>
  <si>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</si>
  <si>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</si>
  <si>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</si>
  <si>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</si>
  <si>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</si>
  <si>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</si>
  <si>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</si>
  <si>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</si>
  <si>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</si>
  <si>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</si>
  <si>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</si>
  <si>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</si>
  <si>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</si>
  <si>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</si>
  <si>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</si>
  <si>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</si>
  <si>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</si>
  <si>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</si>
  <si>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</si>
  <si>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</si>
  <si>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</si>
  <si>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</si>
  <si>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</si>
  <si>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</si>
  <si>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</si>
  <si>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</si>
  <si>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</si>
  <si>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</si>
  <si>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</si>
  <si>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</si>
  <si>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</si>
  <si>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</si>
  <si>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</si>
  <si>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</si>
  <si>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</si>
  <si>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</si>
  <si>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</si>
  <si>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</si>
  <si>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</si>
  <si>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</si>
  <si>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</si>
  <si>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</si>
  <si>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</si>
  <si>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</si>
  <si>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</si>
  <si>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</si>
  <si>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</si>
  <si>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</si>
  <si>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</si>
  <si>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</si>
  <si>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</si>
  <si>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</si>
  <si>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</si>
  <si>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</si>
  <si>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</si>
  <si>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</si>
  <si>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</si>
  <si>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</si>
  <si>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</si>
  <si>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</si>
  <si>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</si>
  <si>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</si>
  <si>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</si>
  <si>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</si>
  <si>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</si>
  <si>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</si>
  <si>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</si>
  <si>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</si>
  <si>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</si>
  <si>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</si>
  <si>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</si>
  <si>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</si>
  <si>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</si>
  <si>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</si>
  <si>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</si>
  <si>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</si>
  <si>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</si>
  <si>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</si>
  <si>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</si>
  <si>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</si>
  <si>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</si>
  <si>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</si>
  <si>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</si>
  <si>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</si>
  <si>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</si>
  <si>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</si>
  <si>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</si>
  <si>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</si>
  <si>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</si>
  <si>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</si>
  <si>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</si>
  <si>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</si>
  <si>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</si>
  <si>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</si>
  <si>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</si>
  <si>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</si>
  <si>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</si>
  <si>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</si>
  <si>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</si>
  <si>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</si>
  <si>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</si>
  <si>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</si>
  <si>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</si>
  <si>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</si>
  <si>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</si>
  <si>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</si>
  <si>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</si>
  <si>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</si>
  <si>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</si>
  <si>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</si>
  <si>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</si>
  <si>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</si>
  <si>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</si>
  <si>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</si>
  <si>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</si>
  <si>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</si>
  <si>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</si>
  <si>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</si>
  <si>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</si>
  <si>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</si>
  <si>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</si>
  <si>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</si>
  <si>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</si>
  <si>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</si>
  <si>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</si>
  <si>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</si>
  <si>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</si>
  <si>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</si>
  <si>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</si>
  <si>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</si>
  <si>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</si>
  <si>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</si>
  <si>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</si>
  <si>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</si>
  <si>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</si>
  <si>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</si>
  <si>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</si>
  <si>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</si>
  <si>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</si>
  <si>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</si>
  <si>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</si>
  <si>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</si>
  <si>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</si>
  <si>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</si>
  <si>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</si>
  <si>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</si>
  <si>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</si>
  <si>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</si>
  <si>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</si>
  <si>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</si>
  <si>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</si>
  <si>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</si>
  <si>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</si>
  <si>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</si>
  <si>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</si>
  <si>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</si>
  <si>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</si>
  <si>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</si>
  <si>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</si>
  <si>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</si>
  <si>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</si>
  <si>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</si>
  <si>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</si>
  <si>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</si>
  <si>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</si>
  <si>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</si>
  <si>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</si>
  <si>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</si>
  <si>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</si>
  <si>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</si>
  <si>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</si>
  <si>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</si>
  <si>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</si>
  <si>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</si>
  <si>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</si>
  <si>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</si>
  <si>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</si>
  <si>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</si>
  <si>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</si>
  <si>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</si>
  <si>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</si>
  <si>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</si>
  <si>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</si>
  <si>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</si>
  <si>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</si>
  <si>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</si>
  <si>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</si>
  <si>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</si>
  <si>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</si>
  <si>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</si>
  <si>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</si>
  <si>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</si>
  <si>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</si>
  <si>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</si>
  <si>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</si>
  <si>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</si>
  <si>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</si>
  <si>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</si>
  <si>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</si>
  <si>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</si>
  <si>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</si>
  <si>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</si>
  <si>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</si>
  <si>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</si>
  <si>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</si>
  <si>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</si>
  <si>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</si>
  <si>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</si>
  <si>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</si>
  <si>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</si>
  <si>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</si>
  <si>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</si>
  <si>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</si>
  <si>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</si>
  <si>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</si>
  <si>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</si>
  <si>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</si>
  <si>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</si>
  <si>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</si>
  <si>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</si>
  <si>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</si>
  <si>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</si>
  <si>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</si>
  <si>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</si>
  <si>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</si>
  <si>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</si>
  <si>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</si>
  <si>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</si>
  <si>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</si>
  <si>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</si>
  <si>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</si>
  <si>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</si>
  <si>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</si>
  <si>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</si>
  <si>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</si>
  <si>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</si>
  <si>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</si>
  <si>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</si>
  <si>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</si>
  <si>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</si>
  <si>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</si>
  <si>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</si>
  <si>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</si>
  <si>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</si>
  <si>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</si>
  <si>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</si>
  <si>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</si>
  <si>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</si>
  <si>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</si>
  <si>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</si>
  <si>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</si>
  <si>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</si>
  <si>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</si>
  <si>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</si>
  <si>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</si>
  <si>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</si>
  <si>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</si>
  <si>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</si>
  <si>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</si>
  <si>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</si>
  <si>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</si>
  <si>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</si>
  <si>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</si>
  <si>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</si>
  <si>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</si>
  <si>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</si>
  <si>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</si>
  <si>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</si>
  <si>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</si>
  <si>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</si>
  <si>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</si>
  <si>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</si>
  <si>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</si>
  <si>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</si>
  <si>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</si>
  <si>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</si>
  <si>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</si>
  <si>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</si>
  <si>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</si>
  <si>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</si>
  <si>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</si>
  <si>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</si>
  <si>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</si>
  <si>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</si>
  <si>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</si>
  <si>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</si>
  <si>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</si>
  <si>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</si>
  <si>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</si>
  <si>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</si>
  <si>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</si>
  <si>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</si>
  <si>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</si>
  <si>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</si>
  <si>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</si>
  <si>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</si>
  <si>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</si>
  <si>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</si>
  <si>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</si>
  <si>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</si>
  <si>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</si>
  <si>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</si>
  <si>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</si>
  <si>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</si>
  <si>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</si>
  <si>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</si>
  <si>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</si>
  <si>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</si>
  <si>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</si>
  <si>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</si>
  <si>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</si>
  <si>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</si>
  <si>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</si>
  <si>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</si>
  <si>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</si>
  <si>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</si>
  <si>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</si>
  <si>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</si>
  <si>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</si>
  <si>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</si>
  <si>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</si>
  <si>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</si>
  <si>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</si>
  <si>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</si>
  <si>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</si>
  <si>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</si>
  <si>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</si>
  <si>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</si>
  <si>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</si>
  <si>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</si>
  <si>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</si>
  <si>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</si>
  <si>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</si>
  <si>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</si>
  <si>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</si>
  <si>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</si>
  <si>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</si>
  <si>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</si>
  <si>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</si>
  <si>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</si>
  <si>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</si>
  <si>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</si>
  <si>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</si>
  <si>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</si>
  <si>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</si>
  <si>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</si>
  <si>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</si>
  <si>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</si>
  <si>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</si>
  <si>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</si>
  <si>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</si>
  <si>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</si>
  <si>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</si>
  <si>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</si>
  <si>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</si>
  <si>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</si>
  <si>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</si>
  <si>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</si>
  <si>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</si>
  <si>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</si>
  <si>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</si>
  <si>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</si>
  <si>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</si>
  <si>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</si>
  <si>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</si>
  <si>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</si>
  <si>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</si>
  <si>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</si>
  <si>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</si>
  <si>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</si>
  <si>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</si>
  <si>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</si>
  <si>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</si>
  <si>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</si>
  <si>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</si>
  <si>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</si>
  <si>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</si>
  <si>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</si>
  <si>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</si>
  <si>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</si>
  <si>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</si>
  <si>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</si>
  <si>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</si>
  <si>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</si>
  <si>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</si>
  <si>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</si>
  <si>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</si>
  <si>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</si>
  <si>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</si>
  <si>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</si>
  <si>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</si>
  <si>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</si>
  <si>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</si>
  <si>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</si>
  <si>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</si>
  <si>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</si>
  <si>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</si>
  <si>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</si>
  <si>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</si>
  <si>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</si>
  <si>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</si>
  <si>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</si>
  <si>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</si>
  <si>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</si>
  <si>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</si>
  <si>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</si>
  <si>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</si>
  <si>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</si>
  <si>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</si>
  <si>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</si>
  <si>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</si>
  <si>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</si>
  <si>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</si>
  <si>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</si>
  <si>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</si>
  <si>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</si>
  <si>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</si>
  <si>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</si>
  <si>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</si>
  <si>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</si>
  <si>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</si>
  <si>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</si>
  <si>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</si>
  <si>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</si>
  <si>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</si>
  <si>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</si>
  <si>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</si>
  <si>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</si>
  <si>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</si>
  <si>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</si>
  <si>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</si>
  <si>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</si>
  <si>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</si>
  <si>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</si>
  <si>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</si>
  <si>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</si>
  <si>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</si>
  <si>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</si>
  <si>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</si>
  <si>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</si>
  <si>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</si>
  <si>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</si>
  <si>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</si>
  <si>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</si>
  <si>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</si>
  <si>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</si>
  <si>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</si>
  <si>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</si>
  <si>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</si>
  <si>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</si>
  <si>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</si>
  <si>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</si>
  <si>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</si>
  <si>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</si>
  <si>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</si>
  <si>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</si>
  <si>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</si>
  <si>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</si>
  <si>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</si>
  <si>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</si>
  <si>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</si>
  <si>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</si>
  <si>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</si>
  <si>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</si>
  <si>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</si>
  <si>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</si>
  <si>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</si>
  <si>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</si>
  <si>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</si>
  <si>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</si>
  <si>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</si>
  <si>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</si>
  <si>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</si>
  <si>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</si>
  <si>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</si>
  <si>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</si>
  <si>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</si>
  <si>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</si>
  <si>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</si>
  <si>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</si>
  <si>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</si>
  <si>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</si>
  <si>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</si>
  <si>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</si>
  <si>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</si>
  <si>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</si>
  <si>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</si>
  <si>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</si>
  <si>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</si>
  <si>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</si>
  <si>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</si>
  <si>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</si>
  <si>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</si>
  <si>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</si>
  <si>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</si>
  <si>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</si>
  <si>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</si>
  <si>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</si>
  <si>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</si>
  <si>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</si>
  <si>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</si>
  <si>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</si>
  <si>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</si>
  <si>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</si>
  <si>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</si>
  <si>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</si>
  <si>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</si>
  <si>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</si>
  <si>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</si>
  <si>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</si>
  <si>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</si>
  <si>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</si>
  <si>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</si>
  <si>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</si>
  <si>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</si>
  <si>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</si>
  <si>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</si>
  <si>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</si>
  <si>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</si>
  <si>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</si>
  <si>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</si>
  <si>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</si>
  <si>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</si>
  <si>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</si>
  <si>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</si>
  <si>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</si>
  <si>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</si>
  <si>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</si>
  <si>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</si>
  <si>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</si>
  <si>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</si>
  <si>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</si>
  <si>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</si>
  <si>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</si>
  <si>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</si>
  <si>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</si>
  <si>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</si>
  <si>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</si>
  <si>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</si>
  <si>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</si>
  <si>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</si>
  <si>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</si>
  <si>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</si>
  <si>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</si>
  <si>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</si>
  <si>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</si>
  <si>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</si>
  <si>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</si>
  <si>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</si>
  <si>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</si>
  <si>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</si>
  <si>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</si>
  <si>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</si>
  <si>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</si>
  <si>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</si>
  <si>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</si>
  <si>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</si>
  <si>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</si>
  <si>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</si>
  <si>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</si>
  <si>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</si>
  <si>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</si>
  <si>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</si>
  <si>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</si>
  <si>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</si>
  <si>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</si>
  <si>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</si>
  <si>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</si>
  <si>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</si>
  <si>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</si>
  <si>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</si>
  <si>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</si>
  <si>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</si>
  <si>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</si>
  <si>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</si>
  <si>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</si>
  <si>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</si>
  <si>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</si>
  <si>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</si>
  <si>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</si>
  <si>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</si>
  <si>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</si>
  <si>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</si>
  <si>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</si>
  <si>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</si>
  <si>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</si>
  <si>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</si>
  <si>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</si>
  <si>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</si>
  <si>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</si>
  <si>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</si>
  <si>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</si>
  <si>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</si>
  <si>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</si>
  <si>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</si>
  <si>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</si>
  <si>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</si>
  <si>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</si>
  <si>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</si>
  <si>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</si>
  <si>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</si>
  <si>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</si>
  <si>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</si>
  <si>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</si>
  <si>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</si>
  <si>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</si>
  <si>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</si>
  <si>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</si>
  <si>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</si>
  <si>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</si>
  <si>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</si>
  <si>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</si>
  <si>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</si>
  <si>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</si>
  <si>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</si>
  <si>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</si>
  <si>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</si>
  <si>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</si>
  <si>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</si>
  <si>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</si>
  <si>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</si>
  <si>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</si>
  <si>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</si>
  <si>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</si>
  <si>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</si>
  <si>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</si>
  <si>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</si>
  <si>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</si>
  <si>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</si>
  <si>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</si>
  <si>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</si>
  <si>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</si>
  <si>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</si>
  <si>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</si>
  <si>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</si>
  <si>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</si>
  <si>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</si>
  <si>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</si>
  <si>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</si>
  <si>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</si>
  <si>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</si>
  <si>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</si>
  <si>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</si>
  <si>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</si>
  <si>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</si>
  <si>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</si>
  <si>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</si>
  <si>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</si>
  <si>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</si>
  <si>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</si>
  <si>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</si>
  <si>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</si>
  <si>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</si>
  <si>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</si>
  <si>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</si>
  <si>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</si>
  <si>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</si>
  <si>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</si>
  <si>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</si>
  <si>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</si>
  <si>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</si>
  <si>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</si>
  <si>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</si>
  <si>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</si>
  <si>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</si>
  <si>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</si>
  <si>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</si>
  <si>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</si>
  <si>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</si>
  <si>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</si>
  <si>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</si>
  <si>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</si>
  <si>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</si>
  <si>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</si>
  <si>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</si>
  <si>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</si>
  <si>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</si>
  <si>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</si>
  <si>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</si>
  <si>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</si>
  <si>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</si>
  <si>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</si>
  <si>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</si>
  <si>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</si>
  <si>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</si>
  <si>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</si>
  <si>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</si>
  <si>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</si>
  <si>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</si>
  <si>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</si>
  <si>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</si>
  <si>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</si>
  <si>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</si>
  <si>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</si>
  <si>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</si>
  <si>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</si>
  <si>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</si>
  <si>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</si>
  <si>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</si>
  <si>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</si>
  <si>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</si>
  <si>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</si>
  <si>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</si>
  <si>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</si>
  <si>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</si>
  <si>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</si>
  <si>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</si>
  <si>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</si>
  <si>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</si>
  <si>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</si>
  <si>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</si>
  <si>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</si>
  <si>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</si>
  <si>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</si>
  <si>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</si>
  <si>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</si>
  <si>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</si>
  <si>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</si>
  <si>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</si>
  <si>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</si>
  <si>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</si>
  <si>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</si>
  <si>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</si>
  <si>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</si>
  <si>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</si>
  <si>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</si>
  <si>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</si>
  <si>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</si>
  <si>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</si>
  <si>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</si>
  <si>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</si>
  <si>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</si>
  <si>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</si>
  <si>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</si>
  <si>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</si>
  <si>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</si>
  <si>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</si>
  <si>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</si>
  <si>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</si>
  <si>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</si>
  <si>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</si>
  <si>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</si>
  <si>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</si>
  <si>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</si>
  <si>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</si>
  <si>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</si>
  <si>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</si>
  <si>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</si>
  <si>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</si>
  <si>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</si>
  <si>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</si>
  <si>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</si>
  <si>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</si>
  <si>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</si>
  <si>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</si>
  <si>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</si>
  <si>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</si>
  <si>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</si>
  <si>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</si>
  <si>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</si>
  <si>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</si>
  <si>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</si>
  <si>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</si>
  <si>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</si>
  <si>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</si>
  <si>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</si>
  <si>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</si>
  <si>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</si>
  <si>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</si>
  <si>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</si>
  <si>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</si>
  <si>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</si>
  <si>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</si>
  <si>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</si>
  <si>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</si>
  <si>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</si>
  <si>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</si>
  <si>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</si>
  <si>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</si>
  <si>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</si>
  <si>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</si>
  <si>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</si>
  <si>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</si>
  <si>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</si>
  <si>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</si>
  <si>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</si>
  <si>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</si>
  <si>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</si>
  <si>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</si>
  <si>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</si>
  <si>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</si>
  <si>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</si>
  <si>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</si>
  <si>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</si>
  <si>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</si>
  <si>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</si>
  <si>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</si>
  <si>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</si>
  <si>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</si>
  <si>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</si>
  <si>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</si>
  <si>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</si>
  <si>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</si>
  <si>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</si>
  <si>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</si>
  <si>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</si>
  <si>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</si>
  <si>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</si>
  <si>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</si>
  <si>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</si>
  <si>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</si>
  <si>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</si>
  <si>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</si>
  <si>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</si>
  <si>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</si>
  <si>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</si>
  <si>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</si>
  <si>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</si>
  <si>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</si>
  <si>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</si>
  <si>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</si>
  <si>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</si>
  <si>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</si>
  <si>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</si>
  <si>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</si>
  <si>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</si>
  <si>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</si>
  <si>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</si>
  <si>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</si>
  <si>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</si>
  <si>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</si>
  <si>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</si>
  <si>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</si>
  <si>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</si>
  <si>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</si>
  <si>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</si>
  <si>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</si>
  <si>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</si>
  <si>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</si>
  <si>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</si>
  <si>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</si>
  <si>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</si>
  <si>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</si>
  <si>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</si>
  <si>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</si>
  <si>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</si>
  <si>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</si>
  <si>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</si>
  <si>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</si>
  <si>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</si>
  <si>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</si>
  <si>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</si>
  <si>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</si>
  <si>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</si>
  <si>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</si>
  <si>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</si>
  <si>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</si>
  <si>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</si>
  <si>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</si>
  <si>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</si>
  <si>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</si>
  <si>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</si>
  <si>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</si>
  <si>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</si>
  <si>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</si>
  <si>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</si>
  <si>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</si>
  <si>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</si>
  <si>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</si>
  <si>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</si>
  <si>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</si>
  <si>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</si>
  <si>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</si>
  <si>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</si>
  <si>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</si>
  <si>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</si>
  <si>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</si>
  <si>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</si>
  <si>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</si>
  <si>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</si>
  <si>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</si>
  <si>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</si>
  <si>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</si>
  <si>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</si>
  <si>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</si>
  <si>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</si>
  <si>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</si>
  <si>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</si>
  <si>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</si>
  <si>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</si>
  <si>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</si>
  <si>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</si>
  <si>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</si>
  <si>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</si>
  <si>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</si>
  <si>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</si>
  <si>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</si>
  <si>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</si>
  <si>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</si>
  <si>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</si>
  <si>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</si>
  <si>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</si>
  <si>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</si>
  <si>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</si>
  <si>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</si>
  <si>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</si>
  <si>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</si>
  <si>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</si>
  <si>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</si>
  <si>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</si>
  <si>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</si>
  <si>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</si>
  <si>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</si>
  <si>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</si>
  <si>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</si>
  <si>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</si>
  <si>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</si>
  <si>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</si>
  <si>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</si>
  <si>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</si>
  <si>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</si>
  <si>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</si>
  <si>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</si>
  <si>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</si>
  <si>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</si>
  <si>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</si>
  <si>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</si>
  <si>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</si>
  <si>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</si>
  <si>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</si>
  <si>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</si>
  <si>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</si>
  <si>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</si>
  <si>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</si>
  <si>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</si>
  <si>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</si>
  <si>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</si>
  <si>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</si>
  <si>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</si>
  <si>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</si>
  <si>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</si>
  <si>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</si>
  <si>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</si>
  <si>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</si>
  <si>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</si>
  <si>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</si>
  <si>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</si>
  <si>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</si>
  <si>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</si>
  <si>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</si>
  <si>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</si>
  <si>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</si>
  <si>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</si>
  <si>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</si>
  <si>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</si>
  <si>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</si>
  <si>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</si>
  <si>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</si>
  <si>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</si>
  <si>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</si>
  <si>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</si>
  <si>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</si>
  <si>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JAVIERA AGUIRRE HUECHUCURA</t>
  </si>
  <si>
    <t>EVELYN SOTO SAAVEDRA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</si>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</sst>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6" sqref="I16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4432</v>
      </c>
      <c r="C3" s="445">
        <v>1</v>
      </c>
      <c r="D3" s="446">
        <v>2</v>
      </c>
      <c r="E3" s="446">
        <v>1</v>
      </c>
      <c r="F3" s="446">
        <v>7</v>
      </c>
      <c r="G3" s="446">
        <v>8</v>
      </c>
      <c r="H3" s="447">
        <v>0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4430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4431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Normal="100" workbookViewId="0">
      <selection activeCell="U38" sqref="U3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1</v>
      </c>
      <c r="D12" s="1905"/>
      <c r="E12" s="1906"/>
      <c r="F12" s="1907">
        <v>0</v>
      </c>
      <c r="G12" s="1907">
        <v>0</v>
      </c>
      <c r="H12" s="1907">
        <v>0</v>
      </c>
      <c r="I12" s="1907">
        <v>0</v>
      </c>
      <c r="J12" s="1907">
        <v>0</v>
      </c>
      <c r="K12" s="1907">
        <v>1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1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12</v>
      </c>
      <c r="D14" s="1924"/>
      <c r="E14" s="1925"/>
      <c r="F14" s="232">
        <v>0</v>
      </c>
      <c r="G14" s="232">
        <v>1</v>
      </c>
      <c r="H14" s="232">
        <v>1</v>
      </c>
      <c r="I14" s="232">
        <v>7</v>
      </c>
      <c r="J14" s="232">
        <v>1</v>
      </c>
      <c r="K14" s="232">
        <v>2</v>
      </c>
      <c r="L14" s="232">
        <v>0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12</v>
      </c>
      <c r="W14" s="1913">
        <v>3</v>
      </c>
      <c r="X14" s="1909"/>
      <c r="Y14" s="1929"/>
      <c r="Z14" s="1907">
        <v>0</v>
      </c>
      <c r="AA14" s="1907">
        <v>0</v>
      </c>
      <c r="AB14" s="1907">
        <v>3</v>
      </c>
      <c r="AC14" s="1907">
        <v>0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1</v>
      </c>
      <c r="D20" s="1924"/>
      <c r="E20" s="1925"/>
      <c r="F20" s="232">
        <v>0</v>
      </c>
      <c r="G20" s="232">
        <v>0</v>
      </c>
      <c r="H20" s="232">
        <v>0</v>
      </c>
      <c r="I20" s="232">
        <v>0</v>
      </c>
      <c r="J20" s="232">
        <v>0</v>
      </c>
      <c r="K20" s="232">
        <v>1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</v>
      </c>
      <c r="W20" s="1017">
        <v>0</v>
      </c>
      <c r="X20" s="1018">
        <v>1</v>
      </c>
      <c r="Y20" s="1929"/>
      <c r="Z20" s="1907">
        <v>0</v>
      </c>
      <c r="AA20" s="1907">
        <v>0</v>
      </c>
      <c r="AB20" s="1907">
        <v>1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1</v>
      </c>
      <c r="D24" s="1940">
        <v>1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1</v>
      </c>
      <c r="W24" s="1941"/>
      <c r="X24" s="1907">
        <v>0</v>
      </c>
      <c r="Y24" s="1929"/>
      <c r="Z24" s="1907">
        <v>0</v>
      </c>
      <c r="AA24" s="1907">
        <v>0</v>
      </c>
      <c r="AB24" s="1907">
        <v>1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15</v>
      </c>
      <c r="D28" s="1905"/>
      <c r="E28" s="1906"/>
      <c r="F28" s="232">
        <v>0</v>
      </c>
      <c r="G28" s="232">
        <v>0</v>
      </c>
      <c r="H28" s="232">
        <v>0</v>
      </c>
      <c r="I28" s="232">
        <v>0</v>
      </c>
      <c r="J28" s="232">
        <v>1</v>
      </c>
      <c r="K28" s="232">
        <v>1</v>
      </c>
      <c r="L28" s="232">
        <v>2</v>
      </c>
      <c r="M28" s="232">
        <v>0</v>
      </c>
      <c r="N28" s="1907">
        <v>3</v>
      </c>
      <c r="O28" s="1914">
        <v>4</v>
      </c>
      <c r="P28" s="1914">
        <v>4</v>
      </c>
      <c r="Q28" s="232">
        <v>0</v>
      </c>
      <c r="R28" s="232">
        <v>0</v>
      </c>
      <c r="S28" s="232">
        <v>0</v>
      </c>
      <c r="T28" s="1945">
        <v>0</v>
      </c>
      <c r="U28" s="1928"/>
      <c r="V28" s="1912">
        <v>15</v>
      </c>
      <c r="W28" s="1941"/>
      <c r="X28" s="1909"/>
      <c r="Y28" s="1907">
        <v>0</v>
      </c>
      <c r="Z28" s="1907">
        <v>0</v>
      </c>
      <c r="AA28" s="1907">
        <v>0</v>
      </c>
      <c r="AB28" s="1907">
        <v>0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0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26</v>
      </c>
      <c r="D32" s="1905"/>
      <c r="E32" s="1906"/>
      <c r="F32" s="1907">
        <v>2</v>
      </c>
      <c r="G32" s="1907">
        <v>5</v>
      </c>
      <c r="H32" s="1907">
        <v>4</v>
      </c>
      <c r="I32" s="1907">
        <v>5</v>
      </c>
      <c r="J32" s="1907">
        <v>5</v>
      </c>
      <c r="K32" s="1907">
        <v>1</v>
      </c>
      <c r="L32" s="1907">
        <v>2</v>
      </c>
      <c r="M32" s="1907">
        <v>2</v>
      </c>
      <c r="N32" s="1914">
        <v>0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26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1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2</v>
      </c>
      <c r="D36" s="1962">
        <v>1</v>
      </c>
      <c r="E36" s="1963">
        <v>1</v>
      </c>
      <c r="F36" s="1964">
        <v>0</v>
      </c>
      <c r="G36" s="1896">
        <v>0</v>
      </c>
      <c r="H36" s="1896">
        <v>0</v>
      </c>
      <c r="I36" s="1896">
        <v>2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17</v>
      </c>
      <c r="D37" s="1962">
        <v>5</v>
      </c>
      <c r="E37" s="1963">
        <v>12</v>
      </c>
      <c r="F37" s="329">
        <v>0</v>
      </c>
      <c r="G37" s="1972">
        <v>0</v>
      </c>
      <c r="H37" s="1972">
        <v>4</v>
      </c>
      <c r="I37" s="1973">
        <v>0</v>
      </c>
      <c r="J37" s="1972">
        <v>1</v>
      </c>
      <c r="K37" s="1972">
        <v>0</v>
      </c>
      <c r="L37" s="1973">
        <v>0</v>
      </c>
      <c r="M37" s="1972">
        <v>1</v>
      </c>
      <c r="N37" s="1972">
        <v>1</v>
      </c>
      <c r="O37" s="1973">
        <v>0</v>
      </c>
      <c r="P37" s="1972">
        <v>2</v>
      </c>
      <c r="Q37" s="1972">
        <v>1</v>
      </c>
      <c r="R37" s="1973">
        <v>0</v>
      </c>
      <c r="S37" s="1972">
        <v>6</v>
      </c>
      <c r="T37" s="1972">
        <v>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0</v>
      </c>
      <c r="AD37" s="1973">
        <v>0</v>
      </c>
      <c r="AE37" s="1972">
        <v>0</v>
      </c>
      <c r="AF37" s="1972">
        <v>0</v>
      </c>
      <c r="AG37" s="1973">
        <v>0</v>
      </c>
      <c r="AH37" s="1974">
        <v>1</v>
      </c>
      <c r="AI37" s="329">
        <v>1</v>
      </c>
      <c r="AJ37" s="1975">
        <v>0</v>
      </c>
      <c r="AK37" s="1976">
        <v>0</v>
      </c>
      <c r="AL37" s="1972">
        <v>0</v>
      </c>
      <c r="AM37" s="1972">
        <v>3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14</v>
      </c>
      <c r="D38" s="1962">
        <v>0</v>
      </c>
      <c r="E38" s="1963">
        <v>14</v>
      </c>
      <c r="F38" s="329">
        <v>1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10</v>
      </c>
      <c r="U38" s="1973">
        <v>3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0</v>
      </c>
      <c r="AM38" s="1972">
        <v>1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49</v>
      </c>
      <c r="D44" s="1993">
        <f>SUM(L44+N44+P44+R44+T44+V44+X44+Z44+AB44+AD44+AF44+AH44+AJ44+AL44)</f>
        <v>15</v>
      </c>
      <c r="E44" s="1994">
        <f>SUM(M44+O44+Q44+S44+U44+W44+Y44+AA44+AC44+AE44+AG44+AI44+AK44+AM44)</f>
        <v>34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0</v>
      </c>
      <c r="S44" s="1996">
        <v>0</v>
      </c>
      <c r="T44" s="1936">
        <v>0</v>
      </c>
      <c r="U44" s="1996">
        <v>0</v>
      </c>
      <c r="V44" s="1936">
        <v>0</v>
      </c>
      <c r="W44" s="1996">
        <v>2</v>
      </c>
      <c r="X44" s="1936">
        <v>0</v>
      </c>
      <c r="Y44" s="1996">
        <v>2</v>
      </c>
      <c r="Z44" s="1936">
        <v>2</v>
      </c>
      <c r="AA44" s="1996">
        <v>4</v>
      </c>
      <c r="AB44" s="1936">
        <v>1</v>
      </c>
      <c r="AC44" s="1996">
        <v>4</v>
      </c>
      <c r="AD44" s="1936">
        <v>4</v>
      </c>
      <c r="AE44" s="1996">
        <v>10</v>
      </c>
      <c r="AF44" s="1936">
        <v>4</v>
      </c>
      <c r="AG44" s="1996">
        <v>5</v>
      </c>
      <c r="AH44" s="1936">
        <v>2</v>
      </c>
      <c r="AI44" s="1996">
        <v>3</v>
      </c>
      <c r="AJ44" s="1936">
        <v>2</v>
      </c>
      <c r="AK44" s="1996">
        <v>1</v>
      </c>
      <c r="AL44" s="1936">
        <v>0</v>
      </c>
      <c r="AM44" s="1944">
        <v>3</v>
      </c>
      <c r="AN44" s="1997">
        <v>2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49</v>
      </c>
      <c r="D45" s="1999">
        <f t="shared" ref="D45:E47" si="50">SUM(L45+N45+P45+R45+T45+V45+X45+Z45+AB45+AD45+AF45+AH45+AJ45+AL45)</f>
        <v>16</v>
      </c>
      <c r="E45" s="2000">
        <f t="shared" si="50"/>
        <v>33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0</v>
      </c>
      <c r="Q45" s="2003">
        <v>0</v>
      </c>
      <c r="R45" s="329">
        <v>0</v>
      </c>
      <c r="S45" s="2003">
        <v>1</v>
      </c>
      <c r="T45" s="329">
        <v>1</v>
      </c>
      <c r="U45" s="2003">
        <v>0</v>
      </c>
      <c r="V45" s="329">
        <v>1</v>
      </c>
      <c r="W45" s="2003">
        <v>4</v>
      </c>
      <c r="X45" s="329">
        <v>0</v>
      </c>
      <c r="Y45" s="2003">
        <v>2</v>
      </c>
      <c r="Z45" s="329">
        <v>5</v>
      </c>
      <c r="AA45" s="2003">
        <v>3</v>
      </c>
      <c r="AB45" s="329">
        <v>1</v>
      </c>
      <c r="AC45" s="2003">
        <v>2</v>
      </c>
      <c r="AD45" s="329">
        <v>3</v>
      </c>
      <c r="AE45" s="2003">
        <v>9</v>
      </c>
      <c r="AF45" s="329">
        <v>4</v>
      </c>
      <c r="AG45" s="2003">
        <v>5</v>
      </c>
      <c r="AH45" s="329">
        <v>1</v>
      </c>
      <c r="AI45" s="2003">
        <v>3</v>
      </c>
      <c r="AJ45" s="329">
        <v>0</v>
      </c>
      <c r="AK45" s="2003">
        <v>1</v>
      </c>
      <c r="AL45" s="329">
        <v>0</v>
      </c>
      <c r="AM45" s="332">
        <v>3</v>
      </c>
      <c r="AN45" s="2004">
        <v>2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50</v>
      </c>
      <c r="D46" s="1999">
        <f t="shared" si="50"/>
        <v>14</v>
      </c>
      <c r="E46" s="2000">
        <f t="shared" si="50"/>
        <v>36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1</v>
      </c>
      <c r="T46" s="329">
        <v>0</v>
      </c>
      <c r="U46" s="2003">
        <v>1</v>
      </c>
      <c r="V46" s="329">
        <v>3</v>
      </c>
      <c r="W46" s="2003">
        <v>2</v>
      </c>
      <c r="X46" s="329">
        <v>0</v>
      </c>
      <c r="Y46" s="2003">
        <v>1</v>
      </c>
      <c r="Z46" s="329">
        <v>1</v>
      </c>
      <c r="AA46" s="2003">
        <v>5</v>
      </c>
      <c r="AB46" s="329">
        <v>0</v>
      </c>
      <c r="AC46" s="2003">
        <v>3</v>
      </c>
      <c r="AD46" s="329">
        <v>3</v>
      </c>
      <c r="AE46" s="2003">
        <v>7</v>
      </c>
      <c r="AF46" s="329">
        <v>5</v>
      </c>
      <c r="AG46" s="2003">
        <v>8</v>
      </c>
      <c r="AH46" s="329">
        <v>1</v>
      </c>
      <c r="AI46" s="2003">
        <v>6</v>
      </c>
      <c r="AJ46" s="329">
        <v>0</v>
      </c>
      <c r="AK46" s="2003">
        <v>2</v>
      </c>
      <c r="AL46" s="329">
        <v>1</v>
      </c>
      <c r="AM46" s="332">
        <v>0</v>
      </c>
      <c r="AN46" s="2004">
        <v>4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3</v>
      </c>
      <c r="D57" s="2040">
        <f t="shared" si="59"/>
        <v>0</v>
      </c>
      <c r="E57" s="2041">
        <f t="shared" si="60"/>
        <v>3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1</v>
      </c>
      <c r="P57" s="1936">
        <v>0</v>
      </c>
      <c r="Q57" s="1996">
        <v>0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0</v>
      </c>
      <c r="AB57" s="1936">
        <v>0</v>
      </c>
      <c r="AC57" s="1996">
        <v>0</v>
      </c>
      <c r="AD57" s="1936">
        <v>0</v>
      </c>
      <c r="AE57" s="1996">
        <v>1</v>
      </c>
      <c r="AF57" s="1936">
        <v>0</v>
      </c>
      <c r="AG57" s="1996">
        <v>0</v>
      </c>
      <c r="AH57" s="1936">
        <v>0</v>
      </c>
      <c r="AI57" s="1996">
        <v>1</v>
      </c>
      <c r="AJ57" s="1936">
        <v>0</v>
      </c>
      <c r="AK57" s="1996">
        <v>0</v>
      </c>
      <c r="AL57" s="1936">
        <v>0</v>
      </c>
      <c r="AM57" s="1944">
        <v>0</v>
      </c>
      <c r="AN57" s="1997">
        <v>0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10</v>
      </c>
      <c r="D71" s="2068">
        <v>0</v>
      </c>
      <c r="E71" s="330">
        <v>10</v>
      </c>
      <c r="F71" s="480">
        <f>SUM(G71:H71)</f>
        <v>3</v>
      </c>
      <c r="G71" s="2068">
        <v>0</v>
      </c>
      <c r="H71" s="332">
        <v>3</v>
      </c>
      <c r="I71" s="2069">
        <v>1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10</v>
      </c>
      <c r="D74" s="2073">
        <f t="shared" si="67"/>
        <v>0</v>
      </c>
      <c r="E74" s="2074">
        <f t="shared" si="67"/>
        <v>10</v>
      </c>
      <c r="F74" s="2074">
        <f t="shared" si="67"/>
        <v>3</v>
      </c>
      <c r="G74" s="2073">
        <f t="shared" si="67"/>
        <v>0</v>
      </c>
      <c r="H74" s="2075">
        <f t="shared" si="67"/>
        <v>3</v>
      </c>
      <c r="I74" s="2076">
        <f t="shared" si="67"/>
        <v>1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>
        <v>0</v>
      </c>
      <c r="D78" s="1944">
        <v>0</v>
      </c>
      <c r="E78" s="1997">
        <v>0</v>
      </c>
      <c r="F78" s="1996">
        <v>0</v>
      </c>
      <c r="G78" s="2079"/>
      <c r="H78" s="1893">
        <v>0</v>
      </c>
      <c r="I78" s="1944">
        <v>0</v>
      </c>
      <c r="J78" s="1997">
        <v>0</v>
      </c>
      <c r="K78" s="1893">
        <v>0</v>
      </c>
      <c r="L78" s="1896">
        <v>0</v>
      </c>
      <c r="M78" s="1996">
        <v>0</v>
      </c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>
        <v>0</v>
      </c>
      <c r="D79" s="332">
        <v>0</v>
      </c>
      <c r="E79" s="2004">
        <v>0</v>
      </c>
      <c r="F79" s="2003">
        <v>0</v>
      </c>
      <c r="G79" s="2080"/>
      <c r="H79" s="1973">
        <v>0</v>
      </c>
      <c r="I79" s="332">
        <v>0</v>
      </c>
      <c r="J79" s="2004">
        <v>0</v>
      </c>
      <c r="K79" s="2068">
        <v>0</v>
      </c>
      <c r="L79" s="1973">
        <v>0</v>
      </c>
      <c r="M79" s="2003">
        <v>0</v>
      </c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>
        <v>0</v>
      </c>
      <c r="D80" s="332">
        <v>0</v>
      </c>
      <c r="E80" s="2004">
        <v>0</v>
      </c>
      <c r="F80" s="2003">
        <v>0</v>
      </c>
      <c r="G80" s="2081"/>
      <c r="H80" s="1973">
        <v>0</v>
      </c>
      <c r="I80" s="332">
        <v>0</v>
      </c>
      <c r="J80" s="2004">
        <v>0</v>
      </c>
      <c r="K80" s="2068">
        <v>0</v>
      </c>
      <c r="L80" s="1973">
        <v>0</v>
      </c>
      <c r="M80" s="2003">
        <v>0</v>
      </c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>
        <v>0</v>
      </c>
      <c r="D81" s="332">
        <v>0</v>
      </c>
      <c r="E81" s="2004">
        <v>0</v>
      </c>
      <c r="F81" s="2003">
        <v>0</v>
      </c>
      <c r="G81" s="2081"/>
      <c r="H81" s="1973">
        <v>0</v>
      </c>
      <c r="I81" s="332">
        <v>0</v>
      </c>
      <c r="J81" s="2004">
        <v>0</v>
      </c>
      <c r="K81" s="2068">
        <v>0</v>
      </c>
      <c r="L81" s="1973">
        <v>0</v>
      </c>
      <c r="M81" s="2003">
        <v>0</v>
      </c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>
        <v>0</v>
      </c>
      <c r="D82" s="332">
        <v>0</v>
      </c>
      <c r="E82" s="2004">
        <v>0</v>
      </c>
      <c r="F82" s="2003">
        <v>0</v>
      </c>
      <c r="G82" s="2081"/>
      <c r="H82" s="1973">
        <v>0</v>
      </c>
      <c r="I82" s="332">
        <v>0</v>
      </c>
      <c r="J82" s="2004">
        <v>0</v>
      </c>
      <c r="K82" s="2068">
        <v>0</v>
      </c>
      <c r="L82" s="1973">
        <v>0</v>
      </c>
      <c r="M82" s="2003">
        <v>0</v>
      </c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>
        <v>0</v>
      </c>
      <c r="I83" s="326">
        <v>0</v>
      </c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5</v>
      </c>
      <c r="C90" s="2100">
        <f t="shared" si="71"/>
        <v>0</v>
      </c>
      <c r="D90" s="2048">
        <f t="shared" si="72"/>
        <v>5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0</v>
      </c>
      <c r="S90" s="2101">
        <v>0</v>
      </c>
      <c r="T90" s="2102">
        <v>0</v>
      </c>
      <c r="U90" s="2101">
        <v>0</v>
      </c>
      <c r="V90" s="2102">
        <v>1</v>
      </c>
      <c r="W90" s="2101">
        <v>0</v>
      </c>
      <c r="X90" s="2104">
        <v>2</v>
      </c>
      <c r="Y90" s="2103">
        <v>0</v>
      </c>
      <c r="Z90" s="2102">
        <v>1</v>
      </c>
      <c r="AA90" s="2103">
        <v>0</v>
      </c>
      <c r="AB90" s="2102">
        <v>1</v>
      </c>
      <c r="AC90" s="2103">
        <v>0</v>
      </c>
      <c r="AD90" s="2102">
        <v>0</v>
      </c>
      <c r="AE90" s="2101">
        <v>0</v>
      </c>
      <c r="AF90" s="2105">
        <v>0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3</v>
      </c>
      <c r="C93" s="2100">
        <f t="shared" si="71"/>
        <v>0</v>
      </c>
      <c r="D93" s="2048">
        <f t="shared" si="72"/>
        <v>3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0</v>
      </c>
      <c r="V93" s="2102">
        <v>1</v>
      </c>
      <c r="W93" s="2101">
        <v>0</v>
      </c>
      <c r="X93" s="2104">
        <v>1</v>
      </c>
      <c r="Y93" s="2103">
        <v>0</v>
      </c>
      <c r="Z93" s="2102">
        <v>0</v>
      </c>
      <c r="AA93" s="2103">
        <v>0</v>
      </c>
      <c r="AB93" s="2102">
        <v>1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4</v>
      </c>
      <c r="C98" s="2118">
        <v>4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1</v>
      </c>
      <c r="C99" s="2125">
        <v>1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2</v>
      </c>
      <c r="C100" s="2125">
        <v>2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2</v>
      </c>
      <c r="C101" s="2125">
        <v>2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3</v>
      </c>
      <c r="C102" s="2125">
        <v>3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3</v>
      </c>
      <c r="C103" s="2125">
        <v>3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1</v>
      </c>
      <c r="C104" s="2125">
        <v>1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2</v>
      </c>
      <c r="C105" s="2125">
        <v>2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2</v>
      </c>
      <c r="C106" s="2125">
        <v>1</v>
      </c>
      <c r="D106" s="2126">
        <v>0</v>
      </c>
      <c r="E106" s="2127">
        <v>1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>
        <v>0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20</v>
      </c>
      <c r="C111" s="2138">
        <f t="shared" ref="C111:L111" si="81">SUM(C98:C110)</f>
        <v>19</v>
      </c>
      <c r="D111" s="2139">
        <f t="shared" si="81"/>
        <v>0</v>
      </c>
      <c r="E111" s="2140">
        <f t="shared" si="81"/>
        <v>1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>
        <v>0</v>
      </c>
      <c r="D117" s="2126">
        <v>0</v>
      </c>
      <c r="E117" s="2127">
        <v>0</v>
      </c>
      <c r="F117" s="2126">
        <v>0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>
        <v>0</v>
      </c>
      <c r="D118" s="2126">
        <v>0</v>
      </c>
      <c r="E118" s="2127">
        <v>0</v>
      </c>
      <c r="F118" s="2126">
        <v>0</v>
      </c>
      <c r="G118" s="2128">
        <v>0</v>
      </c>
      <c r="H118" s="2128">
        <v>0</v>
      </c>
      <c r="I118" s="2128">
        <v>0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>
        <v>0</v>
      </c>
      <c r="D119" s="2126">
        <v>0</v>
      </c>
      <c r="E119" s="2127">
        <v>0</v>
      </c>
      <c r="F119" s="2126">
        <v>0</v>
      </c>
      <c r="G119" s="2128">
        <v>0</v>
      </c>
      <c r="H119" s="2128">
        <v>0</v>
      </c>
      <c r="I119" s="2128">
        <v>0</v>
      </c>
      <c r="J119" s="2128">
        <v>0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>
        <v>0</v>
      </c>
      <c r="D120" s="2126">
        <v>0</v>
      </c>
      <c r="E120" s="2127">
        <v>0</v>
      </c>
      <c r="F120" s="2126">
        <v>0</v>
      </c>
      <c r="G120" s="2128">
        <v>0</v>
      </c>
      <c r="H120" s="2128">
        <v>0</v>
      </c>
      <c r="I120" s="2128">
        <v>0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>
        <v>0</v>
      </c>
      <c r="D121" s="2126">
        <v>0</v>
      </c>
      <c r="E121" s="2127">
        <v>0</v>
      </c>
      <c r="F121" s="2126">
        <v>0</v>
      </c>
      <c r="G121" s="2128">
        <v>0</v>
      </c>
      <c r="H121" s="2128">
        <v>0</v>
      </c>
      <c r="I121" s="2128">
        <v>0</v>
      </c>
      <c r="J121" s="2128">
        <v>0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>
        <v>0</v>
      </c>
      <c r="D122" s="2126">
        <v>0</v>
      </c>
      <c r="E122" s="2127">
        <v>0</v>
      </c>
      <c r="F122" s="2126">
        <v>0</v>
      </c>
      <c r="G122" s="2128">
        <v>0</v>
      </c>
      <c r="H122" s="2128">
        <v>0</v>
      </c>
      <c r="I122" s="2128">
        <v>0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>
        <v>0</v>
      </c>
      <c r="D123" s="2126">
        <v>0</v>
      </c>
      <c r="E123" s="2127">
        <v>0</v>
      </c>
      <c r="F123" s="2126">
        <v>0</v>
      </c>
      <c r="G123" s="2128">
        <v>0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>
        <v>0</v>
      </c>
      <c r="D124" s="2126">
        <v>0</v>
      </c>
      <c r="E124" s="2127">
        <v>0</v>
      </c>
      <c r="F124" s="2126">
        <v>0</v>
      </c>
      <c r="G124" s="2128">
        <v>0</v>
      </c>
      <c r="H124" s="2128">
        <v>0</v>
      </c>
      <c r="I124" s="2128">
        <v>0</v>
      </c>
      <c r="J124" s="2128">
        <v>0</v>
      </c>
      <c r="K124" s="2129">
        <v>0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>
        <v>0</v>
      </c>
      <c r="D125" s="2126">
        <v>0</v>
      </c>
      <c r="E125" s="2127">
        <v>0</v>
      </c>
      <c r="F125" s="2126">
        <v>0</v>
      </c>
      <c r="G125" s="2128">
        <v>0</v>
      </c>
      <c r="H125" s="2128">
        <v>0</v>
      </c>
      <c r="I125" s="2128">
        <v>0</v>
      </c>
      <c r="J125" s="2128">
        <v>0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>
        <v>0</v>
      </c>
      <c r="D126" s="2126">
        <v>0</v>
      </c>
      <c r="E126" s="2127">
        <v>0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>
        <v>0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>
        <v>0</v>
      </c>
      <c r="D128" s="2126">
        <v>0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>
        <v>0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>
        <v>0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>
        <v>0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>
        <v>0</v>
      </c>
      <c r="C155" s="2151">
        <v>0</v>
      </c>
      <c r="D155" s="2152">
        <v>0</v>
      </c>
      <c r="E155" s="2153">
        <v>0</v>
      </c>
      <c r="F155" s="2154">
        <v>0</v>
      </c>
      <c r="G155" s="2155">
        <v>0</v>
      </c>
      <c r="H155" s="2151">
        <v>0</v>
      </c>
      <c r="I155" s="2151">
        <v>0</v>
      </c>
      <c r="J155" s="2152">
        <v>0</v>
      </c>
      <c r="K155" s="2153">
        <v>0</v>
      </c>
      <c r="L155" s="2154">
        <v>0</v>
      </c>
      <c r="M155" s="2151">
        <v>0</v>
      </c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>
        <v>0</v>
      </c>
      <c r="C156" s="2151">
        <v>0</v>
      </c>
      <c r="D156" s="2152">
        <v>0</v>
      </c>
      <c r="E156" s="2153">
        <v>0</v>
      </c>
      <c r="F156" s="2154">
        <v>0</v>
      </c>
      <c r="G156" s="2155">
        <v>0</v>
      </c>
      <c r="H156" s="2151">
        <v>0</v>
      </c>
      <c r="I156" s="2151">
        <v>0</v>
      </c>
      <c r="J156" s="2152">
        <v>0</v>
      </c>
      <c r="K156" s="2153">
        <v>0</v>
      </c>
      <c r="L156" s="2154">
        <v>0</v>
      </c>
      <c r="M156" s="2151">
        <v>0</v>
      </c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>
        <v>0</v>
      </c>
      <c r="C157" s="2151">
        <v>0</v>
      </c>
      <c r="D157" s="2152">
        <v>0</v>
      </c>
      <c r="E157" s="2153">
        <v>0</v>
      </c>
      <c r="F157" s="2154">
        <v>0</v>
      </c>
      <c r="G157" s="2155">
        <v>0</v>
      </c>
      <c r="H157" s="2151">
        <v>0</v>
      </c>
      <c r="I157" s="2151">
        <v>0</v>
      </c>
      <c r="J157" s="2152">
        <v>0</v>
      </c>
      <c r="K157" s="2153">
        <v>0</v>
      </c>
      <c r="L157" s="2154">
        <v>0</v>
      </c>
      <c r="M157" s="2151">
        <v>0</v>
      </c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>
        <v>0</v>
      </c>
      <c r="C158" s="2151">
        <v>0</v>
      </c>
      <c r="D158" s="2152">
        <v>0</v>
      </c>
      <c r="E158" s="2153">
        <v>0</v>
      </c>
      <c r="F158" s="2154">
        <v>0</v>
      </c>
      <c r="G158" s="2155">
        <v>0</v>
      </c>
      <c r="H158" s="2151">
        <v>0</v>
      </c>
      <c r="I158" s="2151">
        <v>0</v>
      </c>
      <c r="J158" s="2152">
        <v>0</v>
      </c>
      <c r="K158" s="2153">
        <v>0</v>
      </c>
      <c r="L158" s="2154">
        <v>0</v>
      </c>
      <c r="M158" s="2151">
        <v>0</v>
      </c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>
        <v>0</v>
      </c>
      <c r="C159" s="2151">
        <v>0</v>
      </c>
      <c r="D159" s="2152">
        <v>0</v>
      </c>
      <c r="E159" s="2153">
        <v>0</v>
      </c>
      <c r="F159" s="2154">
        <v>0</v>
      </c>
      <c r="G159" s="2155">
        <v>0</v>
      </c>
      <c r="H159" s="2151">
        <v>0</v>
      </c>
      <c r="I159" s="2151">
        <v>0</v>
      </c>
      <c r="J159" s="2152">
        <v>0</v>
      </c>
      <c r="K159" s="2153">
        <v>0</v>
      </c>
      <c r="L159" s="2154">
        <v>0</v>
      </c>
      <c r="M159" s="2151">
        <v>0</v>
      </c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>
        <v>0</v>
      </c>
      <c r="C160" s="2151">
        <v>0</v>
      </c>
      <c r="D160" s="2152">
        <v>0</v>
      </c>
      <c r="E160" s="2153">
        <v>0</v>
      </c>
      <c r="F160" s="2154">
        <v>0</v>
      </c>
      <c r="G160" s="2155">
        <v>0</v>
      </c>
      <c r="H160" s="2151">
        <v>0</v>
      </c>
      <c r="I160" s="2151">
        <v>0</v>
      </c>
      <c r="J160" s="2152">
        <v>0</v>
      </c>
      <c r="K160" s="2153">
        <v>0</v>
      </c>
      <c r="L160" s="2154">
        <v>0</v>
      </c>
      <c r="M160" s="2151">
        <v>0</v>
      </c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>
        <v>0</v>
      </c>
      <c r="C161" s="2151">
        <v>0</v>
      </c>
      <c r="D161" s="2152">
        <v>0</v>
      </c>
      <c r="E161" s="2153">
        <v>0</v>
      </c>
      <c r="F161" s="2154">
        <v>0</v>
      </c>
      <c r="G161" s="2155">
        <v>0</v>
      </c>
      <c r="H161" s="2151">
        <v>0</v>
      </c>
      <c r="I161" s="2151">
        <v>0</v>
      </c>
      <c r="J161" s="2152">
        <v>0</v>
      </c>
      <c r="K161" s="2153">
        <v>0</v>
      </c>
      <c r="L161" s="2154">
        <v>0</v>
      </c>
      <c r="M161" s="2151">
        <v>0</v>
      </c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>
        <v>0</v>
      </c>
      <c r="C162" s="2151">
        <v>0</v>
      </c>
      <c r="D162" s="2152">
        <v>0</v>
      </c>
      <c r="E162" s="2153">
        <v>0</v>
      </c>
      <c r="F162" s="2154">
        <v>0</v>
      </c>
      <c r="G162" s="2155">
        <v>0</v>
      </c>
      <c r="H162" s="2151">
        <v>0</v>
      </c>
      <c r="I162" s="2151">
        <v>0</v>
      </c>
      <c r="J162" s="2152">
        <v>0</v>
      </c>
      <c r="K162" s="2153">
        <v>0</v>
      </c>
      <c r="L162" s="2154">
        <v>0</v>
      </c>
      <c r="M162" s="2151">
        <v>0</v>
      </c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>
        <v>0</v>
      </c>
      <c r="C163" s="2151">
        <v>0</v>
      </c>
      <c r="D163" s="2152">
        <v>0</v>
      </c>
      <c r="E163" s="2153">
        <v>0</v>
      </c>
      <c r="F163" s="2154">
        <v>0</v>
      </c>
      <c r="G163" s="2155">
        <v>0</v>
      </c>
      <c r="H163" s="2151">
        <v>0</v>
      </c>
      <c r="I163" s="2151">
        <v>0</v>
      </c>
      <c r="J163" s="2152">
        <v>0</v>
      </c>
      <c r="K163" s="2153">
        <v>0</v>
      </c>
      <c r="L163" s="2154">
        <v>0</v>
      </c>
      <c r="M163" s="2151">
        <v>0</v>
      </c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>
        <v>0</v>
      </c>
      <c r="C164" s="2151">
        <v>0</v>
      </c>
      <c r="D164" s="2152">
        <v>0</v>
      </c>
      <c r="E164" s="2153">
        <v>0</v>
      </c>
      <c r="F164" s="2154">
        <v>0</v>
      </c>
      <c r="G164" s="2155">
        <v>0</v>
      </c>
      <c r="H164" s="2151">
        <v>0</v>
      </c>
      <c r="I164" s="2151">
        <v>0</v>
      </c>
      <c r="J164" s="2152">
        <v>0</v>
      </c>
      <c r="K164" s="2153">
        <v>0</v>
      </c>
      <c r="L164" s="2154">
        <v>0</v>
      </c>
      <c r="M164" s="2151">
        <v>0</v>
      </c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>
        <v>0</v>
      </c>
      <c r="C165" s="2156">
        <v>0</v>
      </c>
      <c r="D165" s="2157">
        <v>0</v>
      </c>
      <c r="E165" s="2158">
        <v>0</v>
      </c>
      <c r="F165" s="2159">
        <v>0</v>
      </c>
      <c r="G165" s="2160">
        <v>0</v>
      </c>
      <c r="H165" s="2156">
        <v>0</v>
      </c>
      <c r="I165" s="2156">
        <v>0</v>
      </c>
      <c r="J165" s="2157">
        <v>0</v>
      </c>
      <c r="K165" s="2158">
        <v>0</v>
      </c>
      <c r="L165" s="2159">
        <v>0</v>
      </c>
      <c r="M165" s="2156">
        <v>0</v>
      </c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>
        <v>0</v>
      </c>
      <c r="C172" s="2151">
        <v>0</v>
      </c>
      <c r="D172" s="2152">
        <v>0</v>
      </c>
      <c r="E172" s="2153">
        <v>0</v>
      </c>
      <c r="F172" s="2154">
        <v>0</v>
      </c>
      <c r="G172" s="2155">
        <v>0</v>
      </c>
      <c r="H172" s="2151">
        <v>0</v>
      </c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>
        <v>0</v>
      </c>
      <c r="C173" s="2151">
        <v>0</v>
      </c>
      <c r="D173" s="2152">
        <v>0</v>
      </c>
      <c r="E173" s="2153">
        <v>0</v>
      </c>
      <c r="F173" s="2154">
        <v>0</v>
      </c>
      <c r="G173" s="2155">
        <v>0</v>
      </c>
      <c r="H173" s="2151">
        <v>0</v>
      </c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>
        <v>0</v>
      </c>
      <c r="C174" s="2151">
        <v>0</v>
      </c>
      <c r="D174" s="2152">
        <v>0</v>
      </c>
      <c r="E174" s="2153">
        <v>0</v>
      </c>
      <c r="F174" s="2154">
        <v>0</v>
      </c>
      <c r="G174" s="2155">
        <v>0</v>
      </c>
      <c r="H174" s="2151">
        <v>0</v>
      </c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>
        <v>0</v>
      </c>
      <c r="C175" s="2151">
        <v>0</v>
      </c>
      <c r="D175" s="2152">
        <v>0</v>
      </c>
      <c r="E175" s="2153">
        <v>0</v>
      </c>
      <c r="F175" s="2154">
        <v>0</v>
      </c>
      <c r="G175" s="2155">
        <v>0</v>
      </c>
      <c r="H175" s="2151">
        <v>0</v>
      </c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>
        <v>0</v>
      </c>
      <c r="C176" s="2151">
        <v>0</v>
      </c>
      <c r="D176" s="2152">
        <v>0</v>
      </c>
      <c r="E176" s="2153">
        <v>0</v>
      </c>
      <c r="F176" s="2154">
        <v>0</v>
      </c>
      <c r="G176" s="2155">
        <v>0</v>
      </c>
      <c r="H176" s="2151">
        <v>0</v>
      </c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>
        <v>0</v>
      </c>
      <c r="C177" s="2151">
        <v>0</v>
      </c>
      <c r="D177" s="2152">
        <v>0</v>
      </c>
      <c r="E177" s="2153">
        <v>0</v>
      </c>
      <c r="F177" s="2154">
        <v>0</v>
      </c>
      <c r="G177" s="2155">
        <v>0</v>
      </c>
      <c r="H177" s="2151">
        <v>0</v>
      </c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>
        <v>0</v>
      </c>
      <c r="C178" s="2151">
        <v>0</v>
      </c>
      <c r="D178" s="2152">
        <v>0</v>
      </c>
      <c r="E178" s="2153">
        <v>0</v>
      </c>
      <c r="F178" s="2154">
        <v>0</v>
      </c>
      <c r="G178" s="2155">
        <v>0</v>
      </c>
      <c r="H178" s="2151">
        <v>0</v>
      </c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>
        <v>0</v>
      </c>
      <c r="C179" s="2151">
        <v>0</v>
      </c>
      <c r="D179" s="2152">
        <v>0</v>
      </c>
      <c r="E179" s="2153">
        <v>0</v>
      </c>
      <c r="F179" s="2154">
        <v>0</v>
      </c>
      <c r="G179" s="2155">
        <v>0</v>
      </c>
      <c r="H179" s="2151">
        <v>0</v>
      </c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>
        <v>0</v>
      </c>
      <c r="C180" s="2151">
        <v>0</v>
      </c>
      <c r="D180" s="2152">
        <v>0</v>
      </c>
      <c r="E180" s="2153">
        <v>0</v>
      </c>
      <c r="F180" s="2154">
        <v>0</v>
      </c>
      <c r="G180" s="2155">
        <v>0</v>
      </c>
      <c r="H180" s="2151">
        <v>0</v>
      </c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>
        <v>0</v>
      </c>
      <c r="C181" s="2151">
        <v>0</v>
      </c>
      <c r="D181" s="2152">
        <v>0</v>
      </c>
      <c r="E181" s="2153">
        <v>0</v>
      </c>
      <c r="F181" s="2154">
        <v>0</v>
      </c>
      <c r="G181" s="2155">
        <v>0</v>
      </c>
      <c r="H181" s="2151">
        <v>0</v>
      </c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>
        <v>0</v>
      </c>
      <c r="C182" s="2156">
        <v>0</v>
      </c>
      <c r="D182" s="2157">
        <v>0</v>
      </c>
      <c r="E182" s="2158">
        <v>0</v>
      </c>
      <c r="F182" s="2159">
        <v>0</v>
      </c>
      <c r="G182" s="2160">
        <v>0</v>
      </c>
      <c r="H182" s="2156">
        <v>0</v>
      </c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>
        <v>0</v>
      </c>
      <c r="C189" s="2151">
        <v>0</v>
      </c>
      <c r="D189" s="2152">
        <v>0</v>
      </c>
      <c r="E189" s="2153">
        <v>0</v>
      </c>
      <c r="F189" s="2154">
        <v>0</v>
      </c>
      <c r="G189" s="2155">
        <v>0</v>
      </c>
      <c r="H189" s="2151">
        <v>0</v>
      </c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>
        <v>0</v>
      </c>
      <c r="C190" s="2151">
        <v>0</v>
      </c>
      <c r="D190" s="2152">
        <v>0</v>
      </c>
      <c r="E190" s="2153">
        <v>0</v>
      </c>
      <c r="F190" s="2154">
        <v>0</v>
      </c>
      <c r="G190" s="2155">
        <v>0</v>
      </c>
      <c r="H190" s="2151">
        <v>0</v>
      </c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>
        <v>0</v>
      </c>
      <c r="C191" s="2151">
        <v>0</v>
      </c>
      <c r="D191" s="2152">
        <v>0</v>
      </c>
      <c r="E191" s="2153">
        <v>0</v>
      </c>
      <c r="F191" s="2154">
        <v>0</v>
      </c>
      <c r="G191" s="2155">
        <v>0</v>
      </c>
      <c r="H191" s="2151">
        <v>0</v>
      </c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>
        <v>0</v>
      </c>
      <c r="C192" s="2151">
        <v>0</v>
      </c>
      <c r="D192" s="2152">
        <v>0</v>
      </c>
      <c r="E192" s="2153">
        <v>0</v>
      </c>
      <c r="F192" s="2154">
        <v>0</v>
      </c>
      <c r="G192" s="2155">
        <v>0</v>
      </c>
      <c r="H192" s="2151">
        <v>0</v>
      </c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>
        <v>0</v>
      </c>
      <c r="C193" s="2151">
        <v>0</v>
      </c>
      <c r="D193" s="2152">
        <v>0</v>
      </c>
      <c r="E193" s="2153">
        <v>0</v>
      </c>
      <c r="F193" s="2154">
        <v>0</v>
      </c>
      <c r="G193" s="2155">
        <v>0</v>
      </c>
      <c r="H193" s="2151">
        <v>0</v>
      </c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>
        <v>0</v>
      </c>
      <c r="C194" s="2151">
        <v>0</v>
      </c>
      <c r="D194" s="2152">
        <v>0</v>
      </c>
      <c r="E194" s="2153">
        <v>0</v>
      </c>
      <c r="F194" s="2154">
        <v>0</v>
      </c>
      <c r="G194" s="2155">
        <v>0</v>
      </c>
      <c r="H194" s="2151">
        <v>0</v>
      </c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>
        <v>0</v>
      </c>
      <c r="C195" s="2151">
        <v>0</v>
      </c>
      <c r="D195" s="2152">
        <v>0</v>
      </c>
      <c r="E195" s="2153">
        <v>0</v>
      </c>
      <c r="F195" s="2154">
        <v>0</v>
      </c>
      <c r="G195" s="2155">
        <v>0</v>
      </c>
      <c r="H195" s="2151">
        <v>0</v>
      </c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>
        <v>0</v>
      </c>
      <c r="C196" s="2151">
        <v>0</v>
      </c>
      <c r="D196" s="2152">
        <v>0</v>
      </c>
      <c r="E196" s="2153">
        <v>0</v>
      </c>
      <c r="F196" s="2154">
        <v>0</v>
      </c>
      <c r="G196" s="2155">
        <v>0</v>
      </c>
      <c r="H196" s="2151">
        <v>0</v>
      </c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>
        <v>0</v>
      </c>
      <c r="C197" s="2151">
        <v>0</v>
      </c>
      <c r="D197" s="2152">
        <v>0</v>
      </c>
      <c r="E197" s="2153">
        <v>0</v>
      </c>
      <c r="F197" s="2154">
        <v>0</v>
      </c>
      <c r="G197" s="2155">
        <v>0</v>
      </c>
      <c r="H197" s="2151">
        <v>0</v>
      </c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>
        <v>0</v>
      </c>
      <c r="C198" s="2151">
        <v>0</v>
      </c>
      <c r="D198" s="2152">
        <v>0</v>
      </c>
      <c r="E198" s="2153">
        <v>0</v>
      </c>
      <c r="F198" s="2154">
        <v>0</v>
      </c>
      <c r="G198" s="2155">
        <v>0</v>
      </c>
      <c r="H198" s="2151">
        <v>0</v>
      </c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>
        <v>0</v>
      </c>
      <c r="C199" s="2156">
        <v>0</v>
      </c>
      <c r="D199" s="2157">
        <v>0</v>
      </c>
      <c r="E199" s="2158">
        <v>0</v>
      </c>
      <c r="F199" s="2159">
        <v>0</v>
      </c>
      <c r="G199" s="2160">
        <v>0</v>
      </c>
      <c r="H199" s="2156">
        <v>0</v>
      </c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281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9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28</v>
      </c>
      <c r="C11" s="2073">
        <f>SUM(C12:C17)</f>
        <v>12</v>
      </c>
      <c r="D11" s="2074">
        <f>SUM(D12:D17)</f>
        <v>16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2</v>
      </c>
      <c r="H11" s="2171">
        <f t="shared" si="0"/>
        <v>1</v>
      </c>
      <c r="I11" s="2169">
        <f t="shared" si="0"/>
        <v>1</v>
      </c>
      <c r="J11" s="2171">
        <f t="shared" si="0"/>
        <v>0</v>
      </c>
      <c r="K11" s="2169">
        <f t="shared" si="0"/>
        <v>1</v>
      </c>
      <c r="L11" s="2171">
        <f t="shared" si="0"/>
        <v>1</v>
      </c>
      <c r="M11" s="2169">
        <f t="shared" si="0"/>
        <v>0</v>
      </c>
      <c r="N11" s="2171">
        <f t="shared" si="0"/>
        <v>1</v>
      </c>
      <c r="O11" s="2169">
        <f t="shared" si="0"/>
        <v>1</v>
      </c>
      <c r="P11" s="2171">
        <f t="shared" si="0"/>
        <v>1</v>
      </c>
      <c r="Q11" s="2169">
        <f t="shared" si="0"/>
        <v>1</v>
      </c>
      <c r="R11" s="2171">
        <f t="shared" si="0"/>
        <v>0</v>
      </c>
      <c r="S11" s="2169">
        <f t="shared" si="0"/>
        <v>2</v>
      </c>
      <c r="T11" s="2171">
        <f t="shared" si="0"/>
        <v>0</v>
      </c>
      <c r="U11" s="2169">
        <f t="shared" si="0"/>
        <v>1</v>
      </c>
      <c r="V11" s="2171">
        <f t="shared" si="0"/>
        <v>1</v>
      </c>
      <c r="W11" s="2169">
        <f t="shared" si="0"/>
        <v>1</v>
      </c>
      <c r="X11" s="2171">
        <f t="shared" si="0"/>
        <v>1</v>
      </c>
      <c r="Y11" s="2169">
        <f t="shared" si="0"/>
        <v>1</v>
      </c>
      <c r="Z11" s="2171">
        <f t="shared" si="0"/>
        <v>3</v>
      </c>
      <c r="AA11" s="2169">
        <f t="shared" si="0"/>
        <v>1</v>
      </c>
      <c r="AB11" s="2171">
        <f t="shared" si="0"/>
        <v>4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3</v>
      </c>
      <c r="AG11" s="2172">
        <f>SUM(AG12:AG17)</f>
        <v>3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17</v>
      </c>
      <c r="C13" s="479">
        <f>SUM(E13+G13+I13+K13+M13+O13+Q13+S13+U13+W13+Y13+AA13+AC13+AE13)</f>
        <v>6</v>
      </c>
      <c r="D13" s="480">
        <f>SUM(F13+H13+J13+L13+N13+P13+R13+T13+V13+X13+Z13+AB13+AD13+AF13)</f>
        <v>11</v>
      </c>
      <c r="E13" s="2068">
        <v>0</v>
      </c>
      <c r="F13" s="2003">
        <v>0</v>
      </c>
      <c r="G13" s="329">
        <v>0</v>
      </c>
      <c r="H13" s="2003">
        <v>0</v>
      </c>
      <c r="I13" s="329">
        <v>1</v>
      </c>
      <c r="J13" s="2003">
        <v>0</v>
      </c>
      <c r="K13" s="329">
        <v>0</v>
      </c>
      <c r="L13" s="2003">
        <v>0</v>
      </c>
      <c r="M13" s="329">
        <v>0</v>
      </c>
      <c r="N13" s="2003">
        <v>0</v>
      </c>
      <c r="O13" s="329">
        <v>0</v>
      </c>
      <c r="P13" s="2003">
        <v>0</v>
      </c>
      <c r="Q13" s="329">
        <v>0</v>
      </c>
      <c r="R13" s="2003">
        <v>0</v>
      </c>
      <c r="S13" s="329">
        <v>2</v>
      </c>
      <c r="T13" s="2003">
        <v>0</v>
      </c>
      <c r="U13" s="329">
        <v>1</v>
      </c>
      <c r="V13" s="2003">
        <v>0</v>
      </c>
      <c r="W13" s="329">
        <v>0</v>
      </c>
      <c r="X13" s="2003">
        <v>1</v>
      </c>
      <c r="Y13" s="329">
        <v>1</v>
      </c>
      <c r="Z13" s="2003">
        <v>3</v>
      </c>
      <c r="AA13" s="329">
        <v>1</v>
      </c>
      <c r="AB13" s="2003">
        <v>4</v>
      </c>
      <c r="AC13" s="329">
        <v>0</v>
      </c>
      <c r="AD13" s="2003">
        <v>0</v>
      </c>
      <c r="AE13" s="329">
        <v>0</v>
      </c>
      <c r="AF13" s="332">
        <v>3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3</v>
      </c>
      <c r="C14" s="479">
        <f t="shared" ref="C14:D17" si="6">SUM(E14+G14+I14+K14+M14+O14+Q14+S14+U14+W14+Y14+AA14+AC14+AE14)</f>
        <v>0</v>
      </c>
      <c r="D14" s="480">
        <f t="shared" si="6"/>
        <v>3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1</v>
      </c>
      <c r="M14" s="327">
        <v>0</v>
      </c>
      <c r="N14" s="905">
        <v>1</v>
      </c>
      <c r="O14" s="327">
        <v>0</v>
      </c>
      <c r="P14" s="905">
        <v>1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8</v>
      </c>
      <c r="C15" s="479">
        <f t="shared" si="6"/>
        <v>6</v>
      </c>
      <c r="D15" s="480">
        <f t="shared" si="6"/>
        <v>2</v>
      </c>
      <c r="E15" s="44">
        <v>0</v>
      </c>
      <c r="F15" s="905">
        <v>0</v>
      </c>
      <c r="G15" s="327">
        <v>2</v>
      </c>
      <c r="H15" s="905">
        <v>1</v>
      </c>
      <c r="I15" s="327">
        <v>0</v>
      </c>
      <c r="J15" s="905">
        <v>0</v>
      </c>
      <c r="K15" s="327">
        <v>1</v>
      </c>
      <c r="L15" s="905">
        <v>0</v>
      </c>
      <c r="M15" s="327">
        <v>0</v>
      </c>
      <c r="N15" s="905">
        <v>0</v>
      </c>
      <c r="O15" s="327">
        <v>1</v>
      </c>
      <c r="P15" s="905">
        <v>0</v>
      </c>
      <c r="Q15" s="327">
        <v>1</v>
      </c>
      <c r="R15" s="905">
        <v>0</v>
      </c>
      <c r="S15" s="327">
        <v>0</v>
      </c>
      <c r="T15" s="905">
        <v>0</v>
      </c>
      <c r="U15" s="327">
        <v>0</v>
      </c>
      <c r="V15" s="905">
        <v>1</v>
      </c>
      <c r="W15" s="327">
        <v>1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3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28</v>
      </c>
      <c r="C21" s="2073">
        <f>SUM(C22:C25)</f>
        <v>12</v>
      </c>
      <c r="D21" s="2074">
        <f>SUM(D22:D25)</f>
        <v>16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2</v>
      </c>
      <c r="H21" s="2170">
        <f t="shared" si="7"/>
        <v>1</v>
      </c>
      <c r="I21" s="2169">
        <f t="shared" si="7"/>
        <v>1</v>
      </c>
      <c r="J21" s="2170">
        <f t="shared" si="7"/>
        <v>0</v>
      </c>
      <c r="K21" s="2169">
        <f t="shared" si="7"/>
        <v>1</v>
      </c>
      <c r="L21" s="2170">
        <f t="shared" si="7"/>
        <v>1</v>
      </c>
      <c r="M21" s="2169">
        <f t="shared" si="7"/>
        <v>0</v>
      </c>
      <c r="N21" s="2170">
        <f t="shared" si="7"/>
        <v>1</v>
      </c>
      <c r="O21" s="2169">
        <f t="shared" si="7"/>
        <v>1</v>
      </c>
      <c r="P21" s="2170">
        <f t="shared" si="7"/>
        <v>1</v>
      </c>
      <c r="Q21" s="2169">
        <f t="shared" si="7"/>
        <v>1</v>
      </c>
      <c r="R21" s="2170">
        <f t="shared" si="7"/>
        <v>0</v>
      </c>
      <c r="S21" s="2169">
        <f t="shared" si="7"/>
        <v>2</v>
      </c>
      <c r="T21" s="2170">
        <f t="shared" si="7"/>
        <v>0</v>
      </c>
      <c r="U21" s="2169">
        <f t="shared" si="7"/>
        <v>1</v>
      </c>
      <c r="V21" s="2170">
        <f t="shared" si="7"/>
        <v>1</v>
      </c>
      <c r="W21" s="2169">
        <f t="shared" si="7"/>
        <v>1</v>
      </c>
      <c r="X21" s="2170">
        <f t="shared" si="7"/>
        <v>1</v>
      </c>
      <c r="Y21" s="2169">
        <f t="shared" si="7"/>
        <v>1</v>
      </c>
      <c r="Z21" s="2170">
        <f t="shared" si="7"/>
        <v>3</v>
      </c>
      <c r="AA21" s="2169">
        <f t="shared" si="7"/>
        <v>1</v>
      </c>
      <c r="AB21" s="2170">
        <f t="shared" si="7"/>
        <v>4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3</v>
      </c>
      <c r="AG21" s="2172">
        <f>SUM(AG22:AG25)</f>
        <v>3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6</v>
      </c>
      <c r="C22" s="479">
        <f>SUM(E22+G22+I22+K22+M22+O22+Q22+S22+U22+W22+Y22+AA22+AC22+AE22)</f>
        <v>3</v>
      </c>
      <c r="D22" s="480">
        <f>SUM(F22+H22+J22+L22+N22+P22+R22+T22+V22+X22+Z22+AB22+AD22+AF22)</f>
        <v>3</v>
      </c>
      <c r="E22" s="327">
        <v>0</v>
      </c>
      <c r="F22" s="905">
        <v>0</v>
      </c>
      <c r="G22" s="327">
        <v>1</v>
      </c>
      <c r="H22" s="905">
        <v>0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0</v>
      </c>
      <c r="P22" s="905">
        <v>0</v>
      </c>
      <c r="Q22" s="327">
        <v>0</v>
      </c>
      <c r="R22" s="905">
        <v>0</v>
      </c>
      <c r="S22" s="327">
        <v>1</v>
      </c>
      <c r="T22" s="905">
        <v>0</v>
      </c>
      <c r="U22" s="327">
        <v>1</v>
      </c>
      <c r="V22" s="905">
        <v>0</v>
      </c>
      <c r="W22" s="327">
        <v>0</v>
      </c>
      <c r="X22" s="905">
        <v>0</v>
      </c>
      <c r="Y22" s="327">
        <v>0</v>
      </c>
      <c r="Z22" s="905">
        <v>0</v>
      </c>
      <c r="AA22" s="327">
        <v>0</v>
      </c>
      <c r="AB22" s="905">
        <v>2</v>
      </c>
      <c r="AC22" s="327">
        <v>0</v>
      </c>
      <c r="AD22" s="905">
        <v>0</v>
      </c>
      <c r="AE22" s="327">
        <v>0</v>
      </c>
      <c r="AF22" s="1026">
        <v>1</v>
      </c>
      <c r="AG22" s="337">
        <v>1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</v>
      </c>
      <c r="C23" s="479">
        <f t="shared" ref="C23:D25" si="9">SUM(E23+G23+I23+K23+M23+O23+Q23+S23+U23+W23+Y23+AA23+AC23+AE23)</f>
        <v>0</v>
      </c>
      <c r="D23" s="480">
        <f t="shared" si="9"/>
        <v>1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0</v>
      </c>
      <c r="AC23" s="329">
        <v>0</v>
      </c>
      <c r="AD23" s="2003">
        <v>0</v>
      </c>
      <c r="AE23" s="329">
        <v>0</v>
      </c>
      <c r="AF23" s="332">
        <v>1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7</v>
      </c>
      <c r="C24" s="479">
        <f t="shared" si="9"/>
        <v>4</v>
      </c>
      <c r="D24" s="480">
        <f t="shared" si="9"/>
        <v>3</v>
      </c>
      <c r="E24" s="327">
        <v>0</v>
      </c>
      <c r="F24" s="905">
        <v>0</v>
      </c>
      <c r="G24" s="327">
        <v>1</v>
      </c>
      <c r="H24" s="905">
        <v>0</v>
      </c>
      <c r="I24" s="327">
        <v>0</v>
      </c>
      <c r="J24" s="905">
        <v>0</v>
      </c>
      <c r="K24" s="327">
        <v>0</v>
      </c>
      <c r="L24" s="905">
        <v>0</v>
      </c>
      <c r="M24" s="327">
        <v>0</v>
      </c>
      <c r="N24" s="905">
        <v>0</v>
      </c>
      <c r="O24" s="327">
        <v>0</v>
      </c>
      <c r="P24" s="905">
        <v>1</v>
      </c>
      <c r="Q24" s="327">
        <v>0</v>
      </c>
      <c r="R24" s="905">
        <v>0</v>
      </c>
      <c r="S24" s="327">
        <v>0</v>
      </c>
      <c r="T24" s="905">
        <v>0</v>
      </c>
      <c r="U24" s="327">
        <v>0</v>
      </c>
      <c r="V24" s="905">
        <v>0</v>
      </c>
      <c r="W24" s="327">
        <v>1</v>
      </c>
      <c r="X24" s="905">
        <v>1</v>
      </c>
      <c r="Y24" s="327">
        <v>1</v>
      </c>
      <c r="Z24" s="905">
        <v>0</v>
      </c>
      <c r="AA24" s="327">
        <v>1</v>
      </c>
      <c r="AB24" s="905">
        <v>1</v>
      </c>
      <c r="AC24" s="327">
        <v>0</v>
      </c>
      <c r="AD24" s="905">
        <v>0</v>
      </c>
      <c r="AE24" s="327">
        <v>0</v>
      </c>
      <c r="AF24" s="1026">
        <v>0</v>
      </c>
      <c r="AG24" s="337">
        <v>1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14</v>
      </c>
      <c r="C25" s="484">
        <f t="shared" si="9"/>
        <v>5</v>
      </c>
      <c r="D25" s="485">
        <f t="shared" si="9"/>
        <v>9</v>
      </c>
      <c r="E25" s="876">
        <v>0</v>
      </c>
      <c r="F25" s="2009">
        <v>0</v>
      </c>
      <c r="G25" s="876">
        <v>0</v>
      </c>
      <c r="H25" s="2009">
        <v>1</v>
      </c>
      <c r="I25" s="876">
        <v>1</v>
      </c>
      <c r="J25" s="2009">
        <v>0</v>
      </c>
      <c r="K25" s="876">
        <v>1</v>
      </c>
      <c r="L25" s="2009">
        <v>1</v>
      </c>
      <c r="M25" s="876">
        <v>0</v>
      </c>
      <c r="N25" s="2009">
        <v>1</v>
      </c>
      <c r="O25" s="876">
        <v>1</v>
      </c>
      <c r="P25" s="2009">
        <v>0</v>
      </c>
      <c r="Q25" s="876">
        <v>1</v>
      </c>
      <c r="R25" s="2009">
        <v>0</v>
      </c>
      <c r="S25" s="876">
        <v>1</v>
      </c>
      <c r="T25" s="2009">
        <v>0</v>
      </c>
      <c r="U25" s="876">
        <v>0</v>
      </c>
      <c r="V25" s="2009">
        <v>1</v>
      </c>
      <c r="W25" s="876">
        <v>0</v>
      </c>
      <c r="X25" s="2009">
        <v>0</v>
      </c>
      <c r="Y25" s="876">
        <v>0</v>
      </c>
      <c r="Z25" s="2009">
        <v>3</v>
      </c>
      <c r="AA25" s="876">
        <v>0</v>
      </c>
      <c r="AB25" s="2009">
        <v>1</v>
      </c>
      <c r="AC25" s="876">
        <v>0</v>
      </c>
      <c r="AD25" s="2009">
        <v>0</v>
      </c>
      <c r="AE25" s="876">
        <v>0</v>
      </c>
      <c r="AF25" s="1953">
        <v>1</v>
      </c>
      <c r="AG25" s="1913">
        <v>1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2</v>
      </c>
      <c r="C29" s="2173">
        <f>SUM(E29+G29+I29+K29+M29+O29+Q29+S29+U29+W29+Y29+AA29+AC29+AE29)</f>
        <v>2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1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1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2</v>
      </c>
      <c r="C30" s="484">
        <f>SUM(E30+G30+I30+K30+M30+O30+Q30+S30+U30+W30+Y30+AA30+AC30+AE30)</f>
        <v>1</v>
      </c>
      <c r="D30" s="485">
        <f>SUM(F30+H30+J30+L30+N30+P30+R30+T30+V30+X30+Z30+AB30+AD30+AF30)</f>
        <v>1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0</v>
      </c>
      <c r="Q30" s="1940">
        <v>0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1</v>
      </c>
      <c r="X30" s="325">
        <v>0</v>
      </c>
      <c r="Y30" s="1940">
        <v>0</v>
      </c>
      <c r="Z30" s="325">
        <v>1</v>
      </c>
      <c r="AA30" s="1940">
        <v>0</v>
      </c>
      <c r="AB30" s="325">
        <v>0</v>
      </c>
      <c r="AC30" s="1940">
        <v>0</v>
      </c>
      <c r="AD30" s="325">
        <v>0</v>
      </c>
      <c r="AE30" s="1940">
        <v>0</v>
      </c>
      <c r="AF30" s="326">
        <v>0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10</v>
      </c>
      <c r="C34" s="479">
        <f>SUM(E34+G34+I34+K34+M34+O34+Q34+S34+U34+W34+Y34+AA34+AC34+AE34)</f>
        <v>2</v>
      </c>
      <c r="D34" s="480">
        <f>SUM(F34+H34+J34+L34+N34+P34+R34+T34+V34+X34+Z34+AB34+AD34+AF34)</f>
        <v>8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1</v>
      </c>
      <c r="O34" s="327">
        <v>0</v>
      </c>
      <c r="P34" s="905">
        <v>0</v>
      </c>
      <c r="Q34" s="327">
        <v>0</v>
      </c>
      <c r="R34" s="905">
        <v>0</v>
      </c>
      <c r="S34" s="327">
        <v>0</v>
      </c>
      <c r="T34" s="905">
        <v>0</v>
      </c>
      <c r="U34" s="327">
        <v>0</v>
      </c>
      <c r="V34" s="905">
        <v>0</v>
      </c>
      <c r="W34" s="327">
        <v>1</v>
      </c>
      <c r="X34" s="905">
        <v>1</v>
      </c>
      <c r="Y34" s="327">
        <v>1</v>
      </c>
      <c r="Z34" s="905">
        <v>2</v>
      </c>
      <c r="AA34" s="327">
        <v>0</v>
      </c>
      <c r="AB34" s="905">
        <v>2</v>
      </c>
      <c r="AC34" s="327">
        <v>0</v>
      </c>
      <c r="AD34" s="905">
        <v>0</v>
      </c>
      <c r="AE34" s="327">
        <v>0</v>
      </c>
      <c r="AF34" s="1026">
        <v>2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6</v>
      </c>
      <c r="C35" s="484">
        <f>SUM(E35+G35+I35+K35+M35+O35+Q35+S35+U35+W35+Y35+AA35+AC35+AE35)</f>
        <v>2</v>
      </c>
      <c r="D35" s="485">
        <f>SUM(F35+H35+J35+L35+N35+P35+R35+T35+V35+X35+Z35+AB35+AD35+AF35)</f>
        <v>4</v>
      </c>
      <c r="E35" s="876">
        <v>0</v>
      </c>
      <c r="F35" s="2009">
        <v>0</v>
      </c>
      <c r="G35" s="876">
        <v>0</v>
      </c>
      <c r="H35" s="2009">
        <v>0</v>
      </c>
      <c r="I35" s="876">
        <v>1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1</v>
      </c>
      <c r="Q35" s="876">
        <v>0</v>
      </c>
      <c r="R35" s="2009">
        <v>0</v>
      </c>
      <c r="S35" s="876">
        <v>0</v>
      </c>
      <c r="T35" s="2009">
        <v>0</v>
      </c>
      <c r="U35" s="876">
        <v>0</v>
      </c>
      <c r="V35" s="2009">
        <v>0</v>
      </c>
      <c r="W35" s="876">
        <v>1</v>
      </c>
      <c r="X35" s="2009">
        <v>0</v>
      </c>
      <c r="Y35" s="876">
        <v>0</v>
      </c>
      <c r="Z35" s="2009">
        <v>0</v>
      </c>
      <c r="AA35" s="876">
        <v>0</v>
      </c>
      <c r="AB35" s="2009">
        <v>1</v>
      </c>
      <c r="AC35" s="876">
        <v>0</v>
      </c>
      <c r="AD35" s="2009">
        <v>0</v>
      </c>
      <c r="AE35" s="876">
        <v>0</v>
      </c>
      <c r="AF35" s="1953">
        <v>2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76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40" zoomScaleNormal="100" workbookViewId="0">
      <selection activeCell="E221" sqref="E22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3</v>
      </c>
      <c r="D13" s="2201">
        <f t="shared" ref="D13:E15" si="0">SUM(F13+H13+J13+L13+N13+P13+R13+T13+V13+X13)</f>
        <v>0</v>
      </c>
      <c r="E13" s="2202">
        <f t="shared" si="0"/>
        <v>3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0</v>
      </c>
      <c r="O13" s="2204">
        <v>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0</v>
      </c>
      <c r="W13" s="2204">
        <v>1</v>
      </c>
      <c r="X13" s="2203">
        <v>0</v>
      </c>
      <c r="Y13" s="2204">
        <v>1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3</v>
      </c>
      <c r="D14" s="2207">
        <f t="shared" si="0"/>
        <v>0</v>
      </c>
      <c r="E14" s="2208">
        <f t="shared" si="0"/>
        <v>3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0</v>
      </c>
      <c r="O14" s="2210">
        <v>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0</v>
      </c>
      <c r="W14" s="2210">
        <v>1</v>
      </c>
      <c r="X14" s="2209">
        <v>0</v>
      </c>
      <c r="Y14" s="2210">
        <v>1</v>
      </c>
    </row>
    <row r="15" spans="1:94" ht="15" customHeight="1" x14ac:dyDescent="0.25">
      <c r="A15" s="5869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1</v>
      </c>
      <c r="D20" s="2222">
        <f t="shared" ref="D20:E41" si="2">SUM(F20+H20+J20+L20+N20+P20)</f>
        <v>1</v>
      </c>
      <c r="E20" s="2223">
        <f t="shared" si="2"/>
        <v>0</v>
      </c>
      <c r="F20" s="2203">
        <v>0</v>
      </c>
      <c r="G20" s="2224">
        <v>0</v>
      </c>
      <c r="H20" s="2203">
        <v>1</v>
      </c>
      <c r="I20" s="2224">
        <v>0</v>
      </c>
      <c r="J20" s="2203">
        <v>0</v>
      </c>
      <c r="K20" s="2224">
        <v>0</v>
      </c>
      <c r="L20" s="2203">
        <v>0</v>
      </c>
      <c r="M20" s="2224">
        <v>0</v>
      </c>
      <c r="N20" s="2203">
        <v>0</v>
      </c>
      <c r="O20" s="2224">
        <v>0</v>
      </c>
      <c r="P20" s="2203">
        <v>0</v>
      </c>
      <c r="Q20" s="2225">
        <v>0</v>
      </c>
      <c r="R20" s="2226">
        <v>0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1</v>
      </c>
      <c r="D21" s="2232">
        <f t="shared" si="2"/>
        <v>1</v>
      </c>
      <c r="E21" s="2208">
        <f t="shared" si="2"/>
        <v>0</v>
      </c>
      <c r="F21" s="327">
        <v>0</v>
      </c>
      <c r="G21" s="905">
        <v>0</v>
      </c>
      <c r="H21" s="327">
        <v>1</v>
      </c>
      <c r="I21" s="905">
        <v>0</v>
      </c>
      <c r="J21" s="327">
        <v>0</v>
      </c>
      <c r="K21" s="905">
        <v>0</v>
      </c>
      <c r="L21" s="327">
        <v>0</v>
      </c>
      <c r="M21" s="905">
        <v>0</v>
      </c>
      <c r="N21" s="252">
        <v>0</v>
      </c>
      <c r="O21" s="905">
        <v>0</v>
      </c>
      <c r="P21" s="252">
        <v>0</v>
      </c>
      <c r="Q21" s="1158">
        <v>0</v>
      </c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>
        <v>0</v>
      </c>
      <c r="F55" s="142">
        <v>0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3</v>
      </c>
      <c r="D61" s="2209">
        <v>0</v>
      </c>
      <c r="E61" s="1896">
        <v>0</v>
      </c>
      <c r="F61" s="1896">
        <v>0</v>
      </c>
      <c r="G61" s="1896">
        <v>3</v>
      </c>
      <c r="H61" s="1896">
        <v>0</v>
      </c>
      <c r="I61" s="1932"/>
      <c r="J61" s="2282"/>
      <c r="K61" s="2283">
        <v>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2</v>
      </c>
      <c r="D62" s="327">
        <v>0</v>
      </c>
      <c r="E62" s="1039">
        <v>0</v>
      </c>
      <c r="F62" s="1039">
        <v>0</v>
      </c>
      <c r="G62" s="1039">
        <v>2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0</v>
      </c>
      <c r="D64" s="2286"/>
      <c r="E64" s="2287"/>
      <c r="F64" s="2287"/>
      <c r="G64" s="2287"/>
      <c r="H64" s="2288">
        <v>0</v>
      </c>
      <c r="I64" s="1973">
        <v>0</v>
      </c>
      <c r="J64" s="332">
        <v>0</v>
      </c>
      <c r="K64" s="2068">
        <v>0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0</v>
      </c>
      <c r="D65" s="2286"/>
      <c r="E65" s="2287"/>
      <c r="F65" s="2287"/>
      <c r="G65" s="2287"/>
      <c r="H65" s="2288">
        <v>0</v>
      </c>
      <c r="I65" s="1973">
        <v>0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0</v>
      </c>
      <c r="D66" s="1905"/>
      <c r="E66" s="1909"/>
      <c r="F66" s="1909"/>
      <c r="G66" s="1909"/>
      <c r="H66" s="2290">
        <v>0</v>
      </c>
      <c r="I66" s="1907">
        <v>0</v>
      </c>
      <c r="J66" s="1953">
        <v>0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5</v>
      </c>
      <c r="D67" s="2291">
        <v>0</v>
      </c>
      <c r="E67" s="2292">
        <v>0</v>
      </c>
      <c r="F67" s="2292">
        <v>0</v>
      </c>
      <c r="G67" s="2292">
        <v>5</v>
      </c>
      <c r="H67" s="2293">
        <v>0</v>
      </c>
      <c r="I67" s="1914">
        <v>0</v>
      </c>
      <c r="J67" s="326">
        <v>0</v>
      </c>
      <c r="K67" s="2087">
        <v>0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1</v>
      </c>
      <c r="C72" s="2297">
        <f t="shared" ref="C72:D74" si="24">+E72+G72</f>
        <v>1</v>
      </c>
      <c r="D72" s="2298">
        <f t="shared" si="24"/>
        <v>0</v>
      </c>
      <c r="E72" s="2209">
        <v>1</v>
      </c>
      <c r="F72" s="142">
        <v>0</v>
      </c>
      <c r="G72" s="327">
        <v>0</v>
      </c>
      <c r="H72" s="1918">
        <v>0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1</v>
      </c>
      <c r="C73" s="2300">
        <f t="shared" si="24"/>
        <v>0</v>
      </c>
      <c r="D73" s="2301">
        <f t="shared" si="24"/>
        <v>1</v>
      </c>
      <c r="E73" s="329">
        <v>0</v>
      </c>
      <c r="F73" s="330">
        <v>0</v>
      </c>
      <c r="G73" s="329">
        <v>0</v>
      </c>
      <c r="H73" s="2302">
        <v>1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>
        <v>0</v>
      </c>
    </row>
    <row r="81" spans="1:93" ht="15" customHeight="1" x14ac:dyDescent="0.25">
      <c r="A81" s="358" t="s">
        <v>199</v>
      </c>
      <c r="B81" s="2071">
        <v>0</v>
      </c>
    </row>
    <row r="82" spans="1:93" ht="15" customHeight="1" x14ac:dyDescent="0.25">
      <c r="A82" s="358" t="s">
        <v>197</v>
      </c>
      <c r="B82" s="2071">
        <v>0</v>
      </c>
    </row>
    <row r="83" spans="1:93" ht="15" customHeight="1" x14ac:dyDescent="0.25">
      <c r="A83" s="519" t="s">
        <v>275</v>
      </c>
      <c r="B83" s="1954">
        <v>0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2</v>
      </c>
      <c r="C86" s="2209">
        <v>1</v>
      </c>
      <c r="D86" s="1896">
        <v>0</v>
      </c>
      <c r="E86" s="1896">
        <v>1</v>
      </c>
      <c r="F86" s="1996">
        <v>1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>
        <v>1</v>
      </c>
      <c r="D90" s="1932"/>
      <c r="E90" s="1932"/>
      <c r="F90" s="1896">
        <v>1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0</v>
      </c>
      <c r="D91" s="1929"/>
      <c r="E91" s="1929"/>
      <c r="F91" s="1907">
        <v>0</v>
      </c>
      <c r="G91" s="1953">
        <v>0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4</v>
      </c>
      <c r="D92" s="1896">
        <v>0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>
        <v>0</v>
      </c>
      <c r="D93" s="1907">
        <v>0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13</v>
      </c>
      <c r="D97" s="2323">
        <f t="shared" si="33"/>
        <v>0</v>
      </c>
      <c r="E97" s="2270">
        <f t="shared" si="33"/>
        <v>13</v>
      </c>
      <c r="F97" s="2269">
        <f>SUM(F98:F102)</f>
        <v>0</v>
      </c>
      <c r="G97" s="2270">
        <f t="shared" si="33"/>
        <v>10</v>
      </c>
      <c r="H97" s="2269">
        <f t="shared" si="33"/>
        <v>0</v>
      </c>
      <c r="I97" s="2270">
        <f t="shared" si="33"/>
        <v>3</v>
      </c>
    </row>
    <row r="98" spans="1:90" ht="15" customHeight="1" x14ac:dyDescent="0.25">
      <c r="A98" s="5873" t="s">
        <v>197</v>
      </c>
      <c r="B98" s="5874"/>
      <c r="C98" s="2324">
        <f>SUM(D98+E98)</f>
        <v>9</v>
      </c>
      <c r="D98" s="2325">
        <f>SUM(F98+H98)</f>
        <v>0</v>
      </c>
      <c r="E98" s="2255">
        <f>SUM(G98+I98)</f>
        <v>9</v>
      </c>
      <c r="F98" s="2209">
        <v>0</v>
      </c>
      <c r="G98" s="2210">
        <v>7</v>
      </c>
      <c r="H98" s="2209">
        <v>0</v>
      </c>
      <c r="I98" s="1996">
        <v>2</v>
      </c>
    </row>
    <row r="99" spans="1:90" ht="15" customHeight="1" x14ac:dyDescent="0.25">
      <c r="A99" s="5875" t="s">
        <v>275</v>
      </c>
      <c r="B99" s="5876"/>
      <c r="C99" s="300">
        <f>SUM(D99+E99)</f>
        <v>2</v>
      </c>
      <c r="D99" s="2326">
        <f t="shared" ref="D99:E102" si="34">SUM(F99+H99)</f>
        <v>0</v>
      </c>
      <c r="E99" s="146">
        <f t="shared" si="34"/>
        <v>2</v>
      </c>
      <c r="F99" s="327">
        <v>0</v>
      </c>
      <c r="G99" s="142">
        <v>1</v>
      </c>
      <c r="H99" s="327">
        <v>0</v>
      </c>
      <c r="I99" s="905">
        <v>1</v>
      </c>
    </row>
    <row r="100" spans="1:90" ht="15" customHeight="1" x14ac:dyDescent="0.25">
      <c r="A100" s="5875" t="s">
        <v>199</v>
      </c>
      <c r="B100" s="5876"/>
      <c r="C100" s="300">
        <f>SUM(D100+E100)</f>
        <v>2</v>
      </c>
      <c r="D100" s="2326">
        <f t="shared" si="34"/>
        <v>0</v>
      </c>
      <c r="E100" s="146">
        <f t="shared" si="34"/>
        <v>2</v>
      </c>
      <c r="F100" s="329">
        <v>0</v>
      </c>
      <c r="G100" s="330">
        <v>2</v>
      </c>
      <c r="H100" s="329">
        <v>0</v>
      </c>
      <c r="I100" s="2003">
        <v>0</v>
      </c>
    </row>
    <row r="101" spans="1:90" ht="15" customHeight="1" x14ac:dyDescent="0.25">
      <c r="A101" s="5879" t="s">
        <v>200</v>
      </c>
      <c r="B101" s="5880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>
        <v>0</v>
      </c>
      <c r="G101" s="34">
        <v>0</v>
      </c>
      <c r="H101" s="212">
        <v>0</v>
      </c>
      <c r="I101" s="1161">
        <v>0</v>
      </c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10</v>
      </c>
      <c r="D108" s="2333">
        <f>+J108+L108+N108+P108+R108+T108</f>
        <v>6</v>
      </c>
      <c r="E108" s="2208">
        <f>+K108+M108+O108+Q108+S108+U108</f>
        <v>4</v>
      </c>
      <c r="F108" s="2334"/>
      <c r="G108" s="2335"/>
      <c r="H108" s="2334"/>
      <c r="I108" s="2335"/>
      <c r="J108" s="2209">
        <v>1</v>
      </c>
      <c r="K108" s="1996">
        <v>1</v>
      </c>
      <c r="L108" s="2209">
        <v>2</v>
      </c>
      <c r="M108" s="1996">
        <v>1</v>
      </c>
      <c r="N108" s="2209">
        <v>3</v>
      </c>
      <c r="O108" s="1996">
        <v>1</v>
      </c>
      <c r="P108" s="2238">
        <v>0</v>
      </c>
      <c r="Q108" s="1996">
        <v>0</v>
      </c>
      <c r="R108" s="2238">
        <v>0</v>
      </c>
      <c r="S108" s="1996">
        <v>0</v>
      </c>
      <c r="T108" s="2238">
        <v>0</v>
      </c>
      <c r="U108" s="2239">
        <v>1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47</v>
      </c>
      <c r="D109" s="2339">
        <f t="shared" ref="D109:E111" si="36">SUM(J109+L109+N109+P109+R109+T109)</f>
        <v>18</v>
      </c>
      <c r="E109" s="345">
        <f t="shared" si="36"/>
        <v>29</v>
      </c>
      <c r="F109" s="2340"/>
      <c r="G109" s="2341"/>
      <c r="H109" s="2340"/>
      <c r="I109" s="2342"/>
      <c r="J109" s="329">
        <v>1</v>
      </c>
      <c r="K109" s="2003">
        <v>0</v>
      </c>
      <c r="L109" s="329">
        <v>3</v>
      </c>
      <c r="M109" s="2003">
        <v>5</v>
      </c>
      <c r="N109" s="329">
        <v>9</v>
      </c>
      <c r="O109" s="2003">
        <v>17</v>
      </c>
      <c r="P109" s="2234">
        <v>4</v>
      </c>
      <c r="Q109" s="2003">
        <v>4</v>
      </c>
      <c r="R109" s="2234">
        <v>1</v>
      </c>
      <c r="S109" s="2003">
        <v>2</v>
      </c>
      <c r="T109" s="2234">
        <v>0</v>
      </c>
      <c r="U109" s="2235">
        <v>1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1</v>
      </c>
      <c r="D112" s="2339">
        <f>+F112+H112</f>
        <v>0</v>
      </c>
      <c r="E112" s="345">
        <f>+G112+I112</f>
        <v>1</v>
      </c>
      <c r="F112" s="212">
        <v>0</v>
      </c>
      <c r="G112" s="46">
        <v>0</v>
      </c>
      <c r="H112" s="212">
        <v>0</v>
      </c>
      <c r="I112" s="34">
        <v>1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57</v>
      </c>
      <c r="D115" s="2360">
        <f t="shared" ref="D115:E117" si="42">SUM(F115+H115+J115+L115+N115+P115+R115+T115)</f>
        <v>24</v>
      </c>
      <c r="E115" s="2208">
        <f t="shared" si="42"/>
        <v>33</v>
      </c>
      <c r="F115" s="2209">
        <v>0</v>
      </c>
      <c r="G115" s="2361">
        <v>0</v>
      </c>
      <c r="H115" s="2209">
        <v>0</v>
      </c>
      <c r="I115" s="2210">
        <v>0</v>
      </c>
      <c r="J115" s="2209">
        <v>2</v>
      </c>
      <c r="K115" s="1996">
        <v>1</v>
      </c>
      <c r="L115" s="2209">
        <v>5</v>
      </c>
      <c r="M115" s="1996">
        <v>6</v>
      </c>
      <c r="N115" s="2209">
        <v>12</v>
      </c>
      <c r="O115" s="2210">
        <v>18</v>
      </c>
      <c r="P115" s="2209">
        <v>4</v>
      </c>
      <c r="Q115" s="2210">
        <v>4</v>
      </c>
      <c r="R115" s="2209">
        <v>1</v>
      </c>
      <c r="S115" s="2210">
        <v>2</v>
      </c>
      <c r="T115" s="2209">
        <v>0</v>
      </c>
      <c r="U115" s="1944">
        <v>2</v>
      </c>
      <c r="V115" s="1997">
        <v>0</v>
      </c>
      <c r="W115" s="2362">
        <v>1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0</v>
      </c>
      <c r="K116" s="1161">
        <v>0</v>
      </c>
      <c r="L116" s="212">
        <v>0</v>
      </c>
      <c r="M116" s="1161">
        <v>0</v>
      </c>
      <c r="N116" s="212">
        <v>0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1</v>
      </c>
      <c r="D117" s="2367">
        <f t="shared" si="42"/>
        <v>0</v>
      </c>
      <c r="E117" s="2368">
        <f t="shared" si="42"/>
        <v>1</v>
      </c>
      <c r="F117" s="2369">
        <v>0</v>
      </c>
      <c r="G117" s="2370">
        <v>0</v>
      </c>
      <c r="H117" s="2369">
        <v>0</v>
      </c>
      <c r="I117" s="2371">
        <v>1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0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0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0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>
        <v>0</v>
      </c>
      <c r="G173" s="2239">
        <v>0</v>
      </c>
      <c r="H173" s="2209">
        <v>0</v>
      </c>
      <c r="I173" s="1996">
        <v>0</v>
      </c>
      <c r="J173" s="2283">
        <v>0</v>
      </c>
      <c r="K173" s="2239">
        <v>0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>
        <v>0</v>
      </c>
      <c r="G174" s="2431">
        <v>0</v>
      </c>
      <c r="H174" s="20">
        <v>0</v>
      </c>
      <c r="I174" s="30">
        <v>0</v>
      </c>
      <c r="J174" s="2432">
        <v>0</v>
      </c>
      <c r="K174" s="2431">
        <v>0</v>
      </c>
      <c r="L174" s="20">
        <v>0</v>
      </c>
      <c r="M174" s="30">
        <v>0</v>
      </c>
      <c r="N174" s="20">
        <v>0</v>
      </c>
      <c r="O174" s="30">
        <v>0</v>
      </c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>
        <v>0</v>
      </c>
      <c r="G175" s="1163">
        <v>0</v>
      </c>
      <c r="H175" s="212">
        <v>0</v>
      </c>
      <c r="I175" s="1161">
        <v>0</v>
      </c>
      <c r="J175" s="1162">
        <v>0</v>
      </c>
      <c r="K175" s="1163">
        <v>0</v>
      </c>
      <c r="L175" s="212">
        <v>0</v>
      </c>
      <c r="M175" s="1161">
        <v>0</v>
      </c>
      <c r="N175" s="212">
        <v>0</v>
      </c>
      <c r="O175" s="1161">
        <v>0</v>
      </c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>
        <v>0</v>
      </c>
      <c r="G176" s="1996">
        <v>0</v>
      </c>
      <c r="H176" s="2209">
        <v>0</v>
      </c>
      <c r="I176" s="2239">
        <v>0</v>
      </c>
      <c r="J176" s="2209">
        <v>0</v>
      </c>
      <c r="K176" s="1996">
        <v>0</v>
      </c>
      <c r="L176" s="2283">
        <v>0</v>
      </c>
      <c r="M176" s="2239">
        <v>0</v>
      </c>
      <c r="N176" s="2209">
        <v>0</v>
      </c>
      <c r="O176" s="1996">
        <v>0</v>
      </c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0</v>
      </c>
      <c r="L177" s="2068">
        <v>0</v>
      </c>
      <c r="M177" s="2235">
        <v>0</v>
      </c>
      <c r="N177" s="329">
        <v>0</v>
      </c>
      <c r="O177" s="2003">
        <v>0</v>
      </c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>
        <v>0</v>
      </c>
      <c r="G178" s="2009">
        <v>0</v>
      </c>
      <c r="H178" s="876">
        <v>0</v>
      </c>
      <c r="I178" s="2237">
        <v>0</v>
      </c>
      <c r="J178" s="876">
        <v>0</v>
      </c>
      <c r="K178" s="2009">
        <v>0</v>
      </c>
      <c r="L178" s="1911">
        <v>0</v>
      </c>
      <c r="M178" s="2237">
        <v>0</v>
      </c>
      <c r="N178" s="876">
        <v>0</v>
      </c>
      <c r="O178" s="2009">
        <v>0</v>
      </c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>
        <v>0</v>
      </c>
      <c r="G183" s="2239">
        <v>0</v>
      </c>
      <c r="H183" s="2209">
        <v>0</v>
      </c>
      <c r="I183" s="1996">
        <v>0</v>
      </c>
      <c r="J183" s="2283">
        <v>0</v>
      </c>
      <c r="K183" s="1996">
        <v>0</v>
      </c>
      <c r="L183" s="2283">
        <v>0</v>
      </c>
      <c r="M183" s="2239">
        <v>0</v>
      </c>
      <c r="N183" s="2209">
        <v>0</v>
      </c>
      <c r="O183" s="1996">
        <v>0</v>
      </c>
      <c r="P183" s="2283">
        <v>0</v>
      </c>
      <c r="Q183" s="1996">
        <v>0</v>
      </c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>
        <v>0</v>
      </c>
      <c r="G184" s="2431">
        <v>0</v>
      </c>
      <c r="H184" s="20">
        <v>0</v>
      </c>
      <c r="I184" s="30">
        <v>0</v>
      </c>
      <c r="J184" s="2432">
        <v>0</v>
      </c>
      <c r="K184" s="30">
        <v>0</v>
      </c>
      <c r="L184" s="2432">
        <v>0</v>
      </c>
      <c r="M184" s="2431">
        <v>0</v>
      </c>
      <c r="N184" s="20">
        <v>0</v>
      </c>
      <c r="O184" s="30">
        <v>0</v>
      </c>
      <c r="P184" s="2432">
        <v>0</v>
      </c>
      <c r="Q184" s="30">
        <v>0</v>
      </c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>
        <v>0</v>
      </c>
      <c r="G185" s="2235">
        <v>0</v>
      </c>
      <c r="H185" s="329">
        <v>0</v>
      </c>
      <c r="I185" s="2003">
        <v>0</v>
      </c>
      <c r="J185" s="2068">
        <v>0</v>
      </c>
      <c r="K185" s="2003">
        <v>0</v>
      </c>
      <c r="L185" s="2068">
        <v>0</v>
      </c>
      <c r="M185" s="2235">
        <v>0</v>
      </c>
      <c r="N185" s="329">
        <v>0</v>
      </c>
      <c r="O185" s="2003">
        <v>0</v>
      </c>
      <c r="P185" s="2068">
        <v>0</v>
      </c>
      <c r="Q185" s="2003">
        <v>0</v>
      </c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1</v>
      </c>
      <c r="D192" s="140">
        <f>SUM(F192+H192+J192+L192+N192+P192+R192+T192)</f>
        <v>0</v>
      </c>
      <c r="E192" s="224">
        <f t="shared" ref="D192:E194" si="62">SUM(G192+I192+K192+M192+O192+Q192+S192+U192)</f>
        <v>1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0</v>
      </c>
      <c r="T192" s="44">
        <v>0</v>
      </c>
      <c r="U192" s="905">
        <v>1</v>
      </c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0</v>
      </c>
      <c r="T193" s="1162">
        <v>0</v>
      </c>
      <c r="U193" s="1161">
        <v>0</v>
      </c>
    </row>
    <row r="194" spans="1:94" ht="15" customHeight="1" x14ac:dyDescent="0.25">
      <c r="A194" s="6017" t="s">
        <v>371</v>
      </c>
      <c r="B194" s="6018"/>
      <c r="C194" s="2440">
        <f>SUM(D194+E194)</f>
        <v>1</v>
      </c>
      <c r="D194" s="2268">
        <f t="shared" si="62"/>
        <v>0</v>
      </c>
      <c r="E194" s="2223">
        <f t="shared" si="62"/>
        <v>1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1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>
        <v>0</v>
      </c>
      <c r="G199" s="905">
        <v>0</v>
      </c>
      <c r="H199" s="44">
        <v>0</v>
      </c>
      <c r="I199" s="905">
        <v>0</v>
      </c>
      <c r="J199" s="44">
        <v>0</v>
      </c>
      <c r="K199" s="905">
        <v>0</v>
      </c>
      <c r="L199" s="44">
        <v>0</v>
      </c>
      <c r="M199" s="905">
        <v>0</v>
      </c>
      <c r="N199" s="44">
        <v>0</v>
      </c>
      <c r="O199" s="1026">
        <v>0</v>
      </c>
      <c r="P199" s="2442">
        <v>0</v>
      </c>
      <c r="Q199" s="1896">
        <v>0</v>
      </c>
      <c r="R199" s="1896">
        <v>0</v>
      </c>
      <c r="S199" s="2443">
        <v>0</v>
      </c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>
        <v>0</v>
      </c>
      <c r="G200" s="1161">
        <v>0</v>
      </c>
      <c r="H200" s="1162">
        <v>0</v>
      </c>
      <c r="I200" s="1161">
        <v>0</v>
      </c>
      <c r="J200" s="1162">
        <v>0</v>
      </c>
      <c r="K200" s="1161">
        <v>0</v>
      </c>
      <c r="L200" s="1162">
        <v>0</v>
      </c>
      <c r="M200" s="1161">
        <v>0</v>
      </c>
      <c r="N200" s="1162">
        <v>0</v>
      </c>
      <c r="O200" s="2444">
        <v>0</v>
      </c>
      <c r="P200" s="1913">
        <v>0</v>
      </c>
      <c r="Q200" s="1914">
        <v>0</v>
      </c>
      <c r="R200" s="1914">
        <v>0</v>
      </c>
      <c r="S200" s="877">
        <v>0</v>
      </c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17</v>
      </c>
      <c r="D206" s="2456">
        <f>SUM(F206+H206+J206+L206+N206+P206+R206+T206+V206+X206+Z206+AB206)</f>
        <v>7</v>
      </c>
      <c r="E206" s="2457">
        <f>SUM(G206+I206+K206+M206+O206+Q206+S206+U206+W206+Y206+AA206+AC206)</f>
        <v>10</v>
      </c>
      <c r="F206" s="2458">
        <v>0</v>
      </c>
      <c r="G206" s="2459">
        <v>1</v>
      </c>
      <c r="H206" s="2458">
        <v>0</v>
      </c>
      <c r="I206" s="2459">
        <v>0</v>
      </c>
      <c r="J206" s="2458">
        <v>0</v>
      </c>
      <c r="K206" s="2459">
        <v>0</v>
      </c>
      <c r="L206" s="2458">
        <v>0</v>
      </c>
      <c r="M206" s="2459">
        <v>0</v>
      </c>
      <c r="N206" s="2458">
        <v>1</v>
      </c>
      <c r="O206" s="2459">
        <v>0</v>
      </c>
      <c r="P206" s="2458">
        <v>0</v>
      </c>
      <c r="Q206" s="2460">
        <v>1</v>
      </c>
      <c r="R206" s="2458">
        <v>0</v>
      </c>
      <c r="S206" s="2460">
        <v>1</v>
      </c>
      <c r="T206" s="2458">
        <v>1</v>
      </c>
      <c r="U206" s="2459">
        <v>1</v>
      </c>
      <c r="V206" s="2458">
        <v>0</v>
      </c>
      <c r="W206" s="2459">
        <v>0</v>
      </c>
      <c r="X206" s="2458">
        <v>0</v>
      </c>
      <c r="Y206" s="2460">
        <v>2</v>
      </c>
      <c r="Z206" s="2458">
        <v>4</v>
      </c>
      <c r="AA206" s="2460">
        <v>1</v>
      </c>
      <c r="AB206" s="2458">
        <v>1</v>
      </c>
      <c r="AC206" s="2461">
        <v>3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0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35</v>
      </c>
      <c r="D207" s="2464">
        <f>SUM(F207+H207+J207+L207+N207+P207+R207+T207+V207+X207+Z207+AB207)</f>
        <v>18</v>
      </c>
      <c r="E207" s="2465">
        <f>SUM(G207+I207+K207+M207+O207+Q207+S207+U207+W207+Y207+AA207+AC207)</f>
        <v>17</v>
      </c>
      <c r="F207" s="2466">
        <v>0</v>
      </c>
      <c r="G207" s="2467">
        <v>0</v>
      </c>
      <c r="H207" s="2466">
        <v>1</v>
      </c>
      <c r="I207" s="2467">
        <v>1</v>
      </c>
      <c r="J207" s="2466">
        <v>2</v>
      </c>
      <c r="K207" s="2467">
        <v>1</v>
      </c>
      <c r="L207" s="2466">
        <v>1</v>
      </c>
      <c r="M207" s="2467">
        <v>1</v>
      </c>
      <c r="N207" s="2466">
        <v>1</v>
      </c>
      <c r="O207" s="2467">
        <v>3</v>
      </c>
      <c r="P207" s="2466">
        <v>0</v>
      </c>
      <c r="Q207" s="2468">
        <v>0</v>
      </c>
      <c r="R207" s="2466">
        <v>2</v>
      </c>
      <c r="S207" s="2468">
        <v>3</v>
      </c>
      <c r="T207" s="2466">
        <v>1</v>
      </c>
      <c r="U207" s="2467">
        <v>1</v>
      </c>
      <c r="V207" s="2466">
        <v>3</v>
      </c>
      <c r="W207" s="2467">
        <v>1</v>
      </c>
      <c r="X207" s="2466">
        <v>0</v>
      </c>
      <c r="Y207" s="2468">
        <v>0</v>
      </c>
      <c r="Z207" s="2466">
        <v>5</v>
      </c>
      <c r="AA207" s="2468">
        <v>4</v>
      </c>
      <c r="AB207" s="2466">
        <v>2</v>
      </c>
      <c r="AC207" s="2469">
        <v>2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3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52</v>
      </c>
      <c r="D208" s="2472">
        <f t="shared" ref="D208:AI208" si="68">SUM(D206+D207)</f>
        <v>25</v>
      </c>
      <c r="E208" s="2473">
        <f t="shared" si="68"/>
        <v>27</v>
      </c>
      <c r="F208" s="2474">
        <f t="shared" si="68"/>
        <v>0</v>
      </c>
      <c r="G208" s="2475">
        <f t="shared" si="68"/>
        <v>1</v>
      </c>
      <c r="H208" s="2474">
        <f t="shared" si="68"/>
        <v>1</v>
      </c>
      <c r="I208" s="2475">
        <f t="shared" si="68"/>
        <v>1</v>
      </c>
      <c r="J208" s="2474">
        <f t="shared" si="68"/>
        <v>2</v>
      </c>
      <c r="K208" s="2475">
        <f t="shared" si="68"/>
        <v>1</v>
      </c>
      <c r="L208" s="2474">
        <f t="shared" si="68"/>
        <v>1</v>
      </c>
      <c r="M208" s="2475">
        <f t="shared" si="68"/>
        <v>1</v>
      </c>
      <c r="N208" s="2474">
        <f t="shared" si="68"/>
        <v>2</v>
      </c>
      <c r="O208" s="2475">
        <f t="shared" si="68"/>
        <v>3</v>
      </c>
      <c r="P208" s="2474">
        <f t="shared" si="68"/>
        <v>0</v>
      </c>
      <c r="Q208" s="2475">
        <f t="shared" si="68"/>
        <v>1</v>
      </c>
      <c r="R208" s="2474">
        <f t="shared" si="68"/>
        <v>2</v>
      </c>
      <c r="S208" s="2475">
        <f t="shared" si="68"/>
        <v>4</v>
      </c>
      <c r="T208" s="2474">
        <f t="shared" si="68"/>
        <v>2</v>
      </c>
      <c r="U208" s="2475">
        <f t="shared" si="68"/>
        <v>2</v>
      </c>
      <c r="V208" s="2474">
        <f t="shared" si="68"/>
        <v>3</v>
      </c>
      <c r="W208" s="2475">
        <f t="shared" si="68"/>
        <v>1</v>
      </c>
      <c r="X208" s="2474">
        <f t="shared" si="68"/>
        <v>0</v>
      </c>
      <c r="Y208" s="2475">
        <f t="shared" si="68"/>
        <v>2</v>
      </c>
      <c r="Z208" s="2474">
        <f t="shared" si="68"/>
        <v>9</v>
      </c>
      <c r="AA208" s="2475">
        <f t="shared" si="68"/>
        <v>5</v>
      </c>
      <c r="AB208" s="2474">
        <f t="shared" si="68"/>
        <v>3</v>
      </c>
      <c r="AC208" s="2476">
        <f t="shared" si="68"/>
        <v>5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3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>
        <v>0</v>
      </c>
      <c r="G213" s="2460">
        <v>0</v>
      </c>
      <c r="H213" s="2458">
        <v>0</v>
      </c>
      <c r="I213" s="2460">
        <v>0</v>
      </c>
      <c r="J213" s="2458">
        <v>0</v>
      </c>
      <c r="K213" s="2460">
        <v>0</v>
      </c>
      <c r="L213" s="2458">
        <v>0</v>
      </c>
      <c r="M213" s="2460">
        <v>0</v>
      </c>
      <c r="N213" s="2458">
        <v>0</v>
      </c>
      <c r="O213" s="2485">
        <v>0</v>
      </c>
      <c r="P213" s="2458">
        <v>0</v>
      </c>
      <c r="Q213" s="2486">
        <v>0</v>
      </c>
      <c r="R213" s="2461">
        <v>0</v>
      </c>
      <c r="S213" s="2487">
        <v>0</v>
      </c>
      <c r="T213" s="2461">
        <v>0</v>
      </c>
      <c r="U213" s="2488">
        <v>0</v>
      </c>
      <c r="V213" s="2489">
        <v>0</v>
      </c>
      <c r="W213" s="2489">
        <v>0</v>
      </c>
      <c r="X213" s="2489">
        <v>0</v>
      </c>
      <c r="Y213" s="2489">
        <v>0</v>
      </c>
      <c r="Z213" s="2490">
        <v>0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>
        <v>0</v>
      </c>
      <c r="G214" s="2495">
        <v>0</v>
      </c>
      <c r="H214" s="2494">
        <v>0</v>
      </c>
      <c r="I214" s="2495">
        <v>0</v>
      </c>
      <c r="J214" s="2494">
        <v>0</v>
      </c>
      <c r="K214" s="2495">
        <v>0</v>
      </c>
      <c r="L214" s="2494">
        <v>0</v>
      </c>
      <c r="M214" s="2495">
        <v>0</v>
      </c>
      <c r="N214" s="2494">
        <v>0</v>
      </c>
      <c r="O214" s="2496">
        <v>0</v>
      </c>
      <c r="P214" s="2494">
        <v>0</v>
      </c>
      <c r="Q214" s="2497">
        <v>0</v>
      </c>
      <c r="R214" s="2498">
        <v>0</v>
      </c>
      <c r="S214" s="2499">
        <v>0</v>
      </c>
      <c r="T214" s="2500">
        <v>0</v>
      </c>
      <c r="U214" s="2499">
        <v>0</v>
      </c>
      <c r="V214" s="2497">
        <v>0</v>
      </c>
      <c r="W214" s="2497">
        <v>0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>
        <v>0</v>
      </c>
      <c r="G215" s="2468">
        <v>0</v>
      </c>
      <c r="H215" s="2466">
        <v>0</v>
      </c>
      <c r="I215" s="2468">
        <v>0</v>
      </c>
      <c r="J215" s="2466">
        <v>0</v>
      </c>
      <c r="K215" s="2468">
        <v>0</v>
      </c>
      <c r="L215" s="2466">
        <v>0</v>
      </c>
      <c r="M215" s="2468">
        <v>0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0</v>
      </c>
      <c r="T215" s="2469">
        <v>0</v>
      </c>
      <c r="U215" s="2506">
        <v>0</v>
      </c>
      <c r="V215" s="2505">
        <v>0</v>
      </c>
      <c r="W215" s="2505">
        <v>0</v>
      </c>
      <c r="X215" s="2505">
        <v>0</v>
      </c>
      <c r="Y215" s="2505">
        <v>0</v>
      </c>
      <c r="Z215" s="2507">
        <v>0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>
        <v>0</v>
      </c>
      <c r="F219" s="2514">
        <v>0</v>
      </c>
      <c r="G219" s="2423">
        <v>0</v>
      </c>
      <c r="H219" s="2515">
        <v>0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>
        <v>0</v>
      </c>
      <c r="F223" s="2532">
        <v>0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>
        <v>0</v>
      </c>
      <c r="D230" s="2554">
        <v>0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>
        <v>1</v>
      </c>
      <c r="D231" s="2559">
        <v>0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1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>
        <v>1</v>
      </c>
      <c r="D237" s="2458">
        <v>0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>
        <v>0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>
        <v>0</v>
      </c>
      <c r="D239" s="2569">
        <v>0</v>
      </c>
      <c r="E239" s="2501">
        <v>0</v>
      </c>
    </row>
    <row r="240" spans="1:90" ht="15" customHeight="1" x14ac:dyDescent="0.25">
      <c r="A240" s="5996" t="s">
        <v>435</v>
      </c>
      <c r="B240" s="5997"/>
      <c r="C240" s="2569">
        <v>0</v>
      </c>
      <c r="D240" s="2569">
        <v>0</v>
      </c>
      <c r="E240" s="2501">
        <v>0</v>
      </c>
    </row>
    <row r="241" spans="1:27" ht="15" customHeight="1" x14ac:dyDescent="0.25">
      <c r="A241" s="5998" t="s">
        <v>436</v>
      </c>
      <c r="B241" s="5999"/>
      <c r="C241" s="2570">
        <v>0</v>
      </c>
      <c r="D241" s="2571">
        <v>0</v>
      </c>
      <c r="E241" s="2507">
        <v>0</v>
      </c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>
        <v>0</v>
      </c>
      <c r="G246" s="2583">
        <v>0</v>
      </c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>
        <v>0</v>
      </c>
      <c r="I247" s="2592">
        <v>0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>
        <v>0</v>
      </c>
      <c r="K248" s="2592">
        <v>0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0</v>
      </c>
      <c r="N249" s="2591">
        <v>0</v>
      </c>
      <c r="O249" s="2592">
        <v>0</v>
      </c>
      <c r="P249" s="2591">
        <v>0</v>
      </c>
      <c r="Q249" s="2592">
        <v>0</v>
      </c>
      <c r="R249" s="2591">
        <v>0</v>
      </c>
      <c r="S249" s="2592">
        <v>0</v>
      </c>
      <c r="T249" s="2591">
        <v>0</v>
      </c>
      <c r="U249" s="2592">
        <v>0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>
        <v>0</v>
      </c>
      <c r="I250" s="2592">
        <v>0</v>
      </c>
      <c r="J250" s="2591">
        <v>0</v>
      </c>
      <c r="K250" s="2592">
        <v>0</v>
      </c>
      <c r="L250" s="2591">
        <v>0</v>
      </c>
      <c r="M250" s="2592">
        <v>0</v>
      </c>
      <c r="N250" s="2591">
        <v>0</v>
      </c>
      <c r="O250" s="2592">
        <v>0</v>
      </c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0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0</v>
      </c>
      <c r="R251" s="2591">
        <v>0</v>
      </c>
      <c r="S251" s="2592">
        <v>0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0</v>
      </c>
      <c r="X252" s="2602">
        <v>0</v>
      </c>
      <c r="Y252" s="2603">
        <v>0</v>
      </c>
      <c r="Z252" s="2602">
        <v>0</v>
      </c>
      <c r="AA252" s="2603">
        <v>0</v>
      </c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>
        <v>0</v>
      </c>
      <c r="G253" s="2583">
        <v>0</v>
      </c>
      <c r="H253" s="2609">
        <v>0</v>
      </c>
      <c r="I253" s="2583">
        <v>0</v>
      </c>
      <c r="J253" s="2609">
        <v>0</v>
      </c>
      <c r="K253" s="2583">
        <v>0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0</v>
      </c>
      <c r="W253" s="2583">
        <v>0</v>
      </c>
      <c r="X253" s="2609">
        <v>0</v>
      </c>
      <c r="Y253" s="2583">
        <v>0</v>
      </c>
      <c r="Z253" s="2609">
        <v>0</v>
      </c>
      <c r="AA253" s="2583">
        <v>0</v>
      </c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0</v>
      </c>
      <c r="V254" s="2582">
        <v>0</v>
      </c>
      <c r="W254" s="2592">
        <v>0</v>
      </c>
      <c r="X254" s="2591">
        <v>0</v>
      </c>
      <c r="Y254" s="2592">
        <v>0</v>
      </c>
      <c r="Z254" s="2591">
        <v>0</v>
      </c>
      <c r="AA254" s="2592">
        <v>0</v>
      </c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0</v>
      </c>
      <c r="N255" s="2602">
        <v>0</v>
      </c>
      <c r="O255" s="2623">
        <v>0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0</v>
      </c>
      <c r="V255" s="2622">
        <v>0</v>
      </c>
      <c r="W255" s="2603">
        <v>0</v>
      </c>
      <c r="X255" s="2602">
        <v>0</v>
      </c>
      <c r="Y255" s="2603">
        <v>0</v>
      </c>
      <c r="Z255" s="2602">
        <v>0</v>
      </c>
      <c r="AA255" s="2603">
        <v>0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>
        <v>0</v>
      </c>
      <c r="G260" s="1996">
        <v>0</v>
      </c>
      <c r="H260" s="2209">
        <v>0</v>
      </c>
      <c r="I260" s="1996">
        <v>0</v>
      </c>
      <c r="J260" s="2209">
        <v>0</v>
      </c>
      <c r="K260" s="1996">
        <v>0</v>
      </c>
      <c r="L260" s="2209">
        <v>0</v>
      </c>
      <c r="M260" s="1996">
        <v>0</v>
      </c>
      <c r="N260" s="2283">
        <v>0</v>
      </c>
      <c r="O260" s="1996">
        <v>0</v>
      </c>
      <c r="P260" s="2629">
        <v>0</v>
      </c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>
        <v>0</v>
      </c>
      <c r="G261" s="2003">
        <v>0</v>
      </c>
      <c r="H261" s="329">
        <v>0</v>
      </c>
      <c r="I261" s="2003">
        <v>0</v>
      </c>
      <c r="J261" s="329">
        <v>0</v>
      </c>
      <c r="K261" s="2003">
        <v>0</v>
      </c>
      <c r="L261" s="329">
        <v>0</v>
      </c>
      <c r="M261" s="2003">
        <v>0</v>
      </c>
      <c r="N261" s="2068">
        <v>0</v>
      </c>
      <c r="O261" s="2003">
        <v>0</v>
      </c>
      <c r="P261" s="2632">
        <v>0</v>
      </c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>
        <v>0</v>
      </c>
      <c r="G262" s="2009">
        <v>0</v>
      </c>
      <c r="H262" s="876">
        <v>0</v>
      </c>
      <c r="I262" s="2009">
        <v>0</v>
      </c>
      <c r="J262" s="876">
        <v>0</v>
      </c>
      <c r="K262" s="2009">
        <v>0</v>
      </c>
      <c r="L262" s="876">
        <v>0</v>
      </c>
      <c r="M262" s="2009">
        <v>0</v>
      </c>
      <c r="N262" s="1911">
        <v>0</v>
      </c>
      <c r="O262" s="2009">
        <v>0</v>
      </c>
      <c r="P262" s="2633">
        <v>0</v>
      </c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>
        <v>0</v>
      </c>
      <c r="G263" s="1996">
        <v>0</v>
      </c>
      <c r="H263" s="2209">
        <v>0</v>
      </c>
      <c r="I263" s="1996">
        <v>0</v>
      </c>
      <c r="J263" s="2209">
        <v>0</v>
      </c>
      <c r="K263" s="1996">
        <v>0</v>
      </c>
      <c r="L263" s="2209">
        <v>0</v>
      </c>
      <c r="M263" s="1996">
        <v>0</v>
      </c>
      <c r="N263" s="2283">
        <v>0</v>
      </c>
      <c r="O263" s="1944">
        <v>0</v>
      </c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>
        <v>0</v>
      </c>
      <c r="G264" s="2003">
        <v>0</v>
      </c>
      <c r="H264" s="329">
        <v>0</v>
      </c>
      <c r="I264" s="2003">
        <v>0</v>
      </c>
      <c r="J264" s="329">
        <v>0</v>
      </c>
      <c r="K264" s="2003">
        <v>0</v>
      </c>
      <c r="L264" s="329">
        <v>0</v>
      </c>
      <c r="M264" s="2003">
        <v>0</v>
      </c>
      <c r="N264" s="2068">
        <v>0</v>
      </c>
      <c r="O264" s="332">
        <v>0</v>
      </c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>
        <v>0</v>
      </c>
      <c r="G265" s="2009">
        <v>0</v>
      </c>
      <c r="H265" s="876">
        <v>0</v>
      </c>
      <c r="I265" s="2009">
        <v>0</v>
      </c>
      <c r="J265" s="876">
        <v>0</v>
      </c>
      <c r="K265" s="2009">
        <v>0</v>
      </c>
      <c r="L265" s="876">
        <v>0</v>
      </c>
      <c r="M265" s="2009">
        <v>0</v>
      </c>
      <c r="N265" s="1911">
        <v>0</v>
      </c>
      <c r="O265" s="1953">
        <v>0</v>
      </c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>
        <v>0</v>
      </c>
      <c r="G270" s="2210">
        <v>0</v>
      </c>
      <c r="H270" s="2209">
        <v>0</v>
      </c>
      <c r="I270" s="2210">
        <v>0</v>
      </c>
      <c r="J270" s="2209">
        <v>0</v>
      </c>
      <c r="K270" s="2210">
        <v>0</v>
      </c>
      <c r="L270" s="2209">
        <v>0</v>
      </c>
      <c r="M270" s="2210">
        <v>0</v>
      </c>
      <c r="N270" s="2209">
        <v>0</v>
      </c>
      <c r="O270" s="2210">
        <v>0</v>
      </c>
      <c r="P270" s="2209">
        <v>0</v>
      </c>
      <c r="Q270" s="2210">
        <v>0</v>
      </c>
      <c r="R270" s="2209">
        <v>0</v>
      </c>
      <c r="S270" s="2210">
        <v>0</v>
      </c>
      <c r="T270" s="2209">
        <v>0</v>
      </c>
      <c r="U270" s="2640">
        <v>0</v>
      </c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>
        <v>0</v>
      </c>
      <c r="G271" s="142">
        <v>0</v>
      </c>
      <c r="H271" s="327">
        <v>0</v>
      </c>
      <c r="I271" s="142">
        <v>0</v>
      </c>
      <c r="J271" s="327">
        <v>0</v>
      </c>
      <c r="K271" s="142">
        <v>0</v>
      </c>
      <c r="L271" s="327">
        <v>0</v>
      </c>
      <c r="M271" s="142">
        <v>0</v>
      </c>
      <c r="N271" s="327">
        <v>0</v>
      </c>
      <c r="O271" s="142">
        <v>0</v>
      </c>
      <c r="P271" s="327">
        <v>0</v>
      </c>
      <c r="Q271" s="142">
        <v>0</v>
      </c>
      <c r="R271" s="327">
        <v>0</v>
      </c>
      <c r="S271" s="142">
        <v>0</v>
      </c>
      <c r="T271" s="327">
        <v>0</v>
      </c>
      <c r="U271" s="1918">
        <v>0</v>
      </c>
      <c r="V271" s="337">
        <v>0</v>
      </c>
      <c r="W271" s="142">
        <v>0</v>
      </c>
      <c r="X271" s="44">
        <v>0</v>
      </c>
      <c r="Y271" s="142">
        <v>0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>
        <v>0</v>
      </c>
      <c r="G272" s="142">
        <v>0</v>
      </c>
      <c r="H272" s="327">
        <v>0</v>
      </c>
      <c r="I272" s="142">
        <v>0</v>
      </c>
      <c r="J272" s="327">
        <v>0</v>
      </c>
      <c r="K272" s="142">
        <v>0</v>
      </c>
      <c r="L272" s="327">
        <v>0</v>
      </c>
      <c r="M272" s="142">
        <v>0</v>
      </c>
      <c r="N272" s="327">
        <v>0</v>
      </c>
      <c r="O272" s="142">
        <v>0</v>
      </c>
      <c r="P272" s="327">
        <v>0</v>
      </c>
      <c r="Q272" s="142">
        <v>0</v>
      </c>
      <c r="R272" s="327">
        <v>0</v>
      </c>
      <c r="S272" s="142">
        <v>0</v>
      </c>
      <c r="T272" s="327">
        <v>0</v>
      </c>
      <c r="U272" s="1918">
        <v>0</v>
      </c>
      <c r="V272" s="337">
        <v>0</v>
      </c>
      <c r="W272" s="142">
        <v>0</v>
      </c>
      <c r="X272" s="44">
        <v>0</v>
      </c>
      <c r="Y272" s="142">
        <v>0</v>
      </c>
      <c r="Z272" s="327">
        <v>0</v>
      </c>
      <c r="AA272" s="142">
        <v>0</v>
      </c>
      <c r="AB272" s="327">
        <v>0</v>
      </c>
      <c r="AC272" s="905">
        <v>0</v>
      </c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>
        <v>0</v>
      </c>
      <c r="G273" s="330">
        <v>0</v>
      </c>
      <c r="H273" s="329">
        <v>0</v>
      </c>
      <c r="I273" s="330">
        <v>0</v>
      </c>
      <c r="J273" s="329">
        <v>0</v>
      </c>
      <c r="K273" s="330">
        <v>0</v>
      </c>
      <c r="L273" s="329">
        <v>0</v>
      </c>
      <c r="M273" s="330">
        <v>0</v>
      </c>
      <c r="N273" s="329">
        <v>0</v>
      </c>
      <c r="O273" s="330">
        <v>0</v>
      </c>
      <c r="P273" s="329">
        <v>0</v>
      </c>
      <c r="Q273" s="330">
        <v>0</v>
      </c>
      <c r="R273" s="329">
        <v>0</v>
      </c>
      <c r="S273" s="330">
        <v>0</v>
      </c>
      <c r="T273" s="329">
        <v>0</v>
      </c>
      <c r="U273" s="2302">
        <v>0</v>
      </c>
      <c r="V273" s="2004">
        <v>0</v>
      </c>
      <c r="W273" s="330">
        <v>0</v>
      </c>
      <c r="X273" s="2068">
        <v>0</v>
      </c>
      <c r="Y273" s="330">
        <v>0</v>
      </c>
      <c r="Z273" s="329">
        <v>0</v>
      </c>
      <c r="AA273" s="330">
        <v>0</v>
      </c>
      <c r="AB273" s="329">
        <v>0</v>
      </c>
      <c r="AC273" s="2003">
        <v>0</v>
      </c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>
        <v>0</v>
      </c>
      <c r="G274" s="2110">
        <v>0</v>
      </c>
      <c r="H274" s="1940">
        <v>0</v>
      </c>
      <c r="I274" s="2110">
        <v>0</v>
      </c>
      <c r="J274" s="1940">
        <v>0</v>
      </c>
      <c r="K274" s="2110">
        <v>0</v>
      </c>
      <c r="L274" s="1940">
        <v>0</v>
      </c>
      <c r="M274" s="2110">
        <v>0</v>
      </c>
      <c r="N274" s="1940">
        <v>0</v>
      </c>
      <c r="O274" s="2110">
        <v>0</v>
      </c>
      <c r="P274" s="1940">
        <v>0</v>
      </c>
      <c r="Q274" s="2110">
        <v>0</v>
      </c>
      <c r="R274" s="1940">
        <v>0</v>
      </c>
      <c r="S274" s="2110">
        <v>0</v>
      </c>
      <c r="T274" s="1940">
        <v>0</v>
      </c>
      <c r="U274" s="2646">
        <v>0</v>
      </c>
      <c r="V274" s="2109">
        <v>0</v>
      </c>
      <c r="W274" s="2110">
        <v>0</v>
      </c>
      <c r="X274" s="2087">
        <v>0</v>
      </c>
      <c r="Y274" s="2110">
        <v>0</v>
      </c>
      <c r="Z274" s="1940">
        <v>0</v>
      </c>
      <c r="AA274" s="2110">
        <v>0</v>
      </c>
      <c r="AB274" s="1940">
        <v>0</v>
      </c>
      <c r="AC274" s="325">
        <v>0</v>
      </c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281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1" zoomScaleNormal="100" workbookViewId="0">
      <selection activeCell="C227" sqref="C22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184</v>
      </c>
      <c r="C12" s="2649">
        <f>SUM(C13:C26)</f>
        <v>63</v>
      </c>
      <c r="D12" s="2439">
        <f>SUM(D13:D26)</f>
        <v>121</v>
      </c>
      <c r="E12" s="2650">
        <f>SUM(E13:E26)</f>
        <v>0</v>
      </c>
      <c r="F12" s="171">
        <f t="shared" ref="F12:AN12" si="0">SUM(F13:F26)</f>
        <v>2</v>
      </c>
      <c r="G12" s="336">
        <f>SUM(G13:G26)</f>
        <v>6</v>
      </c>
      <c r="H12" s="171">
        <f t="shared" si="0"/>
        <v>2</v>
      </c>
      <c r="I12" s="2650">
        <f t="shared" si="0"/>
        <v>1</v>
      </c>
      <c r="J12" s="171">
        <f t="shared" si="0"/>
        <v>3</v>
      </c>
      <c r="K12" s="2650">
        <f t="shared" si="0"/>
        <v>0</v>
      </c>
      <c r="L12" s="171">
        <f t="shared" si="0"/>
        <v>4</v>
      </c>
      <c r="M12" s="2650">
        <f t="shared" si="0"/>
        <v>8</v>
      </c>
      <c r="N12" s="171">
        <f t="shared" si="0"/>
        <v>7</v>
      </c>
      <c r="O12" s="2650">
        <f t="shared" si="0"/>
        <v>2</v>
      </c>
      <c r="P12" s="171">
        <f t="shared" si="0"/>
        <v>3</v>
      </c>
      <c r="Q12" s="2650">
        <f t="shared" si="0"/>
        <v>1</v>
      </c>
      <c r="R12" s="171">
        <f t="shared" si="0"/>
        <v>5</v>
      </c>
      <c r="S12" s="2650">
        <f t="shared" si="0"/>
        <v>2</v>
      </c>
      <c r="T12" s="171">
        <f t="shared" si="0"/>
        <v>8</v>
      </c>
      <c r="U12" s="2650">
        <f>SUM(U13:U26)</f>
        <v>2</v>
      </c>
      <c r="V12" s="171">
        <f>SUM(V13:V26)</f>
        <v>7</v>
      </c>
      <c r="W12" s="2650">
        <f t="shared" si="0"/>
        <v>2</v>
      </c>
      <c r="X12" s="171">
        <f t="shared" si="0"/>
        <v>10</v>
      </c>
      <c r="Y12" s="2650">
        <f t="shared" si="0"/>
        <v>0</v>
      </c>
      <c r="Z12" s="171">
        <f t="shared" si="0"/>
        <v>8</v>
      </c>
      <c r="AA12" s="2650">
        <f t="shared" si="0"/>
        <v>10</v>
      </c>
      <c r="AB12" s="171">
        <f t="shared" si="0"/>
        <v>8</v>
      </c>
      <c r="AC12" s="2650">
        <f t="shared" si="0"/>
        <v>7</v>
      </c>
      <c r="AD12" s="171">
        <f t="shared" si="0"/>
        <v>15</v>
      </c>
      <c r="AE12" s="2650">
        <f t="shared" si="0"/>
        <v>12</v>
      </c>
      <c r="AF12" s="171">
        <f t="shared" si="0"/>
        <v>13</v>
      </c>
      <c r="AG12" s="2650">
        <f t="shared" si="0"/>
        <v>7</v>
      </c>
      <c r="AH12" s="171">
        <f t="shared" si="0"/>
        <v>7</v>
      </c>
      <c r="AI12" s="2650">
        <f t="shared" si="0"/>
        <v>2</v>
      </c>
      <c r="AJ12" s="171">
        <f t="shared" si="0"/>
        <v>12</v>
      </c>
      <c r="AK12" s="2650">
        <f t="shared" si="0"/>
        <v>0</v>
      </c>
      <c r="AL12" s="171">
        <f t="shared" si="0"/>
        <v>5</v>
      </c>
      <c r="AM12" s="2650">
        <f t="shared" si="0"/>
        <v>1</v>
      </c>
      <c r="AN12" s="2651">
        <f t="shared" si="0"/>
        <v>2</v>
      </c>
      <c r="AO12" s="2652">
        <f>SUM(AO13:AO26)</f>
        <v>15</v>
      </c>
      <c r="AP12" s="2653">
        <f>SUM(AP13:AP26)</f>
        <v>0</v>
      </c>
      <c r="AQ12" s="2653">
        <f>SUM(AQ13:AQ26)</f>
        <v>0</v>
      </c>
      <c r="AR12" s="2653">
        <f>SUM(AR13:AR26)</f>
        <v>2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0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>
        <v>0</v>
      </c>
      <c r="F14" s="347">
        <v>0</v>
      </c>
      <c r="G14" s="346">
        <v>0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0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0</v>
      </c>
      <c r="AC16" s="346">
        <v>0</v>
      </c>
      <c r="AD16" s="350">
        <v>0</v>
      </c>
      <c r="AE16" s="346">
        <v>0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0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11</v>
      </c>
      <c r="C18" s="2339">
        <f>SUM(E18+G18+I18+K18+M18+O18+Q18+S18+U18+W18+Y18+AA18+AC18+AE18+AG18+AI18+AK18+AM18)</f>
        <v>7</v>
      </c>
      <c r="D18" s="2663">
        <f>SUM(F18+H18+J18+L18+N18+P18+R18+T18+V18+X18+Z18+AB18+AD18+AF18+AH18+AJ18+AL18+AN18)</f>
        <v>4</v>
      </c>
      <c r="E18" s="346">
        <v>0</v>
      </c>
      <c r="F18" s="347">
        <v>0</v>
      </c>
      <c r="G18" s="346">
        <v>3</v>
      </c>
      <c r="H18" s="347">
        <v>0</v>
      </c>
      <c r="I18" s="346">
        <v>0</v>
      </c>
      <c r="J18" s="350">
        <v>0</v>
      </c>
      <c r="K18" s="290">
        <v>0</v>
      </c>
      <c r="L18" s="350">
        <v>0</v>
      </c>
      <c r="M18" s="346">
        <v>2</v>
      </c>
      <c r="N18" s="350">
        <v>0</v>
      </c>
      <c r="O18" s="346">
        <v>0</v>
      </c>
      <c r="P18" s="350">
        <v>0</v>
      </c>
      <c r="Q18" s="346">
        <v>1</v>
      </c>
      <c r="R18" s="350">
        <v>1</v>
      </c>
      <c r="S18" s="346">
        <v>0</v>
      </c>
      <c r="T18" s="350">
        <v>1</v>
      </c>
      <c r="U18" s="346">
        <v>0</v>
      </c>
      <c r="V18" s="350">
        <v>0</v>
      </c>
      <c r="W18" s="346">
        <v>0</v>
      </c>
      <c r="X18" s="350">
        <v>0</v>
      </c>
      <c r="Y18" s="346">
        <v>0</v>
      </c>
      <c r="Z18" s="350">
        <v>0</v>
      </c>
      <c r="AA18" s="346">
        <v>0</v>
      </c>
      <c r="AB18" s="350">
        <v>1</v>
      </c>
      <c r="AC18" s="346">
        <v>0</v>
      </c>
      <c r="AD18" s="350">
        <v>0</v>
      </c>
      <c r="AE18" s="346">
        <v>0</v>
      </c>
      <c r="AF18" s="350">
        <v>0</v>
      </c>
      <c r="AG18" s="346">
        <v>0</v>
      </c>
      <c r="AH18" s="350">
        <v>0</v>
      </c>
      <c r="AI18" s="346">
        <v>1</v>
      </c>
      <c r="AJ18" s="350">
        <v>1</v>
      </c>
      <c r="AK18" s="346">
        <v>0</v>
      </c>
      <c r="AL18" s="350">
        <v>0</v>
      </c>
      <c r="AM18" s="351">
        <v>0</v>
      </c>
      <c r="AN18" s="352">
        <v>0</v>
      </c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0</v>
      </c>
      <c r="AC20" s="2673"/>
      <c r="AD20" s="383">
        <v>0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7</v>
      </c>
      <c r="C24" s="2339">
        <f>SUM(G24+I24+K24+M24+O24+Q24+S24+U24+W24+Y24+AA24+AC24+AE24+AG24+AI24+AK24+AM24)</f>
        <v>2</v>
      </c>
      <c r="D24" s="2663">
        <f>SUM(H24+J24+L24+N24+P24+R24+T24+V24+X24+Z24+AB24+AD24+AF24+AH24+AJ24+AL24+AN24)</f>
        <v>5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0</v>
      </c>
      <c r="M24" s="192">
        <v>0</v>
      </c>
      <c r="N24" s="383">
        <v>1</v>
      </c>
      <c r="O24" s="192">
        <v>0</v>
      </c>
      <c r="P24" s="383">
        <v>0</v>
      </c>
      <c r="Q24" s="192">
        <v>0</v>
      </c>
      <c r="R24" s="383">
        <v>1</v>
      </c>
      <c r="S24" s="192">
        <v>0</v>
      </c>
      <c r="T24" s="383">
        <v>1</v>
      </c>
      <c r="U24" s="192">
        <v>0</v>
      </c>
      <c r="V24" s="383">
        <v>1</v>
      </c>
      <c r="W24" s="192">
        <v>0</v>
      </c>
      <c r="X24" s="383">
        <v>0</v>
      </c>
      <c r="Y24" s="192">
        <v>0</v>
      </c>
      <c r="Z24" s="383">
        <v>0</v>
      </c>
      <c r="AA24" s="192">
        <v>0</v>
      </c>
      <c r="AB24" s="383">
        <v>0</v>
      </c>
      <c r="AC24" s="192">
        <v>0</v>
      </c>
      <c r="AD24" s="383">
        <v>0</v>
      </c>
      <c r="AE24" s="192">
        <v>1</v>
      </c>
      <c r="AF24" s="383">
        <v>0</v>
      </c>
      <c r="AG24" s="192">
        <v>0</v>
      </c>
      <c r="AH24" s="383">
        <v>0</v>
      </c>
      <c r="AI24" s="192">
        <v>1</v>
      </c>
      <c r="AJ24" s="383">
        <v>0</v>
      </c>
      <c r="AK24" s="192">
        <v>0</v>
      </c>
      <c r="AL24" s="383">
        <v>1</v>
      </c>
      <c r="AM24" s="776">
        <v>0</v>
      </c>
      <c r="AN24" s="384">
        <v>0</v>
      </c>
      <c r="AO24" s="2675">
        <v>3</v>
      </c>
      <c r="AP24" s="2676">
        <v>0</v>
      </c>
      <c r="AQ24" s="2676">
        <v>0</v>
      </c>
      <c r="AR24" s="2676">
        <v>1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36</v>
      </c>
      <c r="C25" s="2339">
        <f>SUM(M25+O25+Q25+S25+U25+W25+Y25+AA25+AC25+AE25+AG25+AI25+AK25+AM25)</f>
        <v>14</v>
      </c>
      <c r="D25" s="2663">
        <f>SUM(N25+P25+R25+T25+V25+X25+Z25+AB25+AD25+AF25+AH25+AJ25+AL25+AN25)</f>
        <v>22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0</v>
      </c>
      <c r="T25" s="383">
        <v>1</v>
      </c>
      <c r="U25" s="192">
        <v>0</v>
      </c>
      <c r="V25" s="383">
        <v>0</v>
      </c>
      <c r="W25" s="192">
        <v>1</v>
      </c>
      <c r="X25" s="383">
        <v>2</v>
      </c>
      <c r="Y25" s="192">
        <v>0</v>
      </c>
      <c r="Z25" s="383">
        <v>2</v>
      </c>
      <c r="AA25" s="192">
        <v>3</v>
      </c>
      <c r="AB25" s="383">
        <v>3</v>
      </c>
      <c r="AC25" s="192">
        <v>2</v>
      </c>
      <c r="AD25" s="383">
        <v>4</v>
      </c>
      <c r="AE25" s="192">
        <v>3</v>
      </c>
      <c r="AF25" s="383">
        <v>4</v>
      </c>
      <c r="AG25" s="192">
        <v>4</v>
      </c>
      <c r="AH25" s="383">
        <v>1</v>
      </c>
      <c r="AI25" s="192">
        <v>0</v>
      </c>
      <c r="AJ25" s="383">
        <v>4</v>
      </c>
      <c r="AK25" s="192">
        <v>0</v>
      </c>
      <c r="AL25" s="383">
        <v>1</v>
      </c>
      <c r="AM25" s="776">
        <v>1</v>
      </c>
      <c r="AN25" s="384">
        <v>0</v>
      </c>
      <c r="AO25" s="2675">
        <v>1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130</v>
      </c>
      <c r="C26" s="755">
        <f>SUM(E26+G26+I26+K26+M26+O26+Q26+S26+U26+W26+Y26+AA26+AC26+AE26+AG26+AI26+AK26+AM26)</f>
        <v>40</v>
      </c>
      <c r="D26" s="2679">
        <f>SUM(F26+H26+J26+L26+N26+P26+R26+T26+V26+X26+Z26+AB26+AD26+AF26+AH26+AJ26+AL26+AN26)</f>
        <v>90</v>
      </c>
      <c r="E26" s="2680">
        <v>0</v>
      </c>
      <c r="F26" s="389">
        <v>2</v>
      </c>
      <c r="G26" s="380">
        <v>3</v>
      </c>
      <c r="H26" s="388">
        <v>2</v>
      </c>
      <c r="I26" s="380">
        <v>1</v>
      </c>
      <c r="J26" s="389">
        <v>3</v>
      </c>
      <c r="K26" s="373">
        <v>0</v>
      </c>
      <c r="L26" s="389">
        <v>4</v>
      </c>
      <c r="M26" s="380">
        <v>6</v>
      </c>
      <c r="N26" s="389">
        <v>6</v>
      </c>
      <c r="O26" s="380">
        <v>2</v>
      </c>
      <c r="P26" s="389">
        <v>3</v>
      </c>
      <c r="Q26" s="380">
        <v>0</v>
      </c>
      <c r="R26" s="389">
        <v>3</v>
      </c>
      <c r="S26" s="380">
        <v>2</v>
      </c>
      <c r="T26" s="389">
        <v>5</v>
      </c>
      <c r="U26" s="380">
        <v>2</v>
      </c>
      <c r="V26" s="389">
        <v>6</v>
      </c>
      <c r="W26" s="380">
        <v>1</v>
      </c>
      <c r="X26" s="389">
        <v>8</v>
      </c>
      <c r="Y26" s="380">
        <v>0</v>
      </c>
      <c r="Z26" s="389">
        <v>6</v>
      </c>
      <c r="AA26" s="380">
        <v>7</v>
      </c>
      <c r="AB26" s="389">
        <v>4</v>
      </c>
      <c r="AC26" s="380">
        <v>5</v>
      </c>
      <c r="AD26" s="389">
        <v>11</v>
      </c>
      <c r="AE26" s="380">
        <v>8</v>
      </c>
      <c r="AF26" s="389">
        <v>9</v>
      </c>
      <c r="AG26" s="380">
        <v>3</v>
      </c>
      <c r="AH26" s="389">
        <v>6</v>
      </c>
      <c r="AI26" s="380">
        <v>0</v>
      </c>
      <c r="AJ26" s="389">
        <v>7</v>
      </c>
      <c r="AK26" s="380">
        <v>0</v>
      </c>
      <c r="AL26" s="389">
        <v>3</v>
      </c>
      <c r="AM26" s="682">
        <v>0</v>
      </c>
      <c r="AN26" s="390">
        <v>2</v>
      </c>
      <c r="AO26" s="837">
        <v>11</v>
      </c>
      <c r="AP26" s="2681">
        <v>0</v>
      </c>
      <c r="AQ26" s="2681">
        <v>0</v>
      </c>
      <c r="AR26" s="2681">
        <v>1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76</v>
      </c>
      <c r="C31" s="2333">
        <f t="shared" ref="C31:D34" si="17">SUM(E31+G31+I31+K31+M31+O31+Q31+S31+U31+W31+Y31+AA31+AC31+AE31+AG31+AI31+AK31+AM31)</f>
        <v>39</v>
      </c>
      <c r="D31" s="2655">
        <f t="shared" si="17"/>
        <v>37</v>
      </c>
      <c r="E31" s="2656">
        <v>0</v>
      </c>
      <c r="F31" s="2657">
        <v>1</v>
      </c>
      <c r="G31" s="2656">
        <v>1</v>
      </c>
      <c r="H31" s="2658">
        <v>3</v>
      </c>
      <c r="I31" s="2656">
        <v>1</v>
      </c>
      <c r="J31" s="2658">
        <v>2</v>
      </c>
      <c r="K31" s="2656">
        <v>0</v>
      </c>
      <c r="L31" s="2658">
        <v>0</v>
      </c>
      <c r="M31" s="2656">
        <v>0</v>
      </c>
      <c r="N31" s="2658">
        <v>0</v>
      </c>
      <c r="O31" s="2656">
        <v>1</v>
      </c>
      <c r="P31" s="2658">
        <v>0</v>
      </c>
      <c r="Q31" s="2687">
        <v>1</v>
      </c>
      <c r="R31" s="2658">
        <v>0</v>
      </c>
      <c r="S31" s="2656">
        <v>0</v>
      </c>
      <c r="T31" s="2658">
        <v>0</v>
      </c>
      <c r="U31" s="2656">
        <v>0</v>
      </c>
      <c r="V31" s="2658">
        <v>0</v>
      </c>
      <c r="W31" s="2656">
        <v>1</v>
      </c>
      <c r="X31" s="2658">
        <v>4</v>
      </c>
      <c r="Y31" s="2656">
        <v>0</v>
      </c>
      <c r="Z31" s="2658">
        <v>2</v>
      </c>
      <c r="AA31" s="2656">
        <v>4</v>
      </c>
      <c r="AB31" s="2658">
        <v>2</v>
      </c>
      <c r="AC31" s="2687">
        <v>2</v>
      </c>
      <c r="AD31" s="2658">
        <v>2</v>
      </c>
      <c r="AE31" s="2656">
        <v>10</v>
      </c>
      <c r="AF31" s="2658">
        <v>6</v>
      </c>
      <c r="AG31" s="2687">
        <v>11</v>
      </c>
      <c r="AH31" s="2658">
        <v>6</v>
      </c>
      <c r="AI31" s="2656">
        <v>6</v>
      </c>
      <c r="AJ31" s="2658">
        <v>5</v>
      </c>
      <c r="AK31" s="2687">
        <v>0</v>
      </c>
      <c r="AL31" s="2658">
        <v>2</v>
      </c>
      <c r="AM31" s="2688">
        <v>1</v>
      </c>
      <c r="AN31" s="496">
        <v>2</v>
      </c>
      <c r="AO31" s="2659">
        <v>6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31</v>
      </c>
      <c r="C32" s="2533"/>
      <c r="D32" s="2663">
        <f>SUM(F32+H32+J32+L32+N32+P32+R32+T32+V32+X32+Z32+AB32+AD32+AF32+AH32+AJ32+AL32+AN32)</f>
        <v>31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0</v>
      </c>
      <c r="M32" s="686"/>
      <c r="N32" s="350">
        <v>1</v>
      </c>
      <c r="O32" s="686"/>
      <c r="P32" s="350">
        <v>3</v>
      </c>
      <c r="Q32" s="542"/>
      <c r="R32" s="350">
        <v>3</v>
      </c>
      <c r="S32" s="686"/>
      <c r="T32" s="350">
        <v>5</v>
      </c>
      <c r="U32" s="686"/>
      <c r="V32" s="350">
        <v>1</v>
      </c>
      <c r="W32" s="686"/>
      <c r="X32" s="350">
        <v>4</v>
      </c>
      <c r="Y32" s="686"/>
      <c r="Z32" s="350">
        <v>7</v>
      </c>
      <c r="AA32" s="686"/>
      <c r="AB32" s="350">
        <v>0</v>
      </c>
      <c r="AC32" s="542"/>
      <c r="AD32" s="350">
        <v>2</v>
      </c>
      <c r="AE32" s="686"/>
      <c r="AF32" s="350">
        <v>3</v>
      </c>
      <c r="AG32" s="542"/>
      <c r="AH32" s="350">
        <v>2</v>
      </c>
      <c r="AI32" s="686"/>
      <c r="AJ32" s="350">
        <v>0</v>
      </c>
      <c r="AK32" s="542"/>
      <c r="AL32" s="350">
        <v>0</v>
      </c>
      <c r="AM32" s="3850"/>
      <c r="AN32" s="352">
        <v>0</v>
      </c>
      <c r="AO32" s="2689">
        <v>0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0</v>
      </c>
      <c r="Q33" s="542"/>
      <c r="R33" s="350">
        <v>0</v>
      </c>
      <c r="S33" s="686"/>
      <c r="T33" s="350">
        <v>0</v>
      </c>
      <c r="U33" s="686"/>
      <c r="V33" s="350">
        <v>0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0</v>
      </c>
      <c r="Q34" s="348">
        <v>0</v>
      </c>
      <c r="R34" s="350">
        <v>0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0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1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1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1</v>
      </c>
      <c r="M36" s="346">
        <v>0</v>
      </c>
      <c r="N36" s="350">
        <v>0</v>
      </c>
      <c r="O36" s="346">
        <v>0</v>
      </c>
      <c r="P36" s="350">
        <v>0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>
        <v>0</v>
      </c>
      <c r="M38" s="686"/>
      <c r="N38" s="350">
        <v>0</v>
      </c>
      <c r="O38" s="686"/>
      <c r="P38" s="350">
        <v>0</v>
      </c>
      <c r="Q38" s="542"/>
      <c r="R38" s="350">
        <v>0</v>
      </c>
      <c r="S38" s="686"/>
      <c r="T38" s="350">
        <v>0</v>
      </c>
      <c r="U38" s="686"/>
      <c r="V38" s="350">
        <v>0</v>
      </c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>
        <v>0</v>
      </c>
      <c r="AE38" s="686"/>
      <c r="AF38" s="350">
        <v>0</v>
      </c>
      <c r="AG38" s="542"/>
      <c r="AH38" s="350">
        <v>0</v>
      </c>
      <c r="AI38" s="686"/>
      <c r="AJ38" s="350">
        <v>0</v>
      </c>
      <c r="AK38" s="542"/>
      <c r="AL38" s="350">
        <v>0</v>
      </c>
      <c r="AM38" s="3850"/>
      <c r="AN38" s="352"/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8</v>
      </c>
      <c r="C39" s="2339">
        <f t="shared" ref="C39:D46" si="46">SUM(E39+G39+I39+K39+M39+O39+Q39+S39+U39+W39+Y39+AA39+AC39+AE39+AG39+AI39+AK39+AM39)</f>
        <v>1</v>
      </c>
      <c r="D39" s="2663">
        <f t="shared" si="46"/>
        <v>7</v>
      </c>
      <c r="E39" s="346">
        <v>0</v>
      </c>
      <c r="F39" s="347">
        <v>3</v>
      </c>
      <c r="G39" s="346">
        <v>0</v>
      </c>
      <c r="H39" s="350">
        <v>0</v>
      </c>
      <c r="I39" s="346">
        <v>1</v>
      </c>
      <c r="J39" s="350">
        <v>0</v>
      </c>
      <c r="K39" s="346">
        <v>0</v>
      </c>
      <c r="L39" s="350">
        <v>0</v>
      </c>
      <c r="M39" s="346">
        <v>0</v>
      </c>
      <c r="N39" s="350">
        <v>2</v>
      </c>
      <c r="O39" s="346">
        <v>0</v>
      </c>
      <c r="P39" s="350">
        <v>0</v>
      </c>
      <c r="Q39" s="348">
        <v>0</v>
      </c>
      <c r="R39" s="350">
        <v>0</v>
      </c>
      <c r="S39" s="346">
        <v>0</v>
      </c>
      <c r="T39" s="350">
        <v>2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0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28</v>
      </c>
      <c r="C40" s="2339">
        <f>SUM(E40+G40+I40+K40+M40+O40+Q40+S40+U40+W40+Y40+AA40+AC40+AE40+AG40+AI40+AK40+AM40)</f>
        <v>8</v>
      </c>
      <c r="D40" s="2663">
        <f>SUM(F40+H40+J40+L40+N40+P40+R40+T40+V40+X40+Z40+AB40+AD40+AF40+AH40+AJ40+AL40+AN40)</f>
        <v>20</v>
      </c>
      <c r="E40" s="346">
        <v>0</v>
      </c>
      <c r="F40" s="347">
        <v>0</v>
      </c>
      <c r="G40" s="346">
        <v>0</v>
      </c>
      <c r="H40" s="350">
        <v>0</v>
      </c>
      <c r="I40" s="346">
        <v>0</v>
      </c>
      <c r="J40" s="350">
        <v>2</v>
      </c>
      <c r="K40" s="346">
        <v>0</v>
      </c>
      <c r="L40" s="350">
        <v>3</v>
      </c>
      <c r="M40" s="346">
        <v>3</v>
      </c>
      <c r="N40" s="350">
        <v>2</v>
      </c>
      <c r="O40" s="346">
        <v>1</v>
      </c>
      <c r="P40" s="350">
        <v>0</v>
      </c>
      <c r="Q40" s="348">
        <v>0</v>
      </c>
      <c r="R40" s="350">
        <v>3</v>
      </c>
      <c r="S40" s="346">
        <v>1</v>
      </c>
      <c r="T40" s="350">
        <v>2</v>
      </c>
      <c r="U40" s="346">
        <v>0</v>
      </c>
      <c r="V40" s="350">
        <v>3</v>
      </c>
      <c r="W40" s="346">
        <v>1</v>
      </c>
      <c r="X40" s="350">
        <v>1</v>
      </c>
      <c r="Y40" s="346">
        <v>1</v>
      </c>
      <c r="Z40" s="350">
        <v>1</v>
      </c>
      <c r="AA40" s="346">
        <v>1</v>
      </c>
      <c r="AB40" s="350">
        <v>1</v>
      </c>
      <c r="AC40" s="348">
        <v>0</v>
      </c>
      <c r="AD40" s="350">
        <v>1</v>
      </c>
      <c r="AE40" s="346">
        <v>0</v>
      </c>
      <c r="AF40" s="350">
        <v>0</v>
      </c>
      <c r="AG40" s="348">
        <v>0</v>
      </c>
      <c r="AH40" s="350">
        <v>1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2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2</v>
      </c>
      <c r="C41" s="2339">
        <f>SUM(E41+G41+I41+K41+M41+O41+Q41+S41+U41+W41+Y41+AA41+AC41+AE41+AG41+AI41+AK41+AM41)</f>
        <v>1</v>
      </c>
      <c r="D41" s="2663">
        <f>SUM(F41+H41+J41+L41+N41+P41+R41+T41+V41+X41+Z41+AB41+AD41+AF41+AH41+AJ41+AL41+AN41)</f>
        <v>1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1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1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20</v>
      </c>
      <c r="C46" s="2339">
        <f t="shared" si="46"/>
        <v>1</v>
      </c>
      <c r="D46" s="2663">
        <f t="shared" si="46"/>
        <v>19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0</v>
      </c>
      <c r="L46" s="383">
        <v>1</v>
      </c>
      <c r="M46" s="192">
        <v>0</v>
      </c>
      <c r="N46" s="383">
        <v>0</v>
      </c>
      <c r="O46" s="192">
        <v>0</v>
      </c>
      <c r="P46" s="383">
        <v>1</v>
      </c>
      <c r="Q46" s="482">
        <v>0</v>
      </c>
      <c r="R46" s="383">
        <v>1</v>
      </c>
      <c r="S46" s="192">
        <v>0</v>
      </c>
      <c r="T46" s="383">
        <v>0</v>
      </c>
      <c r="U46" s="192">
        <v>0</v>
      </c>
      <c r="V46" s="383">
        <v>1</v>
      </c>
      <c r="W46" s="192">
        <v>0</v>
      </c>
      <c r="X46" s="383">
        <v>0</v>
      </c>
      <c r="Y46" s="192">
        <v>0</v>
      </c>
      <c r="Z46" s="383">
        <v>0</v>
      </c>
      <c r="AA46" s="192">
        <v>0</v>
      </c>
      <c r="AB46" s="383">
        <v>2</v>
      </c>
      <c r="AC46" s="482">
        <v>0</v>
      </c>
      <c r="AD46" s="383">
        <v>2</v>
      </c>
      <c r="AE46" s="346">
        <v>0</v>
      </c>
      <c r="AF46" s="350">
        <v>2</v>
      </c>
      <c r="AG46" s="348">
        <v>1</v>
      </c>
      <c r="AH46" s="350">
        <v>3</v>
      </c>
      <c r="AI46" s="346">
        <v>0</v>
      </c>
      <c r="AJ46" s="350">
        <v>0</v>
      </c>
      <c r="AK46" s="348">
        <v>0</v>
      </c>
      <c r="AL46" s="350">
        <v>5</v>
      </c>
      <c r="AM46" s="348">
        <v>0</v>
      </c>
      <c r="AN46" s="384">
        <v>1</v>
      </c>
      <c r="AO46" s="2675">
        <v>1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>
        <v>0</v>
      </c>
      <c r="D60" s="2728">
        <v>0</v>
      </c>
      <c r="E60" s="2729">
        <v>0</v>
      </c>
      <c r="F60" s="65">
        <v>0</v>
      </c>
      <c r="G60" s="2729">
        <v>0</v>
      </c>
      <c r="H60" s="65">
        <v>0</v>
      </c>
      <c r="I60" s="2729">
        <v>0</v>
      </c>
      <c r="J60" s="65">
        <v>0</v>
      </c>
      <c r="K60" s="2729">
        <v>0</v>
      </c>
      <c r="L60" s="65">
        <v>0</v>
      </c>
      <c r="M60" s="2729">
        <v>0</v>
      </c>
      <c r="N60" s="65">
        <v>0</v>
      </c>
      <c r="O60" s="2729">
        <v>0</v>
      </c>
      <c r="P60" s="65">
        <v>0</v>
      </c>
      <c r="Q60" s="2729">
        <v>0</v>
      </c>
      <c r="R60" s="65">
        <v>0</v>
      </c>
      <c r="S60" s="2729">
        <v>0</v>
      </c>
      <c r="T60" s="65">
        <v>0</v>
      </c>
      <c r="U60" s="2729">
        <v>0</v>
      </c>
      <c r="V60" s="371">
        <v>0</v>
      </c>
      <c r="W60" s="296">
        <v>0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>
        <v>0</v>
      </c>
      <c r="D61" s="2732">
        <v>0</v>
      </c>
      <c r="E61" s="799">
        <v>0</v>
      </c>
      <c r="F61" s="564">
        <v>0</v>
      </c>
      <c r="G61" s="799">
        <v>0</v>
      </c>
      <c r="H61" s="564">
        <v>0</v>
      </c>
      <c r="I61" s="799">
        <v>0</v>
      </c>
      <c r="J61" s="564">
        <v>0</v>
      </c>
      <c r="K61" s="799">
        <v>0</v>
      </c>
      <c r="L61" s="564">
        <v>0</v>
      </c>
      <c r="M61" s="799">
        <v>0</v>
      </c>
      <c r="N61" s="564">
        <v>0</v>
      </c>
      <c r="O61" s="799">
        <v>0</v>
      </c>
      <c r="P61" s="564">
        <v>0</v>
      </c>
      <c r="Q61" s="799">
        <v>0</v>
      </c>
      <c r="R61" s="564">
        <v>0</v>
      </c>
      <c r="S61" s="799">
        <v>0</v>
      </c>
      <c r="T61" s="564">
        <v>0</v>
      </c>
      <c r="U61" s="799">
        <v>0</v>
      </c>
      <c r="V61" s="2733">
        <v>0</v>
      </c>
      <c r="W61" s="379">
        <v>0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>
        <v>0</v>
      </c>
      <c r="D63" s="2728">
        <v>0</v>
      </c>
      <c r="E63" s="2729">
        <v>0</v>
      </c>
      <c r="F63" s="65">
        <v>0</v>
      </c>
      <c r="G63" s="2729">
        <v>0</v>
      </c>
      <c r="H63" s="65">
        <v>0</v>
      </c>
      <c r="I63" s="2729">
        <v>0</v>
      </c>
      <c r="J63" s="65">
        <v>0</v>
      </c>
      <c r="K63" s="2729">
        <v>0</v>
      </c>
      <c r="L63" s="65">
        <v>0</v>
      </c>
      <c r="M63" s="2729">
        <v>0</v>
      </c>
      <c r="N63" s="65">
        <v>0</v>
      </c>
      <c r="O63" s="2729">
        <v>0</v>
      </c>
      <c r="P63" s="65">
        <v>0</v>
      </c>
      <c r="Q63" s="2729">
        <v>0</v>
      </c>
      <c r="R63" s="65">
        <v>0</v>
      </c>
      <c r="S63" s="2729">
        <v>0</v>
      </c>
      <c r="T63" s="65">
        <v>0</v>
      </c>
      <c r="U63" s="2729">
        <v>0</v>
      </c>
      <c r="V63" s="371">
        <v>0</v>
      </c>
      <c r="W63" s="296">
        <v>0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>
        <v>0</v>
      </c>
      <c r="D64" s="2732">
        <v>0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31</v>
      </c>
    </row>
    <row r="68" spans="1:77" ht="15" customHeight="1" x14ac:dyDescent="0.25">
      <c r="A68" s="2318" t="s">
        <v>65</v>
      </c>
      <c r="B68" s="2739">
        <v>6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>
        <v>0</v>
      </c>
      <c r="G73" s="2749">
        <v>0</v>
      </c>
      <c r="H73" s="2748">
        <v>0</v>
      </c>
      <c r="I73" s="2750">
        <v>0</v>
      </c>
      <c r="J73" s="2748">
        <v>0</v>
      </c>
      <c r="K73" s="2750">
        <v>0</v>
      </c>
      <c r="L73" s="2748">
        <v>0</v>
      </c>
      <c r="M73" s="2750">
        <v>0</v>
      </c>
      <c r="N73" s="2751">
        <v>0</v>
      </c>
      <c r="O73" s="2752">
        <v>0</v>
      </c>
      <c r="P73" s="2748">
        <v>0</v>
      </c>
      <c r="Q73" s="2750">
        <v>0</v>
      </c>
      <c r="R73" s="2751">
        <v>0</v>
      </c>
      <c r="S73" s="2752">
        <v>0</v>
      </c>
      <c r="T73" s="2748">
        <v>0</v>
      </c>
      <c r="U73" s="2752">
        <v>0</v>
      </c>
      <c r="V73" s="2748">
        <v>0</v>
      </c>
      <c r="W73" s="2750">
        <v>0</v>
      </c>
      <c r="X73" s="2751">
        <v>0</v>
      </c>
      <c r="Y73" s="2752">
        <v>0</v>
      </c>
      <c r="Z73" s="2748">
        <v>0</v>
      </c>
      <c r="AA73" s="2750">
        <v>0</v>
      </c>
      <c r="AB73" s="2751">
        <v>0</v>
      </c>
      <c r="AC73" s="2752">
        <v>0</v>
      </c>
      <c r="AD73" s="2748">
        <v>0</v>
      </c>
      <c r="AE73" s="2750">
        <v>0</v>
      </c>
      <c r="AF73" s="2751">
        <v>0</v>
      </c>
      <c r="AG73" s="2752">
        <v>0</v>
      </c>
      <c r="AH73" s="2748">
        <v>0</v>
      </c>
      <c r="AI73" s="2750">
        <v>0</v>
      </c>
      <c r="AJ73" s="2748">
        <v>0</v>
      </c>
      <c r="AK73" s="2750">
        <v>0</v>
      </c>
      <c r="AL73" s="2748">
        <v>0</v>
      </c>
      <c r="AM73" s="2750">
        <v>0</v>
      </c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>
        <v>0</v>
      </c>
      <c r="G74" s="2757">
        <v>0</v>
      </c>
      <c r="H74" s="2756">
        <v>0</v>
      </c>
      <c r="I74" s="2758">
        <v>0</v>
      </c>
      <c r="J74" s="2756">
        <v>0</v>
      </c>
      <c r="K74" s="2758">
        <v>0</v>
      </c>
      <c r="L74" s="2756">
        <v>0</v>
      </c>
      <c r="M74" s="2758">
        <v>0</v>
      </c>
      <c r="N74" s="2759">
        <v>0</v>
      </c>
      <c r="O74" s="2760">
        <v>0</v>
      </c>
      <c r="P74" s="2756">
        <v>0</v>
      </c>
      <c r="Q74" s="2758">
        <v>0</v>
      </c>
      <c r="R74" s="2759">
        <v>0</v>
      </c>
      <c r="S74" s="2760">
        <v>0</v>
      </c>
      <c r="T74" s="2756">
        <v>0</v>
      </c>
      <c r="U74" s="2760">
        <v>0</v>
      </c>
      <c r="V74" s="2756">
        <v>0</v>
      </c>
      <c r="W74" s="2758">
        <v>0</v>
      </c>
      <c r="X74" s="2759">
        <v>0</v>
      </c>
      <c r="Y74" s="2760">
        <v>0</v>
      </c>
      <c r="Z74" s="2756">
        <v>0</v>
      </c>
      <c r="AA74" s="2758">
        <v>0</v>
      </c>
      <c r="AB74" s="2759">
        <v>0</v>
      </c>
      <c r="AC74" s="2760">
        <v>0</v>
      </c>
      <c r="AD74" s="2756">
        <v>0</v>
      </c>
      <c r="AE74" s="2758">
        <v>0</v>
      </c>
      <c r="AF74" s="2759">
        <v>0</v>
      </c>
      <c r="AG74" s="2760">
        <v>0</v>
      </c>
      <c r="AH74" s="2756">
        <v>0</v>
      </c>
      <c r="AI74" s="2758">
        <v>0</v>
      </c>
      <c r="AJ74" s="2756">
        <v>0</v>
      </c>
      <c r="AK74" s="2758">
        <v>0</v>
      </c>
      <c r="AL74" s="2756">
        <v>0</v>
      </c>
      <c r="AM74" s="2758">
        <v>0</v>
      </c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>
        <v>0</v>
      </c>
      <c r="G80" s="2773">
        <v>0</v>
      </c>
      <c r="H80" s="2087">
        <v>0</v>
      </c>
      <c r="I80" s="2773">
        <v>0</v>
      </c>
      <c r="J80" s="1940">
        <v>0</v>
      </c>
      <c r="K80" s="325">
        <v>0</v>
      </c>
      <c r="L80" s="1940">
        <v>0</v>
      </c>
      <c r="M80" s="325">
        <v>0</v>
      </c>
      <c r="N80" s="1940">
        <v>0</v>
      </c>
      <c r="O80" s="325">
        <v>0</v>
      </c>
      <c r="P80" s="1940">
        <v>0</v>
      </c>
      <c r="Q80" s="325">
        <v>0</v>
      </c>
      <c r="R80" s="1940">
        <v>0</v>
      </c>
      <c r="S80" s="325">
        <v>0</v>
      </c>
      <c r="T80" s="1940">
        <v>0</v>
      </c>
      <c r="U80" s="325">
        <v>0</v>
      </c>
      <c r="V80" s="1940">
        <v>0</v>
      </c>
      <c r="W80" s="325">
        <v>0</v>
      </c>
      <c r="X80" s="1940">
        <v>0</v>
      </c>
      <c r="Y80" s="325">
        <v>0</v>
      </c>
      <c r="Z80" s="1940">
        <v>0</v>
      </c>
      <c r="AA80" s="325">
        <v>0</v>
      </c>
      <c r="AB80" s="1940">
        <v>0</v>
      </c>
      <c r="AC80" s="325">
        <v>0</v>
      </c>
      <c r="AD80" s="1940">
        <v>0</v>
      </c>
      <c r="AE80" s="325">
        <v>0</v>
      </c>
      <c r="AF80" s="1940">
        <v>0</v>
      </c>
      <c r="AG80" s="325">
        <v>0</v>
      </c>
      <c r="AH80" s="1940">
        <v>0</v>
      </c>
      <c r="AI80" s="326">
        <v>0</v>
      </c>
      <c r="AJ80" s="2109">
        <v>0</v>
      </c>
      <c r="AK80" s="1914">
        <v>0</v>
      </c>
      <c r="AL80" s="1914">
        <v>0</v>
      </c>
      <c r="AM80" s="1914">
        <v>0</v>
      </c>
      <c r="AN80" s="2773">
        <v>0</v>
      </c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>
        <v>0</v>
      </c>
      <c r="G81" s="142">
        <v>0</v>
      </c>
      <c r="H81" s="44">
        <v>0</v>
      </c>
      <c r="I81" s="142">
        <v>0</v>
      </c>
      <c r="J81" s="327">
        <v>0</v>
      </c>
      <c r="K81" s="905">
        <v>0</v>
      </c>
      <c r="L81" s="327">
        <v>0</v>
      </c>
      <c r="M81" s="905">
        <v>0</v>
      </c>
      <c r="N81" s="327">
        <v>0</v>
      </c>
      <c r="O81" s="905">
        <v>0</v>
      </c>
      <c r="P81" s="327">
        <v>0</v>
      </c>
      <c r="Q81" s="905">
        <v>0</v>
      </c>
      <c r="R81" s="327">
        <v>0</v>
      </c>
      <c r="S81" s="905">
        <v>0</v>
      </c>
      <c r="T81" s="327">
        <v>0</v>
      </c>
      <c r="U81" s="905">
        <v>0</v>
      </c>
      <c r="V81" s="327">
        <v>0</v>
      </c>
      <c r="W81" s="905">
        <v>0</v>
      </c>
      <c r="X81" s="327">
        <v>0</v>
      </c>
      <c r="Y81" s="905">
        <v>0</v>
      </c>
      <c r="Z81" s="327">
        <v>0</v>
      </c>
      <c r="AA81" s="905">
        <v>0</v>
      </c>
      <c r="AB81" s="327">
        <v>0</v>
      </c>
      <c r="AC81" s="905">
        <v>0</v>
      </c>
      <c r="AD81" s="327">
        <v>0</v>
      </c>
      <c r="AE81" s="905">
        <v>0</v>
      </c>
      <c r="AF81" s="327">
        <v>0</v>
      </c>
      <c r="AG81" s="905">
        <v>0</v>
      </c>
      <c r="AH81" s="327">
        <v>0</v>
      </c>
      <c r="AI81" s="1026">
        <v>0</v>
      </c>
      <c r="AJ81" s="337">
        <v>0</v>
      </c>
      <c r="AK81" s="1039">
        <v>0</v>
      </c>
      <c r="AL81" s="1039">
        <v>0</v>
      </c>
      <c r="AM81" s="1039">
        <v>0</v>
      </c>
      <c r="AN81" s="142">
        <v>0</v>
      </c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>
        <v>0</v>
      </c>
      <c r="G82" s="34">
        <v>0</v>
      </c>
      <c r="H82" s="1162">
        <v>0</v>
      </c>
      <c r="I82" s="34">
        <v>0</v>
      </c>
      <c r="J82" s="212">
        <v>0</v>
      </c>
      <c r="K82" s="1161">
        <v>0</v>
      </c>
      <c r="L82" s="212">
        <v>0</v>
      </c>
      <c r="M82" s="1161">
        <v>0</v>
      </c>
      <c r="N82" s="212">
        <v>0</v>
      </c>
      <c r="O82" s="1161">
        <v>0</v>
      </c>
      <c r="P82" s="212">
        <v>0</v>
      </c>
      <c r="Q82" s="1161">
        <v>0</v>
      </c>
      <c r="R82" s="212">
        <v>0</v>
      </c>
      <c r="S82" s="1161">
        <v>0</v>
      </c>
      <c r="T82" s="212">
        <v>0</v>
      </c>
      <c r="U82" s="1161">
        <v>0</v>
      </c>
      <c r="V82" s="212">
        <v>0</v>
      </c>
      <c r="W82" s="1161">
        <v>0</v>
      </c>
      <c r="X82" s="212">
        <v>0</v>
      </c>
      <c r="Y82" s="1161">
        <v>0</v>
      </c>
      <c r="Z82" s="212">
        <v>0</v>
      </c>
      <c r="AA82" s="1161">
        <v>0</v>
      </c>
      <c r="AB82" s="212">
        <v>0</v>
      </c>
      <c r="AC82" s="1161">
        <v>0</v>
      </c>
      <c r="AD82" s="212">
        <v>0</v>
      </c>
      <c r="AE82" s="1161">
        <v>0</v>
      </c>
      <c r="AF82" s="212">
        <v>0</v>
      </c>
      <c r="AG82" s="1161">
        <v>0</v>
      </c>
      <c r="AH82" s="212">
        <v>0</v>
      </c>
      <c r="AI82" s="2444">
        <v>0</v>
      </c>
      <c r="AJ82" s="1017">
        <v>0</v>
      </c>
      <c r="AK82" s="1018">
        <v>0</v>
      </c>
      <c r="AL82" s="1018">
        <v>0</v>
      </c>
      <c r="AM82" s="1018">
        <v>0</v>
      </c>
      <c r="AN82" s="34">
        <v>0</v>
      </c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>
        <v>0</v>
      </c>
      <c r="G83" s="2778">
        <v>0</v>
      </c>
      <c r="H83" s="911">
        <v>0</v>
      </c>
      <c r="I83" s="2778">
        <v>0</v>
      </c>
      <c r="J83" s="2777">
        <v>0</v>
      </c>
      <c r="K83" s="912">
        <v>0</v>
      </c>
      <c r="L83" s="2777">
        <v>0</v>
      </c>
      <c r="M83" s="912">
        <v>0</v>
      </c>
      <c r="N83" s="2777">
        <v>0</v>
      </c>
      <c r="O83" s="912">
        <v>0</v>
      </c>
      <c r="P83" s="2777">
        <v>0</v>
      </c>
      <c r="Q83" s="912">
        <v>0</v>
      </c>
      <c r="R83" s="2777">
        <v>0</v>
      </c>
      <c r="S83" s="912">
        <v>0</v>
      </c>
      <c r="T83" s="2777">
        <v>0</v>
      </c>
      <c r="U83" s="912">
        <v>0</v>
      </c>
      <c r="V83" s="2777">
        <v>0</v>
      </c>
      <c r="W83" s="912">
        <v>0</v>
      </c>
      <c r="X83" s="2777">
        <v>0</v>
      </c>
      <c r="Y83" s="912">
        <v>0</v>
      </c>
      <c r="Z83" s="2777">
        <v>0</v>
      </c>
      <c r="AA83" s="912">
        <v>0</v>
      </c>
      <c r="AB83" s="2777">
        <v>0</v>
      </c>
      <c r="AC83" s="912">
        <v>0</v>
      </c>
      <c r="AD83" s="2777">
        <v>0</v>
      </c>
      <c r="AE83" s="912">
        <v>0</v>
      </c>
      <c r="AF83" s="2777">
        <v>0</v>
      </c>
      <c r="AG83" s="912">
        <v>0</v>
      </c>
      <c r="AH83" s="2777">
        <v>0</v>
      </c>
      <c r="AI83" s="2779">
        <v>0</v>
      </c>
      <c r="AJ83" s="2780">
        <v>0</v>
      </c>
      <c r="AK83" s="901">
        <v>0</v>
      </c>
      <c r="AL83" s="901">
        <v>0</v>
      </c>
      <c r="AM83" s="901">
        <v>0</v>
      </c>
      <c r="AN83" s="2778">
        <v>0</v>
      </c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0</v>
      </c>
      <c r="D88" s="5642"/>
      <c r="E88" s="475">
        <v>0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0</v>
      </c>
      <c r="D89" s="5643"/>
      <c r="E89" s="347">
        <v>0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0</v>
      </c>
      <c r="D90" s="5643"/>
      <c r="E90" s="347">
        <v>0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0</v>
      </c>
      <c r="D91" s="5643"/>
      <c r="E91" s="347">
        <v>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0</v>
      </c>
      <c r="D94" s="5642"/>
      <c r="E94" s="475">
        <v>0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764</v>
      </c>
      <c r="C114" s="2805">
        <v>710</v>
      </c>
      <c r="D114" s="2806">
        <v>54</v>
      </c>
      <c r="E114" s="2805">
        <v>736</v>
      </c>
      <c r="F114" s="2806">
        <v>28</v>
      </c>
      <c r="G114" s="2805">
        <v>2740</v>
      </c>
      <c r="H114" s="2807">
        <v>0</v>
      </c>
      <c r="I114" s="2808">
        <v>3</v>
      </c>
      <c r="J114" s="2809">
        <v>0</v>
      </c>
      <c r="K114" s="2806">
        <v>710</v>
      </c>
      <c r="L114" s="2805">
        <v>304</v>
      </c>
      <c r="M114" s="2810">
        <v>304</v>
      </c>
      <c r="N114" s="2811">
        <v>34</v>
      </c>
      <c r="O114" s="2805">
        <v>896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150</v>
      </c>
      <c r="C115" s="2815">
        <v>150</v>
      </c>
      <c r="D115" s="2816">
        <v>0</v>
      </c>
      <c r="E115" s="2815">
        <v>150</v>
      </c>
      <c r="F115" s="2816">
        <v>0</v>
      </c>
      <c r="G115" s="2815">
        <v>259</v>
      </c>
      <c r="H115" s="2817">
        <v>0</v>
      </c>
      <c r="I115" s="2818">
        <v>0</v>
      </c>
      <c r="J115" s="2819">
        <v>0</v>
      </c>
      <c r="K115" s="2816">
        <v>150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914</v>
      </c>
      <c r="C117" s="2834">
        <f t="shared" ref="C117:K117" si="78">SUM(C114:C116)</f>
        <v>860</v>
      </c>
      <c r="D117" s="2835">
        <f t="shared" si="78"/>
        <v>54</v>
      </c>
      <c r="E117" s="2834">
        <f t="shared" si="78"/>
        <v>886</v>
      </c>
      <c r="F117" s="2835">
        <f t="shared" si="78"/>
        <v>28</v>
      </c>
      <c r="G117" s="2834">
        <f t="shared" si="78"/>
        <v>2999</v>
      </c>
      <c r="H117" s="2836">
        <f t="shared" si="78"/>
        <v>0</v>
      </c>
      <c r="I117" s="2837">
        <f t="shared" si="78"/>
        <v>3</v>
      </c>
      <c r="J117" s="2838">
        <f t="shared" si="78"/>
        <v>0</v>
      </c>
      <c r="K117" s="2835">
        <f t="shared" si="78"/>
        <v>860</v>
      </c>
      <c r="L117" s="2834">
        <f>SUM(L114)</f>
        <v>304</v>
      </c>
      <c r="M117" s="2839">
        <f t="shared" ref="M117:P117" si="79">SUM(M114)</f>
        <v>304</v>
      </c>
      <c r="N117" s="2840">
        <f>SUM(N114)</f>
        <v>34</v>
      </c>
      <c r="O117" s="2834">
        <f t="shared" si="79"/>
        <v>896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>
        <v>0</v>
      </c>
      <c r="C128" s="2805">
        <v>0</v>
      </c>
      <c r="D128" s="2856">
        <v>0</v>
      </c>
      <c r="E128" s="2856">
        <v>0</v>
      </c>
      <c r="F128" s="2856">
        <v>0</v>
      </c>
      <c r="G128" s="2856">
        <v>0</v>
      </c>
      <c r="H128" s="2856">
        <v>0</v>
      </c>
      <c r="I128" s="2856">
        <v>0</v>
      </c>
      <c r="J128" s="2856">
        <v>0</v>
      </c>
      <c r="K128" s="2856">
        <v>0</v>
      </c>
      <c r="L128" s="2806">
        <v>0</v>
      </c>
      <c r="M128" s="2857">
        <v>0</v>
      </c>
    </row>
    <row r="129" spans="1:76" ht="15" customHeight="1" x14ac:dyDescent="0.25">
      <c r="A129" s="358" t="s">
        <v>593</v>
      </c>
      <c r="B129" s="2823">
        <v>0</v>
      </c>
      <c r="C129" s="2824">
        <v>0</v>
      </c>
      <c r="D129" s="2858">
        <v>0</v>
      </c>
      <c r="E129" s="2858">
        <v>0</v>
      </c>
      <c r="F129" s="2858">
        <v>0</v>
      </c>
      <c r="G129" s="2858">
        <v>0</v>
      </c>
      <c r="H129" s="2858">
        <v>0</v>
      </c>
      <c r="I129" s="2858">
        <v>0</v>
      </c>
      <c r="J129" s="2858">
        <v>0</v>
      </c>
      <c r="K129" s="2858">
        <v>0</v>
      </c>
      <c r="L129" s="2823">
        <v>0</v>
      </c>
      <c r="M129" s="2859">
        <v>0</v>
      </c>
    </row>
    <row r="130" spans="1:76" ht="15" customHeight="1" x14ac:dyDescent="0.25">
      <c r="A130" s="519" t="s">
        <v>594</v>
      </c>
      <c r="B130" s="2848">
        <v>0</v>
      </c>
      <c r="C130" s="2822">
        <v>0</v>
      </c>
      <c r="D130" s="2860">
        <v>0</v>
      </c>
      <c r="E130" s="2860">
        <v>0</v>
      </c>
      <c r="F130" s="2860">
        <v>0</v>
      </c>
      <c r="G130" s="2860">
        <v>0</v>
      </c>
      <c r="H130" s="2860">
        <v>0</v>
      </c>
      <c r="I130" s="2860">
        <v>0</v>
      </c>
      <c r="J130" s="2860">
        <v>0</v>
      </c>
      <c r="K130" s="2860">
        <v>0</v>
      </c>
      <c r="L130" s="2848">
        <v>0</v>
      </c>
      <c r="M130" s="2861">
        <v>0</v>
      </c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8</v>
      </c>
      <c r="C137" s="484">
        <f t="shared" si="81"/>
        <v>1</v>
      </c>
      <c r="D137" s="402">
        <f t="shared" si="81"/>
        <v>7</v>
      </c>
      <c r="E137" s="380">
        <v>0</v>
      </c>
      <c r="F137" s="388">
        <v>3</v>
      </c>
      <c r="G137" s="380">
        <v>0</v>
      </c>
      <c r="H137" s="389">
        <v>0</v>
      </c>
      <c r="I137" s="380">
        <v>1</v>
      </c>
      <c r="J137" s="389">
        <v>0</v>
      </c>
      <c r="K137" s="380">
        <v>0</v>
      </c>
      <c r="L137" s="389">
        <v>0</v>
      </c>
      <c r="M137" s="380">
        <v>0</v>
      </c>
      <c r="N137" s="389">
        <v>2</v>
      </c>
      <c r="O137" s="380">
        <v>0</v>
      </c>
      <c r="P137" s="389">
        <v>0</v>
      </c>
      <c r="Q137" s="429">
        <v>0</v>
      </c>
      <c r="R137" s="389">
        <v>0</v>
      </c>
      <c r="S137" s="380">
        <v>0</v>
      </c>
      <c r="T137" s="389">
        <v>2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8</v>
      </c>
      <c r="AP137" s="2681">
        <v>0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1</v>
      </c>
      <c r="D141" s="2872">
        <v>1</v>
      </c>
      <c r="E141" s="2873">
        <v>0</v>
      </c>
      <c r="F141" s="2873">
        <v>0</v>
      </c>
      <c r="G141" s="2873">
        <v>0</v>
      </c>
      <c r="H141" s="2874">
        <v>0</v>
      </c>
      <c r="I141" s="2875"/>
      <c r="J141" s="2876">
        <v>1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3</v>
      </c>
      <c r="D142" s="2878">
        <v>1</v>
      </c>
      <c r="E142" s="2879">
        <v>2</v>
      </c>
      <c r="F142" s="2879">
        <v>0</v>
      </c>
      <c r="G142" s="2879">
        <v>0</v>
      </c>
      <c r="H142" s="2880">
        <v>0</v>
      </c>
      <c r="I142" s="2875"/>
      <c r="J142" s="2881">
        <v>1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>
        <v>0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3</v>
      </c>
      <c r="D147" s="2899">
        <v>2</v>
      </c>
      <c r="E147" s="2900">
        <v>1</v>
      </c>
      <c r="F147" s="2900">
        <v>0</v>
      </c>
      <c r="G147" s="2900">
        <v>0</v>
      </c>
      <c r="H147" s="2904">
        <v>0</v>
      </c>
      <c r="I147" s="2901">
        <v>0</v>
      </c>
      <c r="J147" s="2902">
        <v>2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1</v>
      </c>
      <c r="D149" s="2883">
        <v>0</v>
      </c>
      <c r="E149" s="2884">
        <v>1</v>
      </c>
      <c r="F149" s="2884">
        <v>0</v>
      </c>
      <c r="G149" s="2884">
        <v>0</v>
      </c>
      <c r="H149" s="2885">
        <v>0</v>
      </c>
      <c r="I149" s="2906">
        <v>0</v>
      </c>
      <c r="J149" s="2886">
        <v>0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0</v>
      </c>
      <c r="W156" s="347">
        <v>0</v>
      </c>
      <c r="X156" s="346">
        <v>0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0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0</v>
      </c>
      <c r="M171" s="2911">
        <v>0</v>
      </c>
      <c r="N171" s="2911">
        <v>0</v>
      </c>
      <c r="O171" s="2911">
        <v>0</v>
      </c>
      <c r="P171" s="2911">
        <v>0</v>
      </c>
      <c r="Q171" s="2911">
        <v>0</v>
      </c>
      <c r="R171" s="2911">
        <v>0</v>
      </c>
      <c r="S171" s="392">
        <v>0</v>
      </c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>
        <v>0</v>
      </c>
      <c r="G176" s="577">
        <v>0</v>
      </c>
      <c r="H176" s="474">
        <v>0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>
        <v>0</v>
      </c>
      <c r="Y176" s="577">
        <v>0</v>
      </c>
      <c r="Z176" s="474">
        <v>0</v>
      </c>
      <c r="AA176" s="577">
        <v>0</v>
      </c>
      <c r="AB176" s="474">
        <v>0</v>
      </c>
      <c r="AC176" s="496">
        <v>0</v>
      </c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>
        <v>0</v>
      </c>
      <c r="Y177" s="389">
        <v>0</v>
      </c>
      <c r="Z177" s="380">
        <v>0</v>
      </c>
      <c r="AA177" s="389">
        <v>0</v>
      </c>
      <c r="AB177" s="380">
        <v>0</v>
      </c>
      <c r="AC177" s="390">
        <v>0</v>
      </c>
      <c r="AD177" s="564">
        <v>0</v>
      </c>
      <c r="AE177" s="389">
        <v>0</v>
      </c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>
        <v>0</v>
      </c>
      <c r="G178" s="577">
        <v>0</v>
      </c>
      <c r="H178" s="474">
        <v>0</v>
      </c>
      <c r="I178" s="577">
        <v>0</v>
      </c>
      <c r="J178" s="474">
        <v>0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>
        <v>0</v>
      </c>
      <c r="Y178" s="577">
        <v>0</v>
      </c>
      <c r="Z178" s="474">
        <v>0</v>
      </c>
      <c r="AA178" s="577">
        <v>0</v>
      </c>
      <c r="AB178" s="474">
        <v>0</v>
      </c>
      <c r="AC178" s="496">
        <v>0</v>
      </c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>
        <v>0</v>
      </c>
      <c r="Y179" s="389">
        <v>0</v>
      </c>
      <c r="Z179" s="380">
        <v>0</v>
      </c>
      <c r="AA179" s="389">
        <v>0</v>
      </c>
      <c r="AB179" s="380">
        <v>0</v>
      </c>
      <c r="AC179" s="390">
        <v>0</v>
      </c>
      <c r="AD179" s="564">
        <v>0</v>
      </c>
      <c r="AE179" s="389">
        <v>0</v>
      </c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>
        <v>0</v>
      </c>
      <c r="G180" s="577">
        <v>0</v>
      </c>
      <c r="H180" s="474">
        <v>0</v>
      </c>
      <c r="I180" s="577">
        <v>0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>
        <v>0</v>
      </c>
      <c r="Y180" s="577">
        <v>0</v>
      </c>
      <c r="Z180" s="474">
        <v>0</v>
      </c>
      <c r="AA180" s="577">
        <v>0</v>
      </c>
      <c r="AB180" s="474">
        <v>0</v>
      </c>
      <c r="AC180" s="496">
        <v>0</v>
      </c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>
        <v>0</v>
      </c>
      <c r="Y181" s="389">
        <v>0</v>
      </c>
      <c r="Z181" s="380">
        <v>0</v>
      </c>
      <c r="AA181" s="389">
        <v>0</v>
      </c>
      <c r="AB181" s="380">
        <v>0</v>
      </c>
      <c r="AC181" s="390">
        <v>0</v>
      </c>
      <c r="AD181" s="564">
        <v>0</v>
      </c>
      <c r="AE181" s="389">
        <v>0</v>
      </c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>
        <v>0</v>
      </c>
      <c r="G182" s="637">
        <v>0</v>
      </c>
      <c r="H182" s="290">
        <v>0</v>
      </c>
      <c r="I182" s="637">
        <v>0</v>
      </c>
      <c r="J182" s="290">
        <v>0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>
        <v>0</v>
      </c>
      <c r="Y182" s="637">
        <v>0</v>
      </c>
      <c r="Z182" s="290">
        <v>0</v>
      </c>
      <c r="AA182" s="637">
        <v>0</v>
      </c>
      <c r="AB182" s="290">
        <v>0</v>
      </c>
      <c r="AC182" s="431">
        <v>0</v>
      </c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>
        <v>0</v>
      </c>
      <c r="Y183" s="389">
        <v>0</v>
      </c>
      <c r="Z183" s="380">
        <v>0</v>
      </c>
      <c r="AA183" s="389">
        <v>0</v>
      </c>
      <c r="AB183" s="380">
        <v>0</v>
      </c>
      <c r="AC183" s="390">
        <v>0</v>
      </c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>
        <v>0</v>
      </c>
      <c r="D186" s="3085">
        <v>0</v>
      </c>
    </row>
    <row r="187" spans="1:74" x14ac:dyDescent="0.25">
      <c r="A187" s="333" t="s">
        <v>655</v>
      </c>
      <c r="B187" s="4283">
        <f t="shared" ref="B187:B189" si="115">SUM(C187:D187)</f>
        <v>0</v>
      </c>
      <c r="C187" s="1114">
        <v>0</v>
      </c>
      <c r="D187" s="1115">
        <v>0</v>
      </c>
    </row>
    <row r="188" spans="1:74" x14ac:dyDescent="0.25">
      <c r="A188" s="333" t="s">
        <v>656</v>
      </c>
      <c r="B188" s="2783">
        <f t="shared" si="115"/>
        <v>0</v>
      </c>
      <c r="C188" s="346">
        <v>0</v>
      </c>
      <c r="D188" s="1118">
        <v>0</v>
      </c>
    </row>
    <row r="189" spans="1:74" x14ac:dyDescent="0.25">
      <c r="A189" s="2277" t="s">
        <v>657</v>
      </c>
      <c r="B189" s="798">
        <f t="shared" si="115"/>
        <v>0</v>
      </c>
      <c r="C189" s="380">
        <v>0</v>
      </c>
      <c r="D189" s="3216">
        <v>0</v>
      </c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>
        <v>0</v>
      </c>
      <c r="D193" s="494">
        <v>0</v>
      </c>
      <c r="E193" s="496">
        <v>0</v>
      </c>
      <c r="F193" s="477">
        <v>0</v>
      </c>
      <c r="G193" s="494">
        <v>0</v>
      </c>
      <c r="H193" s="475">
        <v>0</v>
      </c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>
        <v>0</v>
      </c>
      <c r="D194" s="369">
        <v>0</v>
      </c>
      <c r="E194" s="352">
        <v>0</v>
      </c>
      <c r="F194" s="348">
        <v>0</v>
      </c>
      <c r="G194" s="369">
        <v>0</v>
      </c>
      <c r="H194" s="347">
        <v>0</v>
      </c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>
        <v>0</v>
      </c>
      <c r="D195" s="535">
        <v>0</v>
      </c>
      <c r="E195" s="431">
        <v>0</v>
      </c>
      <c r="F195" s="22">
        <v>0</v>
      </c>
      <c r="G195" s="535">
        <v>0</v>
      </c>
      <c r="H195" s="107">
        <v>0</v>
      </c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>
        <v>0</v>
      </c>
      <c r="D196" s="535">
        <v>0</v>
      </c>
      <c r="E196" s="431">
        <v>0</v>
      </c>
      <c r="F196" s="22">
        <v>0</v>
      </c>
      <c r="G196" s="535">
        <v>0</v>
      </c>
      <c r="H196" s="107">
        <v>0</v>
      </c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>
        <v>0</v>
      </c>
      <c r="D197" s="535">
        <v>0</v>
      </c>
      <c r="E197" s="431">
        <v>0</v>
      </c>
      <c r="F197" s="22">
        <v>0</v>
      </c>
      <c r="G197" s="535">
        <v>0</v>
      </c>
      <c r="H197" s="107">
        <v>0</v>
      </c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>
        <v>0</v>
      </c>
      <c r="D198" s="262">
        <v>0</v>
      </c>
      <c r="E198" s="297">
        <v>0</v>
      </c>
      <c r="F198" s="547">
        <v>0</v>
      </c>
      <c r="G198" s="262">
        <v>0</v>
      </c>
      <c r="H198" s="2791">
        <v>0</v>
      </c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>
        <v>0</v>
      </c>
      <c r="D202" s="494">
        <v>0</v>
      </c>
      <c r="E202" s="577">
        <v>0</v>
      </c>
    </row>
    <row r="203" spans="1:75" x14ac:dyDescent="0.25">
      <c r="A203" s="333" t="s">
        <v>673</v>
      </c>
      <c r="B203" s="2783">
        <f t="shared" ref="B203:B206" si="124">SUM(C203:E203)</f>
        <v>0</v>
      </c>
      <c r="C203" s="346">
        <v>0</v>
      </c>
      <c r="D203" s="369">
        <v>0</v>
      </c>
      <c r="E203" s="350">
        <v>0</v>
      </c>
    </row>
    <row r="204" spans="1:75" x14ac:dyDescent="0.25">
      <c r="A204" s="333" t="s">
        <v>674</v>
      </c>
      <c r="B204" s="2783">
        <f t="shared" si="124"/>
        <v>0</v>
      </c>
      <c r="C204" s="290">
        <v>0</v>
      </c>
      <c r="D204" s="535">
        <v>0</v>
      </c>
      <c r="E204" s="637">
        <v>0</v>
      </c>
    </row>
    <row r="205" spans="1:75" x14ac:dyDescent="0.25">
      <c r="A205" s="333" t="s">
        <v>675</v>
      </c>
      <c r="B205" s="2783">
        <f t="shared" si="124"/>
        <v>0</v>
      </c>
      <c r="C205" s="290">
        <v>0</v>
      </c>
      <c r="D205" s="535">
        <v>0</v>
      </c>
      <c r="E205" s="637">
        <v>0</v>
      </c>
    </row>
    <row r="206" spans="1:75" ht="23.45" customHeight="1" x14ac:dyDescent="0.25">
      <c r="A206" s="2318" t="s">
        <v>676</v>
      </c>
      <c r="B206" s="427">
        <f t="shared" si="124"/>
        <v>0</v>
      </c>
      <c r="C206" s="380">
        <v>0</v>
      </c>
      <c r="D206" s="372">
        <v>0</v>
      </c>
      <c r="E206" s="389">
        <v>0</v>
      </c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>
        <v>0</v>
      </c>
      <c r="E210" s="494">
        <v>0</v>
      </c>
      <c r="F210" s="577">
        <v>0</v>
      </c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>
        <v>0</v>
      </c>
      <c r="E211" s="372">
        <v>0</v>
      </c>
      <c r="F211" s="389">
        <v>0</v>
      </c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>
        <v>0</v>
      </c>
      <c r="E212" s="535">
        <v>0</v>
      </c>
      <c r="F212" s="637">
        <v>0</v>
      </c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>
        <v>0</v>
      </c>
      <c r="E213" s="372">
        <v>0</v>
      </c>
      <c r="F213" s="389">
        <v>0</v>
      </c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>
        <v>0</v>
      </c>
      <c r="D217" s="494">
        <v>0</v>
      </c>
      <c r="E217" s="577">
        <v>0</v>
      </c>
    </row>
    <row r="218" spans="1:6" x14ac:dyDescent="0.25">
      <c r="A218" s="2960" t="s">
        <v>690</v>
      </c>
      <c r="B218" s="2663">
        <f t="shared" ref="B218:B219" si="126">SUM(C218:E218)</f>
        <v>0</v>
      </c>
      <c r="C218" s="346">
        <v>0</v>
      </c>
      <c r="D218" s="369">
        <v>0</v>
      </c>
      <c r="E218" s="350">
        <v>0</v>
      </c>
    </row>
    <row r="219" spans="1:6" x14ac:dyDescent="0.25">
      <c r="A219" s="2318" t="s">
        <v>691</v>
      </c>
      <c r="B219" s="2961">
        <f t="shared" si="126"/>
        <v>0</v>
      </c>
      <c r="C219" s="547">
        <v>0</v>
      </c>
      <c r="D219" s="262">
        <v>0</v>
      </c>
      <c r="E219" s="311">
        <v>0</v>
      </c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>
        <v>0</v>
      </c>
    </row>
    <row r="224" spans="1:6" x14ac:dyDescent="0.25">
      <c r="A224" s="2318" t="s">
        <v>4419</v>
      </c>
      <c r="B224" s="799">
        <v>0</v>
      </c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1501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63" zoomScaleNormal="100" workbookViewId="0">
      <selection activeCell="C89" sqref="C8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2</v>
      </c>
      <c r="D11" s="474">
        <v>0</v>
      </c>
      <c r="E11" s="477">
        <v>0</v>
      </c>
      <c r="F11" s="494">
        <v>0</v>
      </c>
      <c r="G11" s="494">
        <v>1</v>
      </c>
      <c r="H11" s="494">
        <v>0</v>
      </c>
      <c r="I11" s="494">
        <v>0</v>
      </c>
      <c r="J11" s="494">
        <v>1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0</v>
      </c>
      <c r="R11" s="2965">
        <v>0</v>
      </c>
      <c r="S11" s="2965">
        <v>0</v>
      </c>
      <c r="T11" s="2965">
        <v>0</v>
      </c>
      <c r="U11" s="2965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0</v>
      </c>
      <c r="D12" s="346">
        <v>0</v>
      </c>
      <c r="E12" s="348">
        <v>0</v>
      </c>
      <c r="F12" s="369">
        <v>0</v>
      </c>
      <c r="G12" s="369">
        <v>0</v>
      </c>
      <c r="H12" s="369">
        <v>0</v>
      </c>
      <c r="I12" s="369">
        <v>0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1</v>
      </c>
      <c r="D13" s="346">
        <v>0</v>
      </c>
      <c r="E13" s="348">
        <v>0</v>
      </c>
      <c r="F13" s="369">
        <v>0</v>
      </c>
      <c r="G13" s="369">
        <v>0</v>
      </c>
      <c r="H13" s="369">
        <v>0</v>
      </c>
      <c r="I13" s="369">
        <v>0</v>
      </c>
      <c r="J13" s="369">
        <v>1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0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2</v>
      </c>
      <c r="D14" s="380">
        <v>0</v>
      </c>
      <c r="E14" s="429">
        <v>0</v>
      </c>
      <c r="F14" s="372">
        <v>0</v>
      </c>
      <c r="G14" s="372">
        <v>1</v>
      </c>
      <c r="H14" s="372">
        <v>0</v>
      </c>
      <c r="I14" s="372">
        <v>0</v>
      </c>
      <c r="J14" s="372">
        <v>1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4</v>
      </c>
      <c r="D35" s="511">
        <f>SUM(D36:D49)</f>
        <v>1</v>
      </c>
      <c r="E35" s="512">
        <f>SUM(E36:E49)</f>
        <v>1</v>
      </c>
      <c r="F35" s="512">
        <f t="shared" ref="F35:M35" si="21">SUM(F36:F49)</f>
        <v>0</v>
      </c>
      <c r="G35" s="512">
        <f t="shared" si="21"/>
        <v>1</v>
      </c>
      <c r="H35" s="512">
        <f t="shared" si="21"/>
        <v>0</v>
      </c>
      <c r="I35" s="512">
        <f t="shared" si="21"/>
        <v>1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4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1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1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1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1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2</v>
      </c>
      <c r="D38" s="474">
        <v>0</v>
      </c>
      <c r="E38" s="494">
        <v>1</v>
      </c>
      <c r="F38" s="494">
        <v>0</v>
      </c>
      <c r="G38" s="494">
        <v>0</v>
      </c>
      <c r="H38" s="494">
        <v>0</v>
      </c>
      <c r="I38" s="494">
        <v>1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0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0</v>
      </c>
      <c r="D39" s="346">
        <v>0</v>
      </c>
      <c r="E39" s="369">
        <v>0</v>
      </c>
      <c r="F39" s="369">
        <v>0</v>
      </c>
      <c r="G39" s="369">
        <v>0</v>
      </c>
      <c r="H39" s="369">
        <v>0</v>
      </c>
      <c r="I39" s="369">
        <v>0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1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1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0</v>
      </c>
      <c r="D40" s="346">
        <v>0</v>
      </c>
      <c r="E40" s="369">
        <v>0</v>
      </c>
      <c r="F40" s="369">
        <v>0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2</v>
      </c>
      <c r="D41" s="346">
        <v>1</v>
      </c>
      <c r="E41" s="369">
        <v>0</v>
      </c>
      <c r="F41" s="369">
        <v>0</v>
      </c>
      <c r="G41" s="369">
        <v>1</v>
      </c>
      <c r="H41" s="369">
        <v>0</v>
      </c>
      <c r="I41" s="369">
        <v>0</v>
      </c>
      <c r="J41" s="369">
        <v>0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0</v>
      </c>
      <c r="D42" s="346">
        <v>0</v>
      </c>
      <c r="E42" s="369">
        <v>0</v>
      </c>
      <c r="F42" s="369">
        <v>0</v>
      </c>
      <c r="G42" s="369">
        <v>0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1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1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0</v>
      </c>
      <c r="D45" s="474">
        <v>0</v>
      </c>
      <c r="E45" s="494">
        <v>0</v>
      </c>
      <c r="F45" s="494">
        <v>0</v>
      </c>
      <c r="G45" s="494">
        <v>0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>
        <v>0</v>
      </c>
      <c r="E55" s="494">
        <v>0</v>
      </c>
      <c r="F55" s="494">
        <v>0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0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1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1</v>
      </c>
      <c r="D89" s="507">
        <v>0</v>
      </c>
      <c r="E89" s="508">
        <v>1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0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0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>
        <v>0</v>
      </c>
      <c r="G96" s="3004">
        <v>0</v>
      </c>
      <c r="H96" s="3005">
        <v>0</v>
      </c>
      <c r="I96" s="3004">
        <v>0</v>
      </c>
      <c r="J96" s="3005">
        <v>0</v>
      </c>
      <c r="K96" s="3004">
        <v>0</v>
      </c>
      <c r="L96" s="3005">
        <v>0</v>
      </c>
      <c r="M96" s="3004">
        <v>0</v>
      </c>
      <c r="N96" s="3005">
        <v>0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>
        <v>0</v>
      </c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>
        <v>0</v>
      </c>
      <c r="G97" s="2992">
        <v>0</v>
      </c>
      <c r="H97" s="3005">
        <v>0</v>
      </c>
      <c r="I97" s="2992">
        <v>0</v>
      </c>
      <c r="J97" s="3005">
        <v>0</v>
      </c>
      <c r="K97" s="2992">
        <v>0</v>
      </c>
      <c r="L97" s="3005">
        <v>0</v>
      </c>
      <c r="M97" s="2992">
        <v>0</v>
      </c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0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>
        <v>0</v>
      </c>
      <c r="G98" s="3011">
        <v>0</v>
      </c>
      <c r="H98" s="3012">
        <v>0</v>
      </c>
      <c r="I98" s="3011">
        <v>0</v>
      </c>
      <c r="J98" s="3012">
        <v>0</v>
      </c>
      <c r="K98" s="3011">
        <v>0</v>
      </c>
      <c r="L98" s="3012">
        <v>0</v>
      </c>
      <c r="M98" s="3011">
        <v>0</v>
      </c>
      <c r="N98" s="3012">
        <v>0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0</v>
      </c>
      <c r="AE98" s="3011">
        <v>0</v>
      </c>
      <c r="AF98" s="3012">
        <v>0</v>
      </c>
      <c r="AG98" s="3011">
        <v>0</v>
      </c>
      <c r="AH98" s="3012">
        <v>0</v>
      </c>
      <c r="AI98" s="3011">
        <v>0</v>
      </c>
      <c r="AJ98" s="3012">
        <v>0</v>
      </c>
      <c r="AK98" s="3011">
        <v>0</v>
      </c>
      <c r="AL98" s="3012">
        <v>0</v>
      </c>
      <c r="AM98" s="3011">
        <v>0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>
        <v>0</v>
      </c>
      <c r="G112" s="576">
        <v>0</v>
      </c>
      <c r="H112" s="474">
        <v>0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1</v>
      </c>
      <c r="D119" s="512">
        <f>SUM(F119+H119+J119+L119+N119+P119+R119+T119+V119+X119+Z119+AB119+AD119+AF119)</f>
        <v>1</v>
      </c>
      <c r="E119" s="586">
        <f>SUM(+G119+I119+K119+M119+O119+Q119+S119+U119+W119+Y119+AA119+AC119+AE119+AG119)</f>
        <v>0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0</v>
      </c>
      <c r="P119" s="474">
        <v>0</v>
      </c>
      <c r="Q119" s="477">
        <v>0</v>
      </c>
      <c r="R119" s="474">
        <v>0</v>
      </c>
      <c r="S119" s="477">
        <v>0</v>
      </c>
      <c r="T119" s="474">
        <v>0</v>
      </c>
      <c r="U119" s="477">
        <v>0</v>
      </c>
      <c r="V119" s="474">
        <v>0</v>
      </c>
      <c r="W119" s="477">
        <v>0</v>
      </c>
      <c r="X119" s="474">
        <v>0</v>
      </c>
      <c r="Y119" s="477">
        <v>0</v>
      </c>
      <c r="Z119" s="474">
        <v>1</v>
      </c>
      <c r="AA119" s="477">
        <v>0</v>
      </c>
      <c r="AB119" s="474">
        <v>0</v>
      </c>
      <c r="AC119" s="477">
        <v>0</v>
      </c>
      <c r="AD119" s="474">
        <v>0</v>
      </c>
      <c r="AE119" s="477">
        <v>0</v>
      </c>
      <c r="AF119" s="474">
        <v>0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0</v>
      </c>
      <c r="T120" s="474">
        <v>0</v>
      </c>
      <c r="U120" s="576">
        <v>0</v>
      </c>
      <c r="V120" s="474">
        <v>0</v>
      </c>
      <c r="W120" s="576">
        <v>0</v>
      </c>
      <c r="X120" s="474">
        <v>0</v>
      </c>
      <c r="Y120" s="576">
        <v>0</v>
      </c>
      <c r="Z120" s="474">
        <v>0</v>
      </c>
      <c r="AA120" s="576">
        <v>0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0</v>
      </c>
      <c r="Y121" s="347">
        <v>0</v>
      </c>
      <c r="Z121" s="346">
        <v>0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0</v>
      </c>
      <c r="T122" s="346">
        <v>0</v>
      </c>
      <c r="U122" s="347">
        <v>0</v>
      </c>
      <c r="V122" s="346">
        <v>0</v>
      </c>
      <c r="W122" s="347">
        <v>0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0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1</v>
      </c>
      <c r="D128" s="512">
        <f t="shared" si="95"/>
        <v>1</v>
      </c>
      <c r="E128" s="586">
        <f t="shared" si="100"/>
        <v>0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0</v>
      </c>
      <c r="T128" s="505">
        <v>0</v>
      </c>
      <c r="U128" s="508">
        <v>0</v>
      </c>
      <c r="V128" s="505">
        <v>0</v>
      </c>
      <c r="W128" s="508">
        <v>0</v>
      </c>
      <c r="X128" s="505">
        <v>0</v>
      </c>
      <c r="Y128" s="508">
        <v>0</v>
      </c>
      <c r="Z128" s="505">
        <v>1</v>
      </c>
      <c r="AA128" s="508">
        <v>0</v>
      </c>
      <c r="AB128" s="505">
        <v>0</v>
      </c>
      <c r="AC128" s="508">
        <v>0</v>
      </c>
      <c r="AD128" s="505">
        <v>0</v>
      </c>
      <c r="AE128" s="508">
        <v>0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0</v>
      </c>
      <c r="Y141" s="388">
        <v>0</v>
      </c>
      <c r="Z141" s="380">
        <v>0</v>
      </c>
      <c r="AA141" s="388">
        <v>0</v>
      </c>
      <c r="AB141" s="380">
        <v>0</v>
      </c>
      <c r="AC141" s="388">
        <v>0</v>
      </c>
      <c r="AD141" s="380">
        <v>0</v>
      </c>
      <c r="AE141" s="388">
        <v>0</v>
      </c>
      <c r="AF141" s="380">
        <v>0</v>
      </c>
      <c r="AG141" s="392">
        <v>0</v>
      </c>
      <c r="AH141" s="379">
        <v>0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0</v>
      </c>
      <c r="AN149" s="379">
        <v>0</v>
      </c>
      <c r="AO149" s="372">
        <v>0</v>
      </c>
      <c r="AP149" s="392">
        <v>0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>
        <v>0</v>
      </c>
      <c r="G154" s="107">
        <v>0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P161" si="126">IF(AND($C158&gt;0,N158=""),1,IF(N158&gt;$C158,1,0))</f>
        <v>0</v>
      </c>
      <c r="CP158" s="1901">
        <f t="shared" si="126"/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6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6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6"/>
        <v>0</v>
      </c>
    </row>
    <row r="162" spans="1:94" s="49" customFormat="1" ht="15" customHeight="1" x14ac:dyDescent="0.2">
      <c r="A162" s="6348" t="s">
        <v>830</v>
      </c>
      <c r="B162" s="6349"/>
      <c r="C162" s="613">
        <f t="shared" ref="C162:O162" si="127">SUM(C158:C161)</f>
        <v>0</v>
      </c>
      <c r="D162" s="614">
        <f t="shared" si="127"/>
        <v>0</v>
      </c>
      <c r="E162" s="615">
        <f t="shared" si="127"/>
        <v>0</v>
      </c>
      <c r="F162" s="613">
        <f t="shared" si="127"/>
        <v>0</v>
      </c>
      <c r="G162" s="615">
        <f t="shared" si="127"/>
        <v>0</v>
      </c>
      <c r="H162" s="613">
        <f t="shared" si="127"/>
        <v>0</v>
      </c>
      <c r="I162" s="615">
        <f t="shared" si="127"/>
        <v>0</v>
      </c>
      <c r="J162" s="613">
        <f t="shared" si="127"/>
        <v>0</v>
      </c>
      <c r="K162" s="615">
        <f t="shared" si="127"/>
        <v>0</v>
      </c>
      <c r="L162" s="613">
        <f t="shared" si="127"/>
        <v>0</v>
      </c>
      <c r="M162" s="616">
        <f t="shared" si="127"/>
        <v>0</v>
      </c>
      <c r="N162" s="514">
        <f t="shared" si="127"/>
        <v>0</v>
      </c>
      <c r="O162" s="615">
        <f t="shared" si="127"/>
        <v>0</v>
      </c>
    </row>
    <row r="163" spans="1:94" x14ac:dyDescent="0.25">
      <c r="A163" s="6348" t="s">
        <v>212</v>
      </c>
      <c r="B163" s="6348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8">SUM(H157+H162)</f>
        <v>0</v>
      </c>
      <c r="I163" s="599">
        <f t="shared" si="128"/>
        <v>0</v>
      </c>
      <c r="J163" s="562">
        <f t="shared" si="128"/>
        <v>0</v>
      </c>
      <c r="K163" s="599">
        <f t="shared" si="128"/>
        <v>0</v>
      </c>
      <c r="L163" s="562">
        <f t="shared" si="128"/>
        <v>0</v>
      </c>
      <c r="M163" s="617">
        <f t="shared" si="128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29">SUM(F167+H167+J167+L167)</f>
        <v>0</v>
      </c>
      <c r="E167" s="621">
        <f t="shared" si="129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29"/>
        <v>0</v>
      </c>
      <c r="E168" s="345">
        <f t="shared" si="129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29"/>
        <v>0</v>
      </c>
      <c r="E169" s="10">
        <f t="shared" si="129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0">SUM(G167:G169)</f>
        <v>0</v>
      </c>
      <c r="H170" s="624">
        <f t="shared" si="130"/>
        <v>0</v>
      </c>
      <c r="I170" s="626">
        <f t="shared" si="130"/>
        <v>0</v>
      </c>
      <c r="J170" s="624">
        <f t="shared" si="130"/>
        <v>0</v>
      </c>
      <c r="K170" s="626">
        <f t="shared" si="130"/>
        <v>0</v>
      </c>
      <c r="L170" s="624">
        <f t="shared" si="130"/>
        <v>0</v>
      </c>
      <c r="M170" s="627">
        <f t="shared" si="130"/>
        <v>0</v>
      </c>
      <c r="N170" s="628">
        <f t="shared" si="130"/>
        <v>0</v>
      </c>
      <c r="O170" s="625">
        <f t="shared" si="130"/>
        <v>0</v>
      </c>
      <c r="P170" s="629">
        <f t="shared" si="130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1">SUM(F172+H172+J172+L172)</f>
        <v>0</v>
      </c>
      <c r="E172" s="345">
        <f t="shared" si="131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1"/>
        <v>0</v>
      </c>
      <c r="E173" s="345">
        <f t="shared" si="131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1"/>
        <v>0</v>
      </c>
      <c r="E174" s="10">
        <f t="shared" si="131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2">SUM(G171:G174)</f>
        <v>0</v>
      </c>
      <c r="H175" s="624">
        <f t="shared" si="132"/>
        <v>0</v>
      </c>
      <c r="I175" s="626">
        <f t="shared" si="132"/>
        <v>0</v>
      </c>
      <c r="J175" s="624">
        <f t="shared" si="132"/>
        <v>0</v>
      </c>
      <c r="K175" s="626">
        <f t="shared" si="132"/>
        <v>0</v>
      </c>
      <c r="L175" s="624">
        <f t="shared" si="132"/>
        <v>0</v>
      </c>
      <c r="M175" s="627">
        <f t="shared" si="132"/>
        <v>0</v>
      </c>
      <c r="N175" s="628">
        <f t="shared" si="132"/>
        <v>0</v>
      </c>
      <c r="O175" s="625">
        <f t="shared" si="132"/>
        <v>0</v>
      </c>
      <c r="P175" s="629">
        <f t="shared" si="132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3">SUM(D170+D175)</f>
        <v>0</v>
      </c>
      <c r="E176" s="631">
        <f t="shared" si="133"/>
        <v>0</v>
      </c>
      <c r="F176" s="343">
        <f t="shared" si="133"/>
        <v>0</v>
      </c>
      <c r="G176" s="631">
        <f t="shared" si="133"/>
        <v>0</v>
      </c>
      <c r="H176" s="343">
        <f t="shared" si="133"/>
        <v>0</v>
      </c>
      <c r="I176" s="631">
        <f t="shared" si="133"/>
        <v>0</v>
      </c>
      <c r="J176" s="343">
        <f t="shared" si="133"/>
        <v>0</v>
      </c>
      <c r="K176" s="631">
        <f t="shared" si="133"/>
        <v>0</v>
      </c>
      <c r="L176" s="343">
        <f t="shared" si="133"/>
        <v>0</v>
      </c>
      <c r="M176" s="632">
        <f t="shared" si="133"/>
        <v>0</v>
      </c>
      <c r="N176" s="305">
        <f t="shared" si="133"/>
        <v>0</v>
      </c>
      <c r="O176" s="304">
        <f t="shared" si="133"/>
        <v>0</v>
      </c>
      <c r="P176" s="633">
        <f t="shared" si="133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4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5">SUM(G180:G182)</f>
        <v>0</v>
      </c>
      <c r="H183" s="562">
        <f t="shared" si="135"/>
        <v>0</v>
      </c>
      <c r="I183" s="599">
        <f t="shared" si="135"/>
        <v>0</v>
      </c>
      <c r="J183" s="562">
        <f t="shared" si="135"/>
        <v>0</v>
      </c>
      <c r="K183" s="599">
        <f t="shared" si="135"/>
        <v>0</v>
      </c>
      <c r="L183" s="562">
        <f t="shared" si="135"/>
        <v>0</v>
      </c>
      <c r="M183" s="599">
        <f t="shared" si="135"/>
        <v>0</v>
      </c>
      <c r="N183" s="562">
        <f t="shared" si="135"/>
        <v>0</v>
      </c>
      <c r="O183" s="306">
        <f t="shared" si="135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6">SUM(F185+H185+J185+L185+N185)</f>
        <v>0</v>
      </c>
      <c r="E185" s="141">
        <f t="shared" si="136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6"/>
        <v>0</v>
      </c>
      <c r="E186" s="345">
        <f t="shared" si="136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7"/>
        <v/>
      </c>
      <c r="CB186" s="135" t="str">
        <f t="shared" si="138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6"/>
        <v>0</v>
      </c>
      <c r="E187" s="640">
        <f t="shared" si="136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7"/>
        <v/>
      </c>
      <c r="CB187" s="135" t="str">
        <f t="shared" si="138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2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2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0</v>
      </c>
      <c r="L193" s="505">
        <v>0</v>
      </c>
      <c r="M193" s="42">
        <v>0</v>
      </c>
      <c r="N193" s="505">
        <v>0</v>
      </c>
      <c r="O193" s="42">
        <v>0</v>
      </c>
      <c r="P193" s="505">
        <v>0</v>
      </c>
      <c r="Q193" s="42">
        <v>0</v>
      </c>
      <c r="R193" s="505">
        <v>0</v>
      </c>
      <c r="S193" s="42">
        <v>0</v>
      </c>
      <c r="T193" s="505">
        <v>0</v>
      </c>
      <c r="U193" s="42">
        <v>0</v>
      </c>
      <c r="V193" s="505">
        <v>0</v>
      </c>
      <c r="W193" s="42">
        <v>0</v>
      </c>
      <c r="X193" s="505">
        <v>0</v>
      </c>
      <c r="Y193" s="42">
        <v>0</v>
      </c>
      <c r="Z193" s="505">
        <v>0</v>
      </c>
      <c r="AA193" s="42">
        <v>1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1</v>
      </c>
      <c r="AN193" s="534">
        <v>0</v>
      </c>
      <c r="AO193" s="42">
        <v>0</v>
      </c>
      <c r="AP193" s="373">
        <v>0</v>
      </c>
      <c r="AQ193" s="42">
        <v>1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39">SUM(D195+E195)</f>
        <v>0</v>
      </c>
      <c r="D195" s="655">
        <f t="shared" ref="D195:D198" si="140">SUM(F195+H195+J195+L195+N195+P195+R195+T195+V195+X195+Z195+AB195+AD195+AF195+AH195+AJ195+AL195)</f>
        <v>0</v>
      </c>
      <c r="E195" s="656">
        <f t="shared" ref="E195:E198" si="141">SUM(G195+I195+K195+M195+O195+Q195+S195+U195+W195+Y195+AA195+AC195+AE195+AG195+AI195+AK195+AM195)</f>
        <v>0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0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2">CA195&amp;CB195&amp;CC195&amp;CD195&amp;CE195&amp;CF195&amp;CG195&amp;CH195&amp;CI195&amp;CJ195&amp;CK195</f>
        <v/>
      </c>
      <c r="CA195" s="13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1">IF(AND(E195&gt;0,AN195=""),1,IF(AN195&gt;E195,1,0))</f>
        <v>0</v>
      </c>
      <c r="CP195" s="55">
        <f t="shared" ref="CP195:CP207" si="152">IF(AND(E195&gt;0,AO195=""),1,IF(AO195&gt;E195,1,0))</f>
        <v>0</v>
      </c>
      <c r="CQ195" s="55">
        <f t="shared" ref="CQ195:CQ207" si="153">IF(AND(D195&gt;0,OR(AP195="")),1,IF((AP195)&gt;D195,1,0))</f>
        <v>0</v>
      </c>
      <c r="CR195" s="55">
        <f t="shared" ref="CR195:CR207" si="154">IF(AND(E195&gt;0,OR(AQ195="")),1,IF((AQ195)&gt;E195,1,0))</f>
        <v>0</v>
      </c>
      <c r="CS195" s="55">
        <f t="shared" ref="CS195:CS207" si="155">IF(AND(C195&gt;0,AR195=""),1,IF(AR195&gt;C195,1,0))</f>
        <v>0</v>
      </c>
      <c r="CT195" s="55">
        <f t="shared" ref="CT195:CT207" si="156">IF(AND(C195&gt;0,AS195=""),1,IF(AS195&gt;C195,1,0))</f>
        <v>0</v>
      </c>
      <c r="CU195" s="55">
        <f t="shared" ref="CU195:CU207" si="157">IF(AND(D195&gt;0,OR(AT195="")),1,IF((AT195)&gt;D195,1,0))</f>
        <v>0</v>
      </c>
      <c r="CV195" s="55">
        <f t="shared" ref="CV195:CV207" si="158">IF(AND(E195&gt;0,OR(AU195="")),1,IF((AU195)&gt;E195,1,0))</f>
        <v>0</v>
      </c>
      <c r="CW195" s="55">
        <f t="shared" ref="CW195:CW207" si="159">IF(AND(E195&gt;0,OR(AV195="")),1,IF((AV195)&gt;E195,1,0))</f>
        <v>0</v>
      </c>
      <c r="CX195" s="55">
        <f t="shared" ref="CX195:CX207" si="160">IF(AND(D195&gt;0,OR(AW195="")),1,IF((AW195)&gt;D195,1,0))</f>
        <v>0</v>
      </c>
      <c r="CY195" s="55">
        <f t="shared" ref="CY195:CY241" si="161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39"/>
        <v>0</v>
      </c>
      <c r="D196" s="657">
        <f t="shared" si="140"/>
        <v>0</v>
      </c>
      <c r="E196" s="108">
        <f t="shared" si="141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2"/>
        <v/>
      </c>
      <c r="CA196" s="135" t="str">
        <f t="shared" si="143"/>
        <v/>
      </c>
      <c r="CB196" s="135" t="str">
        <f t="shared" si="144"/>
        <v/>
      </c>
      <c r="CC196" s="135" t="str">
        <f t="shared" si="145"/>
        <v/>
      </c>
      <c r="CD196" s="135" t="str">
        <f t="shared" si="146"/>
        <v/>
      </c>
      <c r="CE196" s="135" t="str">
        <f t="shared" si="147"/>
        <v/>
      </c>
      <c r="CF196" s="135" t="str">
        <f t="shared" si="148"/>
        <v/>
      </c>
      <c r="CG196" s="13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49"/>
        <v/>
      </c>
      <c r="CI196" s="13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0"/>
        <v/>
      </c>
      <c r="CO196" s="55">
        <f t="shared" si="151"/>
        <v>0</v>
      </c>
      <c r="CP196" s="55">
        <f t="shared" si="152"/>
        <v>0</v>
      </c>
      <c r="CQ196" s="55">
        <f t="shared" si="153"/>
        <v>0</v>
      </c>
      <c r="CR196" s="55">
        <f t="shared" si="154"/>
        <v>0</v>
      </c>
      <c r="CS196" s="55">
        <f t="shared" si="155"/>
        <v>0</v>
      </c>
      <c r="CT196" s="55">
        <f t="shared" si="156"/>
        <v>0</v>
      </c>
      <c r="CU196" s="55">
        <f t="shared" si="157"/>
        <v>0</v>
      </c>
      <c r="CV196" s="55">
        <f t="shared" si="158"/>
        <v>0</v>
      </c>
      <c r="CW196" s="55">
        <f t="shared" si="159"/>
        <v>0</v>
      </c>
      <c r="CX196" s="55">
        <f t="shared" si="160"/>
        <v>0</v>
      </c>
      <c r="CY196" s="55">
        <f t="shared" si="161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39"/>
        <v>0</v>
      </c>
      <c r="D197" s="655">
        <f t="shared" si="140"/>
        <v>0</v>
      </c>
      <c r="E197" s="656">
        <f t="shared" si="141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2"/>
        <v/>
      </c>
      <c r="CA197" s="135" t="str">
        <f t="shared" si="143"/>
        <v/>
      </c>
      <c r="CB197" s="135" t="str">
        <f t="shared" si="144"/>
        <v/>
      </c>
      <c r="CC197" s="135" t="str">
        <f t="shared" si="145"/>
        <v/>
      </c>
      <c r="CD197" s="135" t="str">
        <f t="shared" si="146"/>
        <v/>
      </c>
      <c r="CE197" s="135" t="str">
        <f t="shared" si="147"/>
        <v/>
      </c>
      <c r="CF197" s="135" t="str">
        <f t="shared" si="148"/>
        <v/>
      </c>
      <c r="CG197" s="135" t="str">
        <f t="shared" si="162"/>
        <v/>
      </c>
      <c r="CH197" s="135" t="str">
        <f t="shared" si="149"/>
        <v/>
      </c>
      <c r="CI197" s="135" t="str">
        <f t="shared" si="163"/>
        <v/>
      </c>
      <c r="CJ197" s="135" t="str">
        <f t="shared" si="164"/>
        <v/>
      </c>
      <c r="CK197" s="135" t="str">
        <f t="shared" si="150"/>
        <v/>
      </c>
      <c r="CO197" s="55">
        <f t="shared" si="151"/>
        <v>0</v>
      </c>
      <c r="CP197" s="55">
        <f t="shared" si="152"/>
        <v>0</v>
      </c>
      <c r="CQ197" s="55">
        <f t="shared" si="153"/>
        <v>0</v>
      </c>
      <c r="CR197" s="55">
        <f t="shared" si="154"/>
        <v>0</v>
      </c>
      <c r="CS197" s="55">
        <f t="shared" si="155"/>
        <v>0</v>
      </c>
      <c r="CT197" s="55">
        <f t="shared" si="156"/>
        <v>0</v>
      </c>
      <c r="CU197" s="55">
        <f t="shared" si="157"/>
        <v>0</v>
      </c>
      <c r="CV197" s="55">
        <f t="shared" si="158"/>
        <v>0</v>
      </c>
      <c r="CW197" s="55">
        <f t="shared" si="159"/>
        <v>0</v>
      </c>
      <c r="CX197" s="55">
        <f t="shared" si="160"/>
        <v>0</v>
      </c>
      <c r="CY197" s="55">
        <f t="shared" si="161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39"/>
        <v>0</v>
      </c>
      <c r="D198" s="657">
        <f t="shared" si="140"/>
        <v>0</v>
      </c>
      <c r="E198" s="108">
        <f t="shared" si="141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2"/>
        <v/>
      </c>
      <c r="CA198" s="135" t="str">
        <f t="shared" si="143"/>
        <v/>
      </c>
      <c r="CB198" s="135" t="str">
        <f t="shared" si="144"/>
        <v/>
      </c>
      <c r="CC198" s="135" t="str">
        <f t="shared" si="145"/>
        <v/>
      </c>
      <c r="CD198" s="135" t="str">
        <f t="shared" si="146"/>
        <v/>
      </c>
      <c r="CE198" s="135" t="str">
        <f t="shared" si="147"/>
        <v/>
      </c>
      <c r="CF198" s="135" t="str">
        <f t="shared" si="148"/>
        <v/>
      </c>
      <c r="CG198" s="135" t="str">
        <f t="shared" si="162"/>
        <v/>
      </c>
      <c r="CH198" s="135" t="str">
        <f t="shared" si="149"/>
        <v/>
      </c>
      <c r="CI198" s="135" t="str">
        <f t="shared" si="163"/>
        <v/>
      </c>
      <c r="CJ198" s="135" t="str">
        <f t="shared" si="164"/>
        <v/>
      </c>
      <c r="CK198" s="135" t="str">
        <f t="shared" si="150"/>
        <v/>
      </c>
      <c r="CO198" s="55">
        <f t="shared" si="151"/>
        <v>0</v>
      </c>
      <c r="CP198" s="55">
        <f t="shared" si="152"/>
        <v>0</v>
      </c>
      <c r="CQ198" s="55">
        <f t="shared" si="153"/>
        <v>0</v>
      </c>
      <c r="CR198" s="55">
        <f t="shared" si="154"/>
        <v>0</v>
      </c>
      <c r="CS198" s="55">
        <f t="shared" si="155"/>
        <v>0</v>
      </c>
      <c r="CT198" s="55">
        <f t="shared" si="156"/>
        <v>0</v>
      </c>
      <c r="CU198" s="55">
        <f t="shared" si="157"/>
        <v>0</v>
      </c>
      <c r="CV198" s="55">
        <f t="shared" si="158"/>
        <v>0</v>
      </c>
      <c r="CW198" s="55">
        <f t="shared" si="159"/>
        <v>0</v>
      </c>
      <c r="CX198" s="55">
        <f t="shared" si="160"/>
        <v>0</v>
      </c>
      <c r="CY198" s="55">
        <f t="shared" si="161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5">SUM(F199+H199+J199+L199+N199+P199+R199+T199+V199+X199+Z199+AB199+AD199+AF199+AH199+AJ199+AL199)</f>
        <v>0</v>
      </c>
      <c r="E199" s="656">
        <f t="shared" si="165"/>
        <v>0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0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2"/>
        <v/>
      </c>
      <c r="CA199" s="135" t="str">
        <f t="shared" si="143"/>
        <v/>
      </c>
      <c r="CB199" s="135" t="str">
        <f t="shared" si="144"/>
        <v/>
      </c>
      <c r="CC199" s="135" t="str">
        <f t="shared" si="145"/>
        <v/>
      </c>
      <c r="CD199" s="135" t="str">
        <f t="shared" si="146"/>
        <v/>
      </c>
      <c r="CE199" s="135" t="str">
        <f t="shared" si="147"/>
        <v/>
      </c>
      <c r="CF199" s="135" t="str">
        <f t="shared" si="148"/>
        <v/>
      </c>
      <c r="CG199" s="135" t="str">
        <f t="shared" si="162"/>
        <v/>
      </c>
      <c r="CH199" s="135" t="str">
        <f t="shared" si="149"/>
        <v/>
      </c>
      <c r="CI199" s="135" t="str">
        <f t="shared" si="163"/>
        <v/>
      </c>
      <c r="CJ199" s="135" t="str">
        <f t="shared" si="164"/>
        <v/>
      </c>
      <c r="CK199" s="135" t="str">
        <f t="shared" si="150"/>
        <v/>
      </c>
      <c r="CL199" s="6"/>
      <c r="CM199" s="6"/>
      <c r="CN199" s="6"/>
      <c r="CO199" s="55">
        <f t="shared" si="151"/>
        <v>0</v>
      </c>
      <c r="CP199" s="55">
        <f t="shared" si="152"/>
        <v>0</v>
      </c>
      <c r="CQ199" s="55">
        <f t="shared" si="153"/>
        <v>0</v>
      </c>
      <c r="CR199" s="55">
        <f t="shared" si="154"/>
        <v>0</v>
      </c>
      <c r="CS199" s="55">
        <f t="shared" si="155"/>
        <v>0</v>
      </c>
      <c r="CT199" s="55">
        <f t="shared" si="156"/>
        <v>0</v>
      </c>
      <c r="CU199" s="55">
        <f t="shared" si="157"/>
        <v>0</v>
      </c>
      <c r="CV199" s="55">
        <f t="shared" si="158"/>
        <v>0</v>
      </c>
      <c r="CW199" s="55">
        <f t="shared" si="159"/>
        <v>0</v>
      </c>
      <c r="CX199" s="55">
        <f t="shared" si="160"/>
        <v>0</v>
      </c>
      <c r="CY199" s="55">
        <f t="shared" si="161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5"/>
        <v>0</v>
      </c>
      <c r="E200" s="658">
        <f t="shared" si="165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2"/>
        <v/>
      </c>
      <c r="CA200" s="135" t="str">
        <f t="shared" si="143"/>
        <v/>
      </c>
      <c r="CB200" s="135" t="str">
        <f t="shared" si="144"/>
        <v/>
      </c>
      <c r="CC200" s="135" t="str">
        <f t="shared" si="145"/>
        <v/>
      </c>
      <c r="CD200" s="135" t="str">
        <f t="shared" si="146"/>
        <v/>
      </c>
      <c r="CE200" s="135" t="str">
        <f t="shared" si="147"/>
        <v/>
      </c>
      <c r="CF200" s="135" t="str">
        <f t="shared" si="148"/>
        <v/>
      </c>
      <c r="CG200" s="135" t="str">
        <f t="shared" si="162"/>
        <v/>
      </c>
      <c r="CH200" s="135" t="str">
        <f t="shared" si="149"/>
        <v/>
      </c>
      <c r="CI200" s="135" t="str">
        <f t="shared" si="163"/>
        <v/>
      </c>
      <c r="CJ200" s="135" t="str">
        <f t="shared" si="164"/>
        <v/>
      </c>
      <c r="CK200" s="135" t="str">
        <f t="shared" si="150"/>
        <v/>
      </c>
      <c r="CL200" s="6"/>
      <c r="CM200" s="6"/>
      <c r="CN200" s="6"/>
      <c r="CO200" s="55">
        <f t="shared" si="151"/>
        <v>0</v>
      </c>
      <c r="CP200" s="55">
        <f t="shared" si="152"/>
        <v>0</v>
      </c>
      <c r="CQ200" s="55">
        <f t="shared" si="153"/>
        <v>0</v>
      </c>
      <c r="CR200" s="55">
        <f t="shared" si="154"/>
        <v>0</v>
      </c>
      <c r="CS200" s="55">
        <f t="shared" si="155"/>
        <v>0</v>
      </c>
      <c r="CT200" s="55">
        <f t="shared" si="156"/>
        <v>0</v>
      </c>
      <c r="CU200" s="55">
        <f t="shared" si="157"/>
        <v>0</v>
      </c>
      <c r="CV200" s="55">
        <f t="shared" si="158"/>
        <v>0</v>
      </c>
      <c r="CW200" s="55">
        <f t="shared" si="159"/>
        <v>0</v>
      </c>
      <c r="CX200" s="55">
        <f t="shared" si="160"/>
        <v>0</v>
      </c>
      <c r="CY200" s="55">
        <f t="shared" si="161"/>
        <v>0</v>
      </c>
    </row>
    <row r="201" spans="1:103" x14ac:dyDescent="0.25">
      <c r="A201" s="6336" t="s">
        <v>855</v>
      </c>
      <c r="B201" s="6337"/>
      <c r="C201" s="645">
        <f t="shared" ref="C201:C241" si="166">SUM(D201+E201)</f>
        <v>0</v>
      </c>
      <c r="D201" s="646">
        <f t="shared" si="165"/>
        <v>0</v>
      </c>
      <c r="E201" s="568">
        <f t="shared" si="165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2"/>
        <v/>
      </c>
      <c r="CA201" s="135" t="str">
        <f t="shared" si="143"/>
        <v/>
      </c>
      <c r="CB201" s="135" t="str">
        <f t="shared" si="144"/>
        <v/>
      </c>
      <c r="CC201" s="135" t="str">
        <f t="shared" si="145"/>
        <v/>
      </c>
      <c r="CD201" s="135" t="str">
        <f t="shared" si="146"/>
        <v/>
      </c>
      <c r="CE201" s="135" t="str">
        <f t="shared" si="147"/>
        <v/>
      </c>
      <c r="CF201" s="135" t="str">
        <f t="shared" si="148"/>
        <v/>
      </c>
      <c r="CG201" s="135" t="str">
        <f t="shared" si="162"/>
        <v/>
      </c>
      <c r="CH201" s="135" t="str">
        <f t="shared" si="149"/>
        <v/>
      </c>
      <c r="CI201" s="135" t="str">
        <f t="shared" si="163"/>
        <v/>
      </c>
      <c r="CJ201" s="135" t="str">
        <f t="shared" si="164"/>
        <v/>
      </c>
      <c r="CK201" s="135" t="str">
        <f t="shared" si="150"/>
        <v/>
      </c>
      <c r="CL201" s="6"/>
      <c r="CM201" s="6"/>
      <c r="CN201" s="6"/>
      <c r="CO201" s="55">
        <f t="shared" si="151"/>
        <v>0</v>
      </c>
      <c r="CP201" s="55">
        <f t="shared" si="152"/>
        <v>0</v>
      </c>
      <c r="CQ201" s="55">
        <f t="shared" si="153"/>
        <v>0</v>
      </c>
      <c r="CR201" s="55">
        <f t="shared" si="154"/>
        <v>0</v>
      </c>
      <c r="CS201" s="55">
        <f t="shared" si="155"/>
        <v>0</v>
      </c>
      <c r="CT201" s="55">
        <f t="shared" si="156"/>
        <v>0</v>
      </c>
      <c r="CU201" s="55">
        <f t="shared" si="157"/>
        <v>0</v>
      </c>
      <c r="CV201" s="55">
        <f t="shared" si="158"/>
        <v>0</v>
      </c>
      <c r="CW201" s="55">
        <f t="shared" si="159"/>
        <v>0</v>
      </c>
      <c r="CX201" s="55">
        <f t="shared" si="160"/>
        <v>0</v>
      </c>
      <c r="CY201" s="55">
        <f t="shared" si="161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6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2"/>
        <v/>
      </c>
      <c r="CA202" s="135" t="str">
        <f t="shared" si="143"/>
        <v/>
      </c>
      <c r="CB202" s="135" t="str">
        <f t="shared" si="144"/>
        <v/>
      </c>
      <c r="CC202" s="135" t="str">
        <f t="shared" si="145"/>
        <v/>
      </c>
      <c r="CD202" s="135" t="str">
        <f t="shared" si="146"/>
        <v/>
      </c>
      <c r="CE202" s="135" t="str">
        <f t="shared" si="147"/>
        <v/>
      </c>
      <c r="CF202" s="135" t="str">
        <f t="shared" si="148"/>
        <v/>
      </c>
      <c r="CG202" s="135" t="str">
        <f t="shared" si="162"/>
        <v/>
      </c>
      <c r="CH202" s="135" t="str">
        <f t="shared" si="149"/>
        <v/>
      </c>
      <c r="CI202" s="135" t="str">
        <f t="shared" si="163"/>
        <v/>
      </c>
      <c r="CJ202" s="135" t="str">
        <f t="shared" si="164"/>
        <v/>
      </c>
      <c r="CK202" s="135" t="str">
        <f t="shared" si="150"/>
        <v/>
      </c>
      <c r="CL202" s="6"/>
      <c r="CM202" s="6"/>
      <c r="CN202" s="6"/>
      <c r="CO202" s="55">
        <f t="shared" si="151"/>
        <v>0</v>
      </c>
      <c r="CP202" s="55">
        <f t="shared" si="152"/>
        <v>0</v>
      </c>
      <c r="CQ202" s="55">
        <f t="shared" si="153"/>
        <v>0</v>
      </c>
      <c r="CR202" s="55">
        <f t="shared" si="154"/>
        <v>0</v>
      </c>
      <c r="CS202" s="55">
        <f t="shared" si="155"/>
        <v>0</v>
      </c>
      <c r="CT202" s="55">
        <f t="shared" si="156"/>
        <v>0</v>
      </c>
      <c r="CU202" s="55">
        <f t="shared" si="157"/>
        <v>0</v>
      </c>
      <c r="CV202" s="55">
        <f t="shared" si="158"/>
        <v>0</v>
      </c>
      <c r="CW202" s="55">
        <f t="shared" si="159"/>
        <v>0</v>
      </c>
      <c r="CX202" s="55">
        <f t="shared" si="160"/>
        <v>0</v>
      </c>
      <c r="CY202" s="55">
        <f t="shared" si="161"/>
        <v>0</v>
      </c>
    </row>
    <row r="203" spans="1:103" x14ac:dyDescent="0.25">
      <c r="A203" s="5732"/>
      <c r="B203" s="387" t="s">
        <v>858</v>
      </c>
      <c r="C203" s="73">
        <f t="shared" si="166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2"/>
        <v/>
      </c>
      <c r="CA203" s="135" t="str">
        <f t="shared" si="143"/>
        <v/>
      </c>
      <c r="CB203" s="135" t="str">
        <f t="shared" si="144"/>
        <v/>
      </c>
      <c r="CC203" s="135" t="str">
        <f t="shared" si="145"/>
        <v/>
      </c>
      <c r="CD203" s="135" t="str">
        <f t="shared" si="146"/>
        <v/>
      </c>
      <c r="CE203" s="135" t="str">
        <f t="shared" si="147"/>
        <v/>
      </c>
      <c r="CF203" s="135" t="str">
        <f t="shared" si="148"/>
        <v/>
      </c>
      <c r="CG203" s="135" t="str">
        <f t="shared" si="162"/>
        <v/>
      </c>
      <c r="CH203" s="135" t="str">
        <f t="shared" si="149"/>
        <v/>
      </c>
      <c r="CI203" s="135" t="str">
        <f t="shared" si="163"/>
        <v/>
      </c>
      <c r="CJ203" s="135" t="str">
        <f t="shared" si="164"/>
        <v/>
      </c>
      <c r="CK203" s="135" t="str">
        <f t="shared" si="150"/>
        <v/>
      </c>
      <c r="CL203" s="6"/>
      <c r="CM203" s="6"/>
      <c r="CN203" s="6"/>
      <c r="CO203" s="55">
        <f t="shared" si="151"/>
        <v>0</v>
      </c>
      <c r="CP203" s="55">
        <f t="shared" si="152"/>
        <v>0</v>
      </c>
      <c r="CQ203" s="55">
        <f t="shared" si="153"/>
        <v>0</v>
      </c>
      <c r="CR203" s="55">
        <f t="shared" si="154"/>
        <v>0</v>
      </c>
      <c r="CS203" s="55">
        <f t="shared" si="155"/>
        <v>0</v>
      </c>
      <c r="CT203" s="55">
        <f t="shared" si="156"/>
        <v>0</v>
      </c>
      <c r="CU203" s="55">
        <f t="shared" si="157"/>
        <v>0</v>
      </c>
      <c r="CV203" s="55">
        <f t="shared" si="158"/>
        <v>0</v>
      </c>
      <c r="CW203" s="55">
        <f t="shared" si="159"/>
        <v>0</v>
      </c>
      <c r="CX203" s="55">
        <f t="shared" si="160"/>
        <v>0</v>
      </c>
      <c r="CY203" s="55">
        <f t="shared" si="161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6"/>
        <v>2</v>
      </c>
      <c r="D204" s="614">
        <f t="shared" si="165"/>
        <v>0</v>
      </c>
      <c r="E204" s="615">
        <f t="shared" si="165"/>
        <v>2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0</v>
      </c>
      <c r="L204" s="505">
        <v>0</v>
      </c>
      <c r="M204" s="508">
        <v>0</v>
      </c>
      <c r="N204" s="505">
        <v>0</v>
      </c>
      <c r="O204" s="508">
        <v>0</v>
      </c>
      <c r="P204" s="505">
        <v>0</v>
      </c>
      <c r="Q204" s="508">
        <v>0</v>
      </c>
      <c r="R204" s="505">
        <v>0</v>
      </c>
      <c r="S204" s="508">
        <v>0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0</v>
      </c>
      <c r="Z204" s="505">
        <v>0</v>
      </c>
      <c r="AA204" s="508">
        <v>1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1</v>
      </c>
      <c r="AN204" s="534">
        <v>0</v>
      </c>
      <c r="AO204" s="508">
        <v>0</v>
      </c>
      <c r="AP204" s="373">
        <v>0</v>
      </c>
      <c r="AQ204" s="508">
        <v>1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2"/>
        <v/>
      </c>
      <c r="CA204" s="135" t="str">
        <f t="shared" si="143"/>
        <v/>
      </c>
      <c r="CB204" s="135" t="str">
        <f t="shared" si="144"/>
        <v/>
      </c>
      <c r="CC204" s="135" t="str">
        <f t="shared" si="145"/>
        <v/>
      </c>
      <c r="CD204" s="135" t="str">
        <f t="shared" si="146"/>
        <v/>
      </c>
      <c r="CE204" s="135" t="str">
        <f t="shared" si="147"/>
        <v/>
      </c>
      <c r="CF204" s="135" t="str">
        <f t="shared" si="148"/>
        <v/>
      </c>
      <c r="CG204" s="135" t="str">
        <f t="shared" si="162"/>
        <v/>
      </c>
      <c r="CH204" s="135" t="str">
        <f t="shared" si="149"/>
        <v/>
      </c>
      <c r="CI204" s="135" t="str">
        <f t="shared" si="163"/>
        <v/>
      </c>
      <c r="CJ204" s="135" t="str">
        <f t="shared" si="164"/>
        <v/>
      </c>
      <c r="CK204" s="135" t="str">
        <f t="shared" si="150"/>
        <v/>
      </c>
      <c r="CO204" s="55">
        <f t="shared" si="151"/>
        <v>0</v>
      </c>
      <c r="CP204" s="55">
        <f t="shared" si="152"/>
        <v>0</v>
      </c>
      <c r="CQ204" s="55">
        <f t="shared" si="153"/>
        <v>0</v>
      </c>
      <c r="CR204" s="55">
        <f t="shared" si="154"/>
        <v>0</v>
      </c>
      <c r="CS204" s="55">
        <f t="shared" si="155"/>
        <v>0</v>
      </c>
      <c r="CT204" s="55">
        <f t="shared" si="156"/>
        <v>0</v>
      </c>
      <c r="CU204" s="55">
        <f t="shared" si="157"/>
        <v>0</v>
      </c>
      <c r="CV204" s="55">
        <f t="shared" si="158"/>
        <v>0</v>
      </c>
      <c r="CW204" s="55">
        <f t="shared" si="159"/>
        <v>0</v>
      </c>
      <c r="CX204" s="55">
        <f t="shared" si="160"/>
        <v>0</v>
      </c>
      <c r="CY204" s="55">
        <f t="shared" si="161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6"/>
        <v>0</v>
      </c>
      <c r="D205" s="657">
        <f t="shared" si="165"/>
        <v>0</v>
      </c>
      <c r="E205" s="108">
        <f t="shared" si="165"/>
        <v>0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2"/>
        <v/>
      </c>
      <c r="CA205" s="135" t="str">
        <f t="shared" si="143"/>
        <v/>
      </c>
      <c r="CB205" s="135" t="str">
        <f t="shared" si="144"/>
        <v/>
      </c>
      <c r="CC205" s="135" t="str">
        <f t="shared" si="145"/>
        <v/>
      </c>
      <c r="CD205" s="135" t="str">
        <f t="shared" si="146"/>
        <v/>
      </c>
      <c r="CE205" s="135" t="str">
        <f t="shared" si="147"/>
        <v/>
      </c>
      <c r="CF205" s="135" t="str">
        <f t="shared" si="148"/>
        <v/>
      </c>
      <c r="CG205" s="135" t="str">
        <f t="shared" si="162"/>
        <v/>
      </c>
      <c r="CH205" s="135" t="str">
        <f t="shared" si="149"/>
        <v/>
      </c>
      <c r="CI205" s="135" t="str">
        <f t="shared" si="163"/>
        <v/>
      </c>
      <c r="CJ205" s="135" t="str">
        <f t="shared" si="164"/>
        <v/>
      </c>
      <c r="CK205" s="135" t="str">
        <f t="shared" si="150"/>
        <v/>
      </c>
      <c r="CL205" s="6"/>
      <c r="CM205" s="6"/>
      <c r="CN205" s="6"/>
      <c r="CO205" s="55">
        <f t="shared" si="151"/>
        <v>0</v>
      </c>
      <c r="CP205" s="55">
        <f t="shared" si="152"/>
        <v>0</v>
      </c>
      <c r="CQ205" s="55">
        <f t="shared" si="153"/>
        <v>0</v>
      </c>
      <c r="CR205" s="55">
        <f t="shared" si="154"/>
        <v>0</v>
      </c>
      <c r="CS205" s="55">
        <f t="shared" si="155"/>
        <v>0</v>
      </c>
      <c r="CT205" s="55">
        <f t="shared" si="156"/>
        <v>0</v>
      </c>
      <c r="CU205" s="55">
        <f t="shared" si="157"/>
        <v>0</v>
      </c>
      <c r="CV205" s="55">
        <f t="shared" si="158"/>
        <v>0</v>
      </c>
      <c r="CW205" s="55">
        <f t="shared" si="159"/>
        <v>0</v>
      </c>
      <c r="CX205" s="55">
        <f t="shared" si="160"/>
        <v>0</v>
      </c>
      <c r="CY205" s="55">
        <f t="shared" si="161"/>
        <v>0</v>
      </c>
    </row>
    <row r="206" spans="1:103" ht="15" customHeight="1" x14ac:dyDescent="0.25">
      <c r="A206" s="5842"/>
      <c r="B206" s="500" t="s">
        <v>862</v>
      </c>
      <c r="C206" s="663">
        <f t="shared" si="166"/>
        <v>1</v>
      </c>
      <c r="D206" s="664">
        <f t="shared" si="165"/>
        <v>0</v>
      </c>
      <c r="E206" s="500">
        <f t="shared" si="165"/>
        <v>1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0</v>
      </c>
      <c r="Q206" s="347">
        <v>0</v>
      </c>
      <c r="R206" s="346">
        <v>0</v>
      </c>
      <c r="S206" s="347">
        <v>0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0</v>
      </c>
      <c r="AB206" s="346">
        <v>0</v>
      </c>
      <c r="AC206" s="347">
        <v>0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1</v>
      </c>
      <c r="AN206" s="430">
        <v>0</v>
      </c>
      <c r="AO206" s="347">
        <v>0</v>
      </c>
      <c r="AP206" s="346">
        <v>0</v>
      </c>
      <c r="AQ206" s="2">
        <v>1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2"/>
        <v/>
      </c>
      <c r="CA206" s="135" t="str">
        <f t="shared" si="143"/>
        <v/>
      </c>
      <c r="CB206" s="135" t="str">
        <f t="shared" si="144"/>
        <v/>
      </c>
      <c r="CC206" s="135" t="str">
        <f t="shared" si="145"/>
        <v/>
      </c>
      <c r="CD206" s="135" t="str">
        <f t="shared" si="146"/>
        <v/>
      </c>
      <c r="CE206" s="135" t="str">
        <f t="shared" si="147"/>
        <v/>
      </c>
      <c r="CF206" s="135" t="str">
        <f t="shared" si="148"/>
        <v/>
      </c>
      <c r="CG206" s="135" t="str">
        <f t="shared" si="162"/>
        <v/>
      </c>
      <c r="CH206" s="135" t="str">
        <f t="shared" si="149"/>
        <v/>
      </c>
      <c r="CI206" s="135" t="str">
        <f t="shared" si="163"/>
        <v/>
      </c>
      <c r="CJ206" s="135" t="str">
        <f t="shared" si="164"/>
        <v/>
      </c>
      <c r="CK206" s="135" t="str">
        <f t="shared" si="150"/>
        <v/>
      </c>
      <c r="CL206" s="6"/>
      <c r="CM206" s="6"/>
      <c r="CN206" s="6"/>
      <c r="CO206" s="55">
        <f t="shared" si="151"/>
        <v>0</v>
      </c>
      <c r="CP206" s="55">
        <f t="shared" si="152"/>
        <v>0</v>
      </c>
      <c r="CQ206" s="55">
        <f t="shared" si="153"/>
        <v>0</v>
      </c>
      <c r="CR206" s="55">
        <f t="shared" si="154"/>
        <v>0</v>
      </c>
      <c r="CS206" s="55">
        <f t="shared" si="155"/>
        <v>0</v>
      </c>
      <c r="CT206" s="55">
        <f t="shared" si="156"/>
        <v>0</v>
      </c>
      <c r="CU206" s="55">
        <f t="shared" si="157"/>
        <v>0</v>
      </c>
      <c r="CV206" s="55">
        <f t="shared" si="158"/>
        <v>0</v>
      </c>
      <c r="CW206" s="55">
        <f t="shared" si="159"/>
        <v>0</v>
      </c>
      <c r="CX206" s="55">
        <f t="shared" si="160"/>
        <v>0</v>
      </c>
      <c r="CY206" s="55">
        <f t="shared" si="161"/>
        <v>0</v>
      </c>
    </row>
    <row r="207" spans="1:103" ht="15" customHeight="1" x14ac:dyDescent="0.25">
      <c r="A207" s="5842"/>
      <c r="B207" s="500" t="s">
        <v>863</v>
      </c>
      <c r="C207" s="663">
        <f t="shared" si="166"/>
        <v>0</v>
      </c>
      <c r="D207" s="375">
        <f t="shared" si="165"/>
        <v>0</v>
      </c>
      <c r="E207" s="500">
        <f t="shared" si="165"/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2"/>
        <v/>
      </c>
      <c r="CA207" s="135" t="str">
        <f t="shared" si="143"/>
        <v/>
      </c>
      <c r="CB207" s="135" t="str">
        <f t="shared" si="144"/>
        <v/>
      </c>
      <c r="CC207" s="135" t="str">
        <f t="shared" si="145"/>
        <v/>
      </c>
      <c r="CD207" s="135" t="str">
        <f t="shared" si="146"/>
        <v/>
      </c>
      <c r="CE207" s="135" t="str">
        <f t="shared" si="147"/>
        <v/>
      </c>
      <c r="CF207" s="135" t="str">
        <f t="shared" si="148"/>
        <v/>
      </c>
      <c r="CG207" s="135" t="str">
        <f t="shared" si="162"/>
        <v/>
      </c>
      <c r="CH207" s="135" t="str">
        <f t="shared" si="149"/>
        <v/>
      </c>
      <c r="CI207" s="135" t="str">
        <f t="shared" si="163"/>
        <v/>
      </c>
      <c r="CJ207" s="135" t="str">
        <f t="shared" si="164"/>
        <v/>
      </c>
      <c r="CK207" s="135" t="str">
        <f t="shared" si="150"/>
        <v/>
      </c>
      <c r="CL207" s="6"/>
      <c r="CM207" s="6"/>
      <c r="CN207" s="6"/>
      <c r="CO207" s="55">
        <f t="shared" si="151"/>
        <v>0</v>
      </c>
      <c r="CP207" s="55">
        <f t="shared" si="152"/>
        <v>0</v>
      </c>
      <c r="CQ207" s="55">
        <f t="shared" si="153"/>
        <v>0</v>
      </c>
      <c r="CR207" s="55">
        <f t="shared" si="154"/>
        <v>0</v>
      </c>
      <c r="CS207" s="55">
        <f t="shared" si="155"/>
        <v>0</v>
      </c>
      <c r="CT207" s="55">
        <f t="shared" si="156"/>
        <v>0</v>
      </c>
      <c r="CU207" s="55">
        <f t="shared" si="157"/>
        <v>0</v>
      </c>
      <c r="CV207" s="55">
        <f t="shared" si="158"/>
        <v>0</v>
      </c>
      <c r="CW207" s="55">
        <f t="shared" si="159"/>
        <v>0</v>
      </c>
      <c r="CX207" s="55">
        <f t="shared" si="160"/>
        <v>0</v>
      </c>
      <c r="CY207" s="55">
        <f t="shared" si="161"/>
        <v>0</v>
      </c>
    </row>
    <row r="208" spans="1:103" ht="15" customHeight="1" x14ac:dyDescent="0.25">
      <c r="A208" s="5842"/>
      <c r="B208" s="665" t="s">
        <v>864</v>
      </c>
      <c r="C208" s="663">
        <f t="shared" si="166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3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0">IF(AND(E208&gt;0,AN208=""),1,IF(AN208&gt;E208,1,0))</f>
        <v>0</v>
      </c>
      <c r="CP208" s="55">
        <f t="shared" ref="CP208:CP217" si="171">IF(AND(E208&gt;0,AO208=""),1,IF(AO208&gt;E208,1,0))</f>
        <v>0</v>
      </c>
      <c r="CQ208" s="433"/>
      <c r="CR208" s="55">
        <f t="shared" ref="CR208:CR241" si="172">IF(AND(E208&gt;0,OR(AQ208="")),1,IF((AQ208)&gt;E208,1,0))</f>
        <v>0</v>
      </c>
      <c r="CS208" s="55">
        <f t="shared" ref="CS208:CS241" si="173">IF(AND(C208&gt;0,AR208=""),1,IF(AR208&gt;C208,1,0))</f>
        <v>0</v>
      </c>
      <c r="CT208" s="55">
        <f t="shared" ref="CT208:CT241" si="174">IF(AND(C208&gt;0,AS208=""),1,IF(AS208&gt;C208,1,0))</f>
        <v>0</v>
      </c>
      <c r="CU208" s="433"/>
      <c r="CV208" s="55">
        <f t="shared" ref="CV208:CV241" si="175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1"/>
        <v>0</v>
      </c>
    </row>
    <row r="209" spans="1:103" ht="15" customHeight="1" x14ac:dyDescent="0.25">
      <c r="A209" s="5842"/>
      <c r="B209" s="500" t="s">
        <v>865</v>
      </c>
      <c r="C209" s="663">
        <f t="shared" si="166"/>
        <v>0</v>
      </c>
      <c r="D209" s="657">
        <f t="shared" ref="D209:E217" si="176">SUM(F209+H209+J209+L209+N209+P209+R209+T209+V209+X209+Z209+AB209+AD209+AF209+AH209+AJ209+AL209)</f>
        <v>0</v>
      </c>
      <c r="E209" s="500">
        <f t="shared" si="176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2"/>
        <v/>
      </c>
      <c r="CA209" s="13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2"/>
        <v/>
      </c>
      <c r="CH209" s="13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0"/>
        <v>0</v>
      </c>
      <c r="CP209" s="55">
        <f t="shared" si="171"/>
        <v>0</v>
      </c>
      <c r="CQ209" s="55">
        <f t="shared" ref="CQ209:CQ241" si="187">IF(AND(D209&gt;0,OR(AP209="")),1,IF((AP209)&gt;D209,1,0))</f>
        <v>0</v>
      </c>
      <c r="CR209" s="55">
        <f t="shared" si="172"/>
        <v>0</v>
      </c>
      <c r="CS209" s="55">
        <f t="shared" si="173"/>
        <v>0</v>
      </c>
      <c r="CT209" s="55">
        <f t="shared" si="174"/>
        <v>0</v>
      </c>
      <c r="CU209" s="55">
        <f t="shared" ref="CU209:CU241" si="188">IF(AND(D209&gt;0,OR(AT209="")),1,IF((AT209)&gt;D209,1,0))</f>
        <v>0</v>
      </c>
      <c r="CV209" s="55">
        <f t="shared" si="175"/>
        <v>0</v>
      </c>
      <c r="CW209" s="55">
        <f t="shared" ref="CW209:CW241" si="189">IF(AND(E209&gt;0,OR(AV209="")),1,IF((AV209)&gt;E209,1,0))</f>
        <v>0</v>
      </c>
      <c r="CX209" s="55">
        <f t="shared" ref="CX209:CX241" si="190">IF(AND(D209&gt;0,OR(AW209="")),1,IF((AW209)&gt;D209,1,0))</f>
        <v>0</v>
      </c>
      <c r="CY209" s="55">
        <f t="shared" si="161"/>
        <v>0</v>
      </c>
    </row>
    <row r="210" spans="1:103" ht="15" customHeight="1" x14ac:dyDescent="0.25">
      <c r="A210" s="5842"/>
      <c r="B210" s="68" t="s">
        <v>866</v>
      </c>
      <c r="C210" s="663">
        <f t="shared" si="166"/>
        <v>0</v>
      </c>
      <c r="D210" s="664">
        <f t="shared" si="176"/>
        <v>0</v>
      </c>
      <c r="E210" s="500">
        <f t="shared" si="176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2"/>
        <v/>
      </c>
      <c r="CA210" s="135" t="str">
        <f t="shared" si="177"/>
        <v/>
      </c>
      <c r="CB210" s="135" t="str">
        <f t="shared" si="178"/>
        <v/>
      </c>
      <c r="CC210" s="135" t="str">
        <f t="shared" si="179"/>
        <v/>
      </c>
      <c r="CD210" s="135" t="str">
        <f t="shared" si="180"/>
        <v/>
      </c>
      <c r="CE210" s="135" t="str">
        <f t="shared" si="181"/>
        <v/>
      </c>
      <c r="CF210" s="135" t="str">
        <f t="shared" si="182"/>
        <v/>
      </c>
      <c r="CG210" s="135" t="str">
        <f t="shared" si="162"/>
        <v/>
      </c>
      <c r="CH210" s="135" t="str">
        <f t="shared" si="183"/>
        <v/>
      </c>
      <c r="CI210" s="135" t="str">
        <f t="shared" si="184"/>
        <v/>
      </c>
      <c r="CJ210" s="135" t="str">
        <f t="shared" si="185"/>
        <v/>
      </c>
      <c r="CK210" s="135" t="str">
        <f t="shared" si="186"/>
        <v/>
      </c>
      <c r="CL210" s="6"/>
      <c r="CO210" s="55">
        <f t="shared" si="170"/>
        <v>0</v>
      </c>
      <c r="CP210" s="55">
        <f t="shared" si="171"/>
        <v>0</v>
      </c>
      <c r="CQ210" s="55">
        <f t="shared" si="187"/>
        <v>0</v>
      </c>
      <c r="CR210" s="55">
        <f t="shared" si="172"/>
        <v>0</v>
      </c>
      <c r="CS210" s="55">
        <f t="shared" si="173"/>
        <v>0</v>
      </c>
      <c r="CT210" s="55">
        <f t="shared" si="174"/>
        <v>0</v>
      </c>
      <c r="CU210" s="55">
        <f t="shared" si="188"/>
        <v>0</v>
      </c>
      <c r="CV210" s="55">
        <f t="shared" si="175"/>
        <v>0</v>
      </c>
      <c r="CW210" s="55">
        <f t="shared" si="189"/>
        <v>0</v>
      </c>
      <c r="CX210" s="55">
        <f t="shared" si="190"/>
        <v>0</v>
      </c>
      <c r="CY210" s="55">
        <f t="shared" si="161"/>
        <v>0</v>
      </c>
    </row>
    <row r="211" spans="1:103" ht="15" customHeight="1" x14ac:dyDescent="0.25">
      <c r="A211" s="5842"/>
      <c r="B211" s="666" t="s">
        <v>867</v>
      </c>
      <c r="C211" s="663">
        <f t="shared" si="166"/>
        <v>0</v>
      </c>
      <c r="D211" s="664">
        <f t="shared" si="176"/>
        <v>0</v>
      </c>
      <c r="E211" s="500">
        <f t="shared" si="176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2"/>
        <v/>
      </c>
      <c r="CA211" s="135" t="str">
        <f t="shared" si="177"/>
        <v/>
      </c>
      <c r="CB211" s="135" t="str">
        <f t="shared" si="178"/>
        <v/>
      </c>
      <c r="CC211" s="135" t="str">
        <f t="shared" si="179"/>
        <v/>
      </c>
      <c r="CD211" s="135" t="str">
        <f t="shared" si="180"/>
        <v/>
      </c>
      <c r="CE211" s="135" t="str">
        <f t="shared" si="181"/>
        <v/>
      </c>
      <c r="CF211" s="135" t="str">
        <f t="shared" si="182"/>
        <v/>
      </c>
      <c r="CG211" s="135" t="str">
        <f t="shared" si="162"/>
        <v/>
      </c>
      <c r="CH211" s="135" t="str">
        <f t="shared" si="183"/>
        <v/>
      </c>
      <c r="CI211" s="135" t="str">
        <f t="shared" si="184"/>
        <v/>
      </c>
      <c r="CJ211" s="135" t="str">
        <f t="shared" si="185"/>
        <v/>
      </c>
      <c r="CK211" s="135" t="str">
        <f t="shared" si="186"/>
        <v/>
      </c>
      <c r="CL211" s="6"/>
      <c r="CO211" s="55">
        <f t="shared" si="170"/>
        <v>0</v>
      </c>
      <c r="CP211" s="55">
        <f t="shared" si="171"/>
        <v>0</v>
      </c>
      <c r="CQ211" s="55">
        <f t="shared" si="187"/>
        <v>0</v>
      </c>
      <c r="CR211" s="55">
        <f t="shared" si="172"/>
        <v>0</v>
      </c>
      <c r="CS211" s="55">
        <f t="shared" si="173"/>
        <v>0</v>
      </c>
      <c r="CT211" s="55">
        <f t="shared" si="174"/>
        <v>0</v>
      </c>
      <c r="CU211" s="55">
        <f t="shared" si="188"/>
        <v>0</v>
      </c>
      <c r="CV211" s="55">
        <f t="shared" si="175"/>
        <v>0</v>
      </c>
      <c r="CW211" s="55">
        <f t="shared" si="189"/>
        <v>0</v>
      </c>
      <c r="CX211" s="55">
        <f t="shared" si="190"/>
        <v>0</v>
      </c>
      <c r="CY211" s="55">
        <f t="shared" si="161"/>
        <v>0</v>
      </c>
    </row>
    <row r="212" spans="1:103" ht="15" customHeight="1" x14ac:dyDescent="0.25">
      <c r="A212" s="5732"/>
      <c r="B212" s="69" t="s">
        <v>868</v>
      </c>
      <c r="C212" s="200">
        <f t="shared" si="166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0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2"/>
        <v/>
      </c>
      <c r="CA212" s="135" t="str">
        <f t="shared" si="177"/>
        <v/>
      </c>
      <c r="CB212" s="135" t="str">
        <f t="shared" si="178"/>
        <v/>
      </c>
      <c r="CC212" s="135" t="str">
        <f t="shared" si="179"/>
        <v/>
      </c>
      <c r="CD212" s="135" t="str">
        <f t="shared" si="180"/>
        <v/>
      </c>
      <c r="CE212" s="135" t="str">
        <f t="shared" si="181"/>
        <v/>
      </c>
      <c r="CF212" s="135" t="str">
        <f t="shared" si="182"/>
        <v/>
      </c>
      <c r="CG212" s="135" t="str">
        <f t="shared" si="162"/>
        <v/>
      </c>
      <c r="CH212" s="135" t="str">
        <f t="shared" si="183"/>
        <v/>
      </c>
      <c r="CI212" s="135" t="str">
        <f t="shared" si="184"/>
        <v/>
      </c>
      <c r="CJ212" s="135" t="str">
        <f t="shared" si="185"/>
        <v/>
      </c>
      <c r="CK212" s="135" t="str">
        <f t="shared" si="186"/>
        <v/>
      </c>
      <c r="CL212" s="6"/>
      <c r="CO212" s="55">
        <f t="shared" si="170"/>
        <v>0</v>
      </c>
      <c r="CP212" s="55">
        <f t="shared" si="171"/>
        <v>0</v>
      </c>
      <c r="CQ212" s="55">
        <f t="shared" si="187"/>
        <v>0</v>
      </c>
      <c r="CR212" s="55">
        <f t="shared" si="172"/>
        <v>0</v>
      </c>
      <c r="CS212" s="55">
        <f t="shared" si="173"/>
        <v>0</v>
      </c>
      <c r="CT212" s="55">
        <f t="shared" si="174"/>
        <v>0</v>
      </c>
      <c r="CU212" s="55">
        <f t="shared" si="188"/>
        <v>0</v>
      </c>
      <c r="CV212" s="55">
        <f t="shared" si="175"/>
        <v>0</v>
      </c>
      <c r="CW212" s="55">
        <f t="shared" si="189"/>
        <v>0</v>
      </c>
      <c r="CX212" s="55">
        <f t="shared" si="190"/>
        <v>0</v>
      </c>
      <c r="CY212" s="55">
        <f t="shared" si="161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6"/>
        <v>0</v>
      </c>
      <c r="D213" s="655">
        <f t="shared" si="176"/>
        <v>0</v>
      </c>
      <c r="E213" s="656">
        <f t="shared" si="176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2"/>
        <v/>
      </c>
      <c r="CA213" s="135" t="str">
        <f t="shared" si="177"/>
        <v/>
      </c>
      <c r="CB213" s="135" t="str">
        <f t="shared" si="178"/>
        <v/>
      </c>
      <c r="CC213" s="135" t="str">
        <f t="shared" si="179"/>
        <v/>
      </c>
      <c r="CD213" s="135" t="str">
        <f t="shared" si="180"/>
        <v/>
      </c>
      <c r="CE213" s="135" t="str">
        <f t="shared" si="181"/>
        <v/>
      </c>
      <c r="CF213" s="135" t="str">
        <f t="shared" si="182"/>
        <v/>
      </c>
      <c r="CG213" s="135" t="str">
        <f t="shared" si="162"/>
        <v/>
      </c>
      <c r="CH213" s="135" t="str">
        <f t="shared" si="183"/>
        <v/>
      </c>
      <c r="CI213" s="135" t="str">
        <f t="shared" si="184"/>
        <v/>
      </c>
      <c r="CJ213" s="135" t="str">
        <f t="shared" si="185"/>
        <v/>
      </c>
      <c r="CK213" s="135" t="str">
        <f t="shared" si="186"/>
        <v/>
      </c>
      <c r="CL213" s="6"/>
      <c r="CO213" s="55">
        <f t="shared" si="170"/>
        <v>0</v>
      </c>
      <c r="CP213" s="55">
        <f t="shared" si="171"/>
        <v>0</v>
      </c>
      <c r="CQ213" s="55">
        <f t="shared" si="187"/>
        <v>0</v>
      </c>
      <c r="CR213" s="55">
        <f t="shared" si="172"/>
        <v>0</v>
      </c>
      <c r="CS213" s="55">
        <f t="shared" si="173"/>
        <v>0</v>
      </c>
      <c r="CT213" s="55">
        <f t="shared" si="174"/>
        <v>0</v>
      </c>
      <c r="CU213" s="55">
        <f t="shared" si="188"/>
        <v>0</v>
      </c>
      <c r="CV213" s="55">
        <f t="shared" si="175"/>
        <v>0</v>
      </c>
      <c r="CW213" s="55">
        <f t="shared" si="189"/>
        <v>0</v>
      </c>
      <c r="CX213" s="55">
        <f t="shared" si="190"/>
        <v>0</v>
      </c>
      <c r="CY213" s="55">
        <f t="shared" si="161"/>
        <v>0</v>
      </c>
    </row>
    <row r="214" spans="1:103" ht="15" customHeight="1" x14ac:dyDescent="0.25">
      <c r="A214" s="5842"/>
      <c r="B214" s="500" t="s">
        <v>871</v>
      </c>
      <c r="C214" s="663">
        <f t="shared" si="166"/>
        <v>0</v>
      </c>
      <c r="D214" s="664">
        <f>SUM(F214+H214+J214+L214+N214+P214+R214+T214+V214+X214+Z214+AB214+AD214+AF214+AH214+AJ214+AL214)</f>
        <v>0</v>
      </c>
      <c r="E214" s="500">
        <f t="shared" si="176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2"/>
        <v/>
      </c>
      <c r="CA214" s="135" t="str">
        <f t="shared" si="177"/>
        <v/>
      </c>
      <c r="CB214" s="135" t="str">
        <f t="shared" si="178"/>
        <v/>
      </c>
      <c r="CC214" s="135" t="str">
        <f t="shared" si="179"/>
        <v/>
      </c>
      <c r="CD214" s="135" t="str">
        <f t="shared" si="180"/>
        <v/>
      </c>
      <c r="CE214" s="135" t="str">
        <f t="shared" si="181"/>
        <v/>
      </c>
      <c r="CF214" s="135" t="str">
        <f t="shared" si="182"/>
        <v/>
      </c>
      <c r="CG214" s="135" t="str">
        <f t="shared" si="162"/>
        <v/>
      </c>
      <c r="CH214" s="135" t="str">
        <f t="shared" si="183"/>
        <v/>
      </c>
      <c r="CI214" s="135" t="str">
        <f t="shared" si="184"/>
        <v/>
      </c>
      <c r="CJ214" s="135" t="str">
        <f t="shared" si="185"/>
        <v/>
      </c>
      <c r="CK214" s="135" t="str">
        <f t="shared" si="186"/>
        <v/>
      </c>
      <c r="CL214" s="6"/>
      <c r="CO214" s="55">
        <f t="shared" si="170"/>
        <v>0</v>
      </c>
      <c r="CP214" s="55">
        <f t="shared" si="171"/>
        <v>0</v>
      </c>
      <c r="CQ214" s="55">
        <f t="shared" si="187"/>
        <v>0</v>
      </c>
      <c r="CR214" s="55">
        <f t="shared" si="172"/>
        <v>0</v>
      </c>
      <c r="CS214" s="55">
        <f t="shared" si="173"/>
        <v>0</v>
      </c>
      <c r="CT214" s="55">
        <f t="shared" si="174"/>
        <v>0</v>
      </c>
      <c r="CU214" s="55">
        <f t="shared" si="188"/>
        <v>0</v>
      </c>
      <c r="CV214" s="55">
        <f t="shared" si="175"/>
        <v>0</v>
      </c>
      <c r="CW214" s="55">
        <f t="shared" si="189"/>
        <v>0</v>
      </c>
      <c r="CX214" s="55">
        <f t="shared" si="190"/>
        <v>0</v>
      </c>
      <c r="CY214" s="55">
        <f t="shared" si="161"/>
        <v>0</v>
      </c>
    </row>
    <row r="215" spans="1:103" ht="15" customHeight="1" x14ac:dyDescent="0.25">
      <c r="A215" s="5842"/>
      <c r="B215" s="52" t="s">
        <v>872</v>
      </c>
      <c r="C215" s="200">
        <f t="shared" si="166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2"/>
        <v/>
      </c>
      <c r="CA215" s="135" t="str">
        <f t="shared" si="177"/>
        <v/>
      </c>
      <c r="CB215" s="135" t="str">
        <f t="shared" si="178"/>
        <v/>
      </c>
      <c r="CC215" s="135" t="str">
        <f t="shared" si="179"/>
        <v/>
      </c>
      <c r="CD215" s="135" t="str">
        <f t="shared" si="180"/>
        <v/>
      </c>
      <c r="CE215" s="135" t="str">
        <f t="shared" si="181"/>
        <v/>
      </c>
      <c r="CF215" s="135" t="str">
        <f t="shared" si="182"/>
        <v/>
      </c>
      <c r="CG215" s="135" t="str">
        <f t="shared" si="162"/>
        <v/>
      </c>
      <c r="CH215" s="135" t="str">
        <f t="shared" si="183"/>
        <v/>
      </c>
      <c r="CI215" s="135" t="str">
        <f t="shared" si="184"/>
        <v/>
      </c>
      <c r="CJ215" s="135" t="str">
        <f t="shared" si="185"/>
        <v/>
      </c>
      <c r="CK215" s="135" t="str">
        <f t="shared" si="186"/>
        <v/>
      </c>
      <c r="CL215" s="6"/>
      <c r="CO215" s="55">
        <f t="shared" si="170"/>
        <v>0</v>
      </c>
      <c r="CP215" s="55">
        <f t="shared" si="171"/>
        <v>0</v>
      </c>
      <c r="CQ215" s="55">
        <f t="shared" si="187"/>
        <v>0</v>
      </c>
      <c r="CR215" s="55">
        <f t="shared" si="172"/>
        <v>0</v>
      </c>
      <c r="CS215" s="55">
        <f t="shared" si="173"/>
        <v>0</v>
      </c>
      <c r="CT215" s="55">
        <f t="shared" si="174"/>
        <v>0</v>
      </c>
      <c r="CU215" s="55">
        <f t="shared" si="188"/>
        <v>0</v>
      </c>
      <c r="CV215" s="55">
        <f t="shared" si="175"/>
        <v>0</v>
      </c>
      <c r="CW215" s="55">
        <f t="shared" si="189"/>
        <v>0</v>
      </c>
      <c r="CX215" s="55">
        <f t="shared" si="190"/>
        <v>0</v>
      </c>
      <c r="CY215" s="55">
        <f t="shared" si="161"/>
        <v>0</v>
      </c>
    </row>
    <row r="216" spans="1:103" ht="15" customHeight="1" x14ac:dyDescent="0.25">
      <c r="A216" s="5842"/>
      <c r="B216" s="52" t="s">
        <v>873</v>
      </c>
      <c r="C216" s="200">
        <f t="shared" si="166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2"/>
        <v/>
      </c>
      <c r="CA216" s="135" t="str">
        <f t="shared" si="177"/>
        <v/>
      </c>
      <c r="CB216" s="135" t="str">
        <f t="shared" si="178"/>
        <v/>
      </c>
      <c r="CC216" s="135" t="str">
        <f t="shared" si="179"/>
        <v/>
      </c>
      <c r="CD216" s="135" t="str">
        <f t="shared" si="180"/>
        <v/>
      </c>
      <c r="CE216" s="135" t="str">
        <f t="shared" si="181"/>
        <v/>
      </c>
      <c r="CF216" s="135" t="str">
        <f t="shared" si="182"/>
        <v/>
      </c>
      <c r="CG216" s="135" t="str">
        <f t="shared" si="162"/>
        <v/>
      </c>
      <c r="CH216" s="135" t="str">
        <f t="shared" si="183"/>
        <v/>
      </c>
      <c r="CI216" s="135" t="str">
        <f t="shared" si="184"/>
        <v/>
      </c>
      <c r="CJ216" s="135" t="str">
        <f t="shared" si="185"/>
        <v/>
      </c>
      <c r="CK216" s="135" t="str">
        <f t="shared" si="186"/>
        <v/>
      </c>
      <c r="CL216" s="6"/>
      <c r="CO216" s="55">
        <f t="shared" si="170"/>
        <v>0</v>
      </c>
      <c r="CP216" s="55">
        <f t="shared" si="171"/>
        <v>0</v>
      </c>
      <c r="CQ216" s="55">
        <f t="shared" si="187"/>
        <v>0</v>
      </c>
      <c r="CR216" s="55">
        <f t="shared" si="172"/>
        <v>0</v>
      </c>
      <c r="CS216" s="55">
        <f t="shared" si="173"/>
        <v>0</v>
      </c>
      <c r="CT216" s="55">
        <f t="shared" si="174"/>
        <v>0</v>
      </c>
      <c r="CU216" s="55">
        <f t="shared" si="188"/>
        <v>0</v>
      </c>
      <c r="CV216" s="55">
        <f t="shared" si="175"/>
        <v>0</v>
      </c>
      <c r="CW216" s="55">
        <f t="shared" si="189"/>
        <v>0</v>
      </c>
      <c r="CX216" s="55">
        <f t="shared" si="190"/>
        <v>0</v>
      </c>
      <c r="CY216" s="55">
        <f t="shared" si="161"/>
        <v>0</v>
      </c>
    </row>
    <row r="217" spans="1:103" ht="15" customHeight="1" x14ac:dyDescent="0.25">
      <c r="A217" s="5732"/>
      <c r="B217" s="387" t="s">
        <v>874</v>
      </c>
      <c r="C217" s="378">
        <f t="shared" si="166"/>
        <v>0</v>
      </c>
      <c r="D217" s="672">
        <f>SUM(F217+H217+J217+L217+N217+P217+R217+T217+V217+X217+Z217+AB217+AD217+AF217+AH217+AJ217+AL217)</f>
        <v>0</v>
      </c>
      <c r="E217" s="387">
        <f t="shared" si="176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2"/>
        <v/>
      </c>
      <c r="CA217" s="135" t="str">
        <f t="shared" si="177"/>
        <v/>
      </c>
      <c r="CB217" s="135" t="str">
        <f t="shared" si="178"/>
        <v/>
      </c>
      <c r="CC217" s="135" t="str">
        <f t="shared" si="179"/>
        <v/>
      </c>
      <c r="CD217" s="135" t="str">
        <f t="shared" si="180"/>
        <v/>
      </c>
      <c r="CE217" s="135" t="str">
        <f t="shared" si="181"/>
        <v/>
      </c>
      <c r="CF217" s="135" t="str">
        <f t="shared" si="182"/>
        <v/>
      </c>
      <c r="CG217" s="135" t="str">
        <f t="shared" si="162"/>
        <v/>
      </c>
      <c r="CH217" s="135" t="str">
        <f t="shared" si="183"/>
        <v/>
      </c>
      <c r="CI217" s="135" t="str">
        <f t="shared" si="184"/>
        <v/>
      </c>
      <c r="CJ217" s="135" t="str">
        <f t="shared" si="185"/>
        <v/>
      </c>
      <c r="CK217" s="135" t="str">
        <f t="shared" si="186"/>
        <v/>
      </c>
      <c r="CL217" s="6"/>
      <c r="CO217" s="55">
        <f t="shared" si="170"/>
        <v>0</v>
      </c>
      <c r="CP217" s="55">
        <f t="shared" si="171"/>
        <v>0</v>
      </c>
      <c r="CQ217" s="55">
        <f t="shared" si="187"/>
        <v>0</v>
      </c>
      <c r="CR217" s="55">
        <f t="shared" si="172"/>
        <v>0</v>
      </c>
      <c r="CS217" s="55">
        <f t="shared" si="173"/>
        <v>0</v>
      </c>
      <c r="CT217" s="55">
        <f t="shared" si="174"/>
        <v>0</v>
      </c>
      <c r="CU217" s="55">
        <f t="shared" si="188"/>
        <v>0</v>
      </c>
      <c r="CV217" s="55">
        <f t="shared" si="175"/>
        <v>0</v>
      </c>
      <c r="CW217" s="55">
        <f t="shared" si="189"/>
        <v>0</v>
      </c>
      <c r="CX217" s="55">
        <f t="shared" si="190"/>
        <v>0</v>
      </c>
      <c r="CY217" s="55">
        <f t="shared" si="161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6"/>
        <v>0</v>
      </c>
      <c r="D218" s="655">
        <f>SUM(F218+H218+J218+L218+N218)</f>
        <v>0</v>
      </c>
      <c r="E218" s="656">
        <f t="shared" ref="D218:E221" si="191">SUM(G218+I218+K218+M218+O218)</f>
        <v>0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8"/>
        <v/>
      </c>
      <c r="CE218" s="135" t="str">
        <f t="shared" si="169"/>
        <v/>
      </c>
      <c r="CF218" s="13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2"/>
        <v/>
      </c>
      <c r="CH218" s="13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4"/>
        <v/>
      </c>
      <c r="CJ218" s="135" t="str">
        <f t="shared" si="185"/>
        <v/>
      </c>
      <c r="CK218" s="13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0"/>
        <v>0</v>
      </c>
      <c r="CP218" s="433"/>
      <c r="CQ218" s="55">
        <f t="shared" si="187"/>
        <v>0</v>
      </c>
      <c r="CR218" s="55">
        <f t="shared" si="172"/>
        <v>0</v>
      </c>
      <c r="CS218" s="55">
        <f t="shared" si="173"/>
        <v>0</v>
      </c>
      <c r="CT218" s="55">
        <f t="shared" si="174"/>
        <v>0</v>
      </c>
      <c r="CU218" s="55">
        <f t="shared" si="188"/>
        <v>0</v>
      </c>
      <c r="CV218" s="55">
        <f t="shared" si="175"/>
        <v>0</v>
      </c>
      <c r="CW218" s="55">
        <f t="shared" si="189"/>
        <v>0</v>
      </c>
      <c r="CX218" s="55">
        <f t="shared" si="190"/>
        <v>0</v>
      </c>
      <c r="CY218" s="55">
        <f t="shared" si="161"/>
        <v>0</v>
      </c>
    </row>
    <row r="219" spans="1:103" ht="23.25" customHeight="1" x14ac:dyDescent="0.25">
      <c r="A219" s="5842"/>
      <c r="B219" s="500" t="s">
        <v>877</v>
      </c>
      <c r="C219" s="663">
        <f t="shared" si="166"/>
        <v>0</v>
      </c>
      <c r="D219" s="664">
        <f>SUM(F219+H219+J219+L219+N219)</f>
        <v>0</v>
      </c>
      <c r="E219" s="500">
        <f t="shared" si="191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35" t="str">
        <f t="shared" si="167"/>
        <v/>
      </c>
      <c r="CB219" s="179"/>
      <c r="CC219" s="135" t="str">
        <f t="shared" si="192"/>
        <v/>
      </c>
      <c r="CD219" s="135" t="str">
        <f t="shared" si="168"/>
        <v/>
      </c>
      <c r="CE219" s="135" t="str">
        <f t="shared" si="169"/>
        <v/>
      </c>
      <c r="CF219" s="135" t="str">
        <f t="shared" si="193"/>
        <v/>
      </c>
      <c r="CG219" s="135" t="str">
        <f t="shared" si="162"/>
        <v/>
      </c>
      <c r="CH219" s="135" t="str">
        <f t="shared" si="194"/>
        <v/>
      </c>
      <c r="CI219" s="135" t="str">
        <f t="shared" si="184"/>
        <v/>
      </c>
      <c r="CJ219" s="135" t="str">
        <f t="shared" si="185"/>
        <v/>
      </c>
      <c r="CK219" s="135" t="str">
        <f t="shared" si="195"/>
        <v/>
      </c>
      <c r="CL219" s="6"/>
      <c r="CO219" s="55">
        <f t="shared" si="170"/>
        <v>0</v>
      </c>
      <c r="CP219" s="433"/>
      <c r="CQ219" s="55">
        <f t="shared" si="187"/>
        <v>0</v>
      </c>
      <c r="CR219" s="55">
        <f t="shared" si="172"/>
        <v>0</v>
      </c>
      <c r="CS219" s="55">
        <f t="shared" si="173"/>
        <v>0</v>
      </c>
      <c r="CT219" s="55">
        <f t="shared" si="174"/>
        <v>0</v>
      </c>
      <c r="CU219" s="55">
        <f t="shared" si="188"/>
        <v>0</v>
      </c>
      <c r="CV219" s="55">
        <f t="shared" si="175"/>
        <v>0</v>
      </c>
      <c r="CW219" s="55">
        <f t="shared" si="189"/>
        <v>0</v>
      </c>
      <c r="CX219" s="55">
        <f t="shared" si="190"/>
        <v>0</v>
      </c>
      <c r="CY219" s="55">
        <f t="shared" si="161"/>
        <v>0</v>
      </c>
    </row>
    <row r="220" spans="1:103" ht="23.25" customHeight="1" x14ac:dyDescent="0.25">
      <c r="A220" s="5842"/>
      <c r="B220" s="500" t="s">
        <v>878</v>
      </c>
      <c r="C220" s="663">
        <f t="shared" si="166"/>
        <v>0</v>
      </c>
      <c r="D220" s="664">
        <f t="shared" si="191"/>
        <v>0</v>
      </c>
      <c r="E220" s="500">
        <f t="shared" si="191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6"/>
        <v/>
      </c>
      <c r="CA220" s="135" t="str">
        <f t="shared" si="167"/>
        <v/>
      </c>
      <c r="CB220" s="179"/>
      <c r="CC220" s="135" t="str">
        <f t="shared" si="192"/>
        <v/>
      </c>
      <c r="CD220" s="135" t="str">
        <f t="shared" si="168"/>
        <v/>
      </c>
      <c r="CE220" s="135" t="str">
        <f t="shared" si="169"/>
        <v/>
      </c>
      <c r="CF220" s="135" t="str">
        <f t="shared" si="193"/>
        <v/>
      </c>
      <c r="CG220" s="135" t="str">
        <f t="shared" si="162"/>
        <v/>
      </c>
      <c r="CH220" s="135" t="str">
        <f t="shared" si="194"/>
        <v/>
      </c>
      <c r="CI220" s="135" t="str">
        <f t="shared" si="184"/>
        <v/>
      </c>
      <c r="CJ220" s="135" t="str">
        <f t="shared" si="185"/>
        <v/>
      </c>
      <c r="CK220" s="135" t="str">
        <f t="shared" si="195"/>
        <v/>
      </c>
      <c r="CL220" s="6"/>
      <c r="CO220" s="55">
        <f t="shared" si="170"/>
        <v>0</v>
      </c>
      <c r="CP220" s="433"/>
      <c r="CQ220" s="55">
        <f t="shared" si="187"/>
        <v>0</v>
      </c>
      <c r="CR220" s="55">
        <f t="shared" si="172"/>
        <v>0</v>
      </c>
      <c r="CS220" s="55">
        <f t="shared" si="173"/>
        <v>0</v>
      </c>
      <c r="CT220" s="55">
        <f t="shared" si="174"/>
        <v>0</v>
      </c>
      <c r="CU220" s="55">
        <f t="shared" si="188"/>
        <v>0</v>
      </c>
      <c r="CV220" s="55">
        <f t="shared" si="175"/>
        <v>0</v>
      </c>
      <c r="CW220" s="55">
        <f t="shared" si="189"/>
        <v>0</v>
      </c>
      <c r="CX220" s="55">
        <f t="shared" si="190"/>
        <v>0</v>
      </c>
      <c r="CY220" s="55">
        <f t="shared" si="161"/>
        <v>0</v>
      </c>
    </row>
    <row r="221" spans="1:103" ht="36" customHeight="1" x14ac:dyDescent="0.25">
      <c r="A221" s="5732"/>
      <c r="B221" s="387" t="s">
        <v>879</v>
      </c>
      <c r="C221" s="378">
        <f t="shared" si="166"/>
        <v>0</v>
      </c>
      <c r="D221" s="672">
        <f t="shared" si="191"/>
        <v>0</v>
      </c>
      <c r="E221" s="387">
        <f t="shared" si="191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6"/>
        <v/>
      </c>
      <c r="CA221" s="135" t="str">
        <f t="shared" si="167"/>
        <v/>
      </c>
      <c r="CB221" s="179"/>
      <c r="CC221" s="135" t="str">
        <f t="shared" si="192"/>
        <v/>
      </c>
      <c r="CD221" s="135" t="str">
        <f t="shared" si="168"/>
        <v/>
      </c>
      <c r="CE221" s="135" t="str">
        <f t="shared" si="169"/>
        <v/>
      </c>
      <c r="CF221" s="135" t="str">
        <f t="shared" si="193"/>
        <v/>
      </c>
      <c r="CG221" s="135" t="str">
        <f t="shared" si="162"/>
        <v/>
      </c>
      <c r="CH221" s="135" t="str">
        <f t="shared" si="194"/>
        <v/>
      </c>
      <c r="CI221" s="135" t="str">
        <f t="shared" si="184"/>
        <v/>
      </c>
      <c r="CJ221" s="135" t="str">
        <f t="shared" si="185"/>
        <v/>
      </c>
      <c r="CK221" s="135" t="str">
        <f t="shared" si="195"/>
        <v/>
      </c>
      <c r="CL221" s="6"/>
      <c r="CO221" s="55">
        <f t="shared" si="170"/>
        <v>0</v>
      </c>
      <c r="CP221" s="433"/>
      <c r="CQ221" s="55">
        <f t="shared" si="187"/>
        <v>0</v>
      </c>
      <c r="CR221" s="55">
        <f t="shared" si="172"/>
        <v>0</v>
      </c>
      <c r="CS221" s="55">
        <f t="shared" si="173"/>
        <v>0</v>
      </c>
      <c r="CT221" s="55">
        <f t="shared" si="174"/>
        <v>0</v>
      </c>
      <c r="CU221" s="55">
        <f t="shared" si="188"/>
        <v>0</v>
      </c>
      <c r="CV221" s="55">
        <f t="shared" si="175"/>
        <v>0</v>
      </c>
      <c r="CW221" s="55">
        <f t="shared" si="189"/>
        <v>0</v>
      </c>
      <c r="CX221" s="55">
        <f t="shared" si="190"/>
        <v>0</v>
      </c>
      <c r="CY221" s="55">
        <f t="shared" si="161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6"/>
        <v>0</v>
      </c>
      <c r="D222" s="657">
        <f t="shared" ref="D222:E241" si="197">SUM(F222+H222+J222+L222+N222+P222+R222+T222+V222+X222+Z222+AB222+AD222+AF222+AH222+AJ222+AL222)</f>
        <v>0</v>
      </c>
      <c r="E222" s="108">
        <f t="shared" si="197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2"/>
        <v/>
      </c>
      <c r="CA222" s="135" t="str">
        <f t="shared" si="16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2"/>
        <v/>
      </c>
      <c r="CD222" s="135" t="str">
        <f t="shared" si="168"/>
        <v/>
      </c>
      <c r="CE222" s="135" t="str">
        <f t="shared" si="169"/>
        <v/>
      </c>
      <c r="CF222" s="135" t="str">
        <f t="shared" si="193"/>
        <v/>
      </c>
      <c r="CG222" s="135" t="str">
        <f t="shared" si="162"/>
        <v/>
      </c>
      <c r="CH222" s="135" t="str">
        <f t="shared" si="194"/>
        <v/>
      </c>
      <c r="CI222" s="135" t="str">
        <f t="shared" si="184"/>
        <v/>
      </c>
      <c r="CJ222" s="135" t="str">
        <f t="shared" si="185"/>
        <v/>
      </c>
      <c r="CK222" s="135" t="str">
        <f t="shared" si="195"/>
        <v/>
      </c>
      <c r="CL222" s="6"/>
      <c r="CO222" s="55">
        <f t="shared" si="170"/>
        <v>0</v>
      </c>
      <c r="CP222" s="55">
        <f>IF(AND(E222&gt;0,AO222=""),1,IF(AO222&gt;E222,1,0))</f>
        <v>0</v>
      </c>
      <c r="CQ222" s="55">
        <f t="shared" si="187"/>
        <v>0</v>
      </c>
      <c r="CR222" s="55">
        <f t="shared" si="172"/>
        <v>0</v>
      </c>
      <c r="CS222" s="55">
        <f t="shared" si="173"/>
        <v>0</v>
      </c>
      <c r="CT222" s="55">
        <f t="shared" si="174"/>
        <v>0</v>
      </c>
      <c r="CU222" s="55">
        <f t="shared" si="188"/>
        <v>0</v>
      </c>
      <c r="CV222" s="55">
        <f t="shared" si="175"/>
        <v>0</v>
      </c>
      <c r="CW222" s="55">
        <f t="shared" si="189"/>
        <v>0</v>
      </c>
      <c r="CX222" s="55">
        <f t="shared" si="190"/>
        <v>0</v>
      </c>
      <c r="CY222" s="55">
        <f t="shared" si="161"/>
        <v>0</v>
      </c>
    </row>
    <row r="223" spans="1:103" ht="15" customHeight="1" x14ac:dyDescent="0.25">
      <c r="A223" s="5842"/>
      <c r="B223" s="247" t="s">
        <v>882</v>
      </c>
      <c r="C223" s="663">
        <f t="shared" si="166"/>
        <v>0</v>
      </c>
      <c r="D223" s="664">
        <f t="shared" si="197"/>
        <v>0</v>
      </c>
      <c r="E223" s="500">
        <f t="shared" si="197"/>
        <v>0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2"/>
        <v/>
      </c>
      <c r="CA223" s="135" t="str">
        <f t="shared" si="16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2"/>
        <v/>
      </c>
      <c r="CD223" s="135" t="str">
        <f t="shared" si="168"/>
        <v/>
      </c>
      <c r="CE223" s="135" t="str">
        <f t="shared" si="169"/>
        <v/>
      </c>
      <c r="CF223" s="135" t="str">
        <f t="shared" si="193"/>
        <v/>
      </c>
      <c r="CG223" s="135" t="str">
        <f t="shared" si="162"/>
        <v/>
      </c>
      <c r="CH223" s="135" t="str">
        <f t="shared" si="194"/>
        <v/>
      </c>
      <c r="CI223" s="135" t="str">
        <f t="shared" si="184"/>
        <v/>
      </c>
      <c r="CJ223" s="135" t="str">
        <f t="shared" si="185"/>
        <v/>
      </c>
      <c r="CK223" s="135" t="str">
        <f t="shared" si="195"/>
        <v/>
      </c>
      <c r="CL223" s="6"/>
      <c r="CO223" s="55">
        <f t="shared" si="170"/>
        <v>0</v>
      </c>
      <c r="CP223" s="55">
        <f>IF(AND(E223&gt;0,AO223=""),1,IF(AO223&gt;E223,1,0))</f>
        <v>0</v>
      </c>
      <c r="CQ223" s="55">
        <f t="shared" si="187"/>
        <v>0</v>
      </c>
      <c r="CR223" s="55">
        <f t="shared" si="172"/>
        <v>0</v>
      </c>
      <c r="CS223" s="55">
        <f t="shared" si="173"/>
        <v>0</v>
      </c>
      <c r="CT223" s="55">
        <f t="shared" si="174"/>
        <v>0</v>
      </c>
      <c r="CU223" s="55">
        <f t="shared" si="188"/>
        <v>0</v>
      </c>
      <c r="CV223" s="55">
        <f t="shared" si="175"/>
        <v>0</v>
      </c>
      <c r="CW223" s="55">
        <f t="shared" si="189"/>
        <v>0</v>
      </c>
      <c r="CX223" s="55">
        <f t="shared" si="190"/>
        <v>0</v>
      </c>
      <c r="CY223" s="55">
        <f t="shared" si="161"/>
        <v>0</v>
      </c>
    </row>
    <row r="224" spans="1:103" ht="15" customHeight="1" x14ac:dyDescent="0.25">
      <c r="A224" s="5842"/>
      <c r="B224" s="665" t="s">
        <v>883</v>
      </c>
      <c r="C224" s="663">
        <f t="shared" si="166"/>
        <v>0</v>
      </c>
      <c r="D224" s="664">
        <f t="shared" si="197"/>
        <v>0</v>
      </c>
      <c r="E224" s="500">
        <f t="shared" si="197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2"/>
        <v/>
      </c>
      <c r="CA224" s="135" t="str">
        <f t="shared" si="16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2"/>
        <v/>
      </c>
      <c r="CD224" s="135" t="str">
        <f t="shared" si="168"/>
        <v/>
      </c>
      <c r="CE224" s="135" t="str">
        <f t="shared" si="169"/>
        <v/>
      </c>
      <c r="CF224" s="135" t="str">
        <f t="shared" si="193"/>
        <v/>
      </c>
      <c r="CG224" s="135" t="str">
        <f t="shared" si="162"/>
        <v/>
      </c>
      <c r="CH224" s="135" t="str">
        <f t="shared" si="194"/>
        <v/>
      </c>
      <c r="CI224" s="135" t="str">
        <f t="shared" si="184"/>
        <v/>
      </c>
      <c r="CJ224" s="135" t="str">
        <f t="shared" si="185"/>
        <v/>
      </c>
      <c r="CK224" s="135" t="str">
        <f t="shared" si="195"/>
        <v/>
      </c>
      <c r="CL224" s="6"/>
      <c r="CO224" s="55">
        <f t="shared" si="170"/>
        <v>0</v>
      </c>
      <c r="CP224" s="55">
        <f>IF(AND(E224&gt;0,AO224=""),1,IF(AO224&gt;E224,1,0))</f>
        <v>0</v>
      </c>
      <c r="CQ224" s="55">
        <f t="shared" si="187"/>
        <v>0</v>
      </c>
      <c r="CR224" s="55">
        <f t="shared" si="172"/>
        <v>0</v>
      </c>
      <c r="CS224" s="55">
        <f t="shared" si="173"/>
        <v>0</v>
      </c>
      <c r="CT224" s="55">
        <f t="shared" si="174"/>
        <v>0</v>
      </c>
      <c r="CU224" s="55">
        <f t="shared" si="188"/>
        <v>0</v>
      </c>
      <c r="CV224" s="55">
        <f t="shared" si="175"/>
        <v>0</v>
      </c>
      <c r="CW224" s="55">
        <f t="shared" si="189"/>
        <v>0</v>
      </c>
      <c r="CX224" s="55">
        <f t="shared" si="190"/>
        <v>0</v>
      </c>
      <c r="CY224" s="55">
        <f t="shared" si="161"/>
        <v>0</v>
      </c>
    </row>
    <row r="225" spans="1:103" ht="15" customHeight="1" x14ac:dyDescent="0.25">
      <c r="A225" s="5842"/>
      <c r="B225" s="665" t="s">
        <v>884</v>
      </c>
      <c r="C225" s="663">
        <f t="shared" si="166"/>
        <v>0</v>
      </c>
      <c r="D225" s="664">
        <f t="shared" si="197"/>
        <v>0</v>
      </c>
      <c r="E225" s="500">
        <f t="shared" si="197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2"/>
        <v/>
      </c>
      <c r="CA225" s="135" t="str">
        <f t="shared" si="16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2"/>
        <v/>
      </c>
      <c r="CD225" s="135" t="str">
        <f t="shared" si="168"/>
        <v/>
      </c>
      <c r="CE225" s="135" t="str">
        <f t="shared" si="169"/>
        <v/>
      </c>
      <c r="CF225" s="135" t="str">
        <f t="shared" si="193"/>
        <v/>
      </c>
      <c r="CG225" s="135" t="str">
        <f t="shared" si="162"/>
        <v/>
      </c>
      <c r="CH225" s="135" t="str">
        <f t="shared" si="194"/>
        <v/>
      </c>
      <c r="CI225" s="135" t="str">
        <f t="shared" si="184"/>
        <v/>
      </c>
      <c r="CJ225" s="135" t="str">
        <f t="shared" si="185"/>
        <v/>
      </c>
      <c r="CK225" s="135" t="str">
        <f t="shared" si="195"/>
        <v/>
      </c>
      <c r="CL225" s="6"/>
      <c r="CO225" s="55">
        <f t="shared" si="170"/>
        <v>0</v>
      </c>
      <c r="CP225" s="55">
        <f>IF(AND(E225&gt;0,AO225=""),1,IF(AO225&gt;E225,1,0))</f>
        <v>0</v>
      </c>
      <c r="CQ225" s="55">
        <f t="shared" si="187"/>
        <v>0</v>
      </c>
      <c r="CR225" s="55">
        <f t="shared" si="172"/>
        <v>0</v>
      </c>
      <c r="CS225" s="55">
        <f t="shared" si="173"/>
        <v>0</v>
      </c>
      <c r="CT225" s="55">
        <f t="shared" si="174"/>
        <v>0</v>
      </c>
      <c r="CU225" s="55">
        <f t="shared" si="188"/>
        <v>0</v>
      </c>
      <c r="CV225" s="55">
        <f t="shared" si="175"/>
        <v>0</v>
      </c>
      <c r="CW225" s="55">
        <f t="shared" si="189"/>
        <v>0</v>
      </c>
      <c r="CX225" s="55">
        <f t="shared" si="190"/>
        <v>0</v>
      </c>
      <c r="CY225" s="55">
        <f t="shared" si="161"/>
        <v>0</v>
      </c>
    </row>
    <row r="226" spans="1:103" ht="15" customHeight="1" x14ac:dyDescent="0.25">
      <c r="A226" s="5732"/>
      <c r="B226" s="681" t="s">
        <v>885</v>
      </c>
      <c r="C226" s="73">
        <f t="shared" si="166"/>
        <v>1</v>
      </c>
      <c r="D226" s="246">
        <f t="shared" si="197"/>
        <v>0</v>
      </c>
      <c r="E226" s="67">
        <f t="shared" si="197"/>
        <v>1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0</v>
      </c>
      <c r="N226" s="346">
        <v>0</v>
      </c>
      <c r="O226" s="347">
        <v>0</v>
      </c>
      <c r="P226" s="346">
        <v>0</v>
      </c>
      <c r="Q226" s="347">
        <v>0</v>
      </c>
      <c r="R226" s="346">
        <v>0</v>
      </c>
      <c r="S226" s="347">
        <v>0</v>
      </c>
      <c r="T226" s="346">
        <v>0</v>
      </c>
      <c r="U226" s="347">
        <v>0</v>
      </c>
      <c r="V226" s="346">
        <v>0</v>
      </c>
      <c r="W226" s="347">
        <v>0</v>
      </c>
      <c r="X226" s="346">
        <v>0</v>
      </c>
      <c r="Y226" s="347">
        <v>0</v>
      </c>
      <c r="Z226" s="346">
        <v>0</v>
      </c>
      <c r="AA226" s="347">
        <v>1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2"/>
        <v/>
      </c>
      <c r="CA226" s="135" t="str">
        <f t="shared" si="16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2"/>
        <v/>
      </c>
      <c r="CD226" s="135" t="str">
        <f t="shared" si="168"/>
        <v/>
      </c>
      <c r="CE226" s="135" t="str">
        <f t="shared" si="169"/>
        <v/>
      </c>
      <c r="CF226" s="135" t="str">
        <f t="shared" si="193"/>
        <v/>
      </c>
      <c r="CG226" s="135" t="str">
        <f t="shared" si="162"/>
        <v/>
      </c>
      <c r="CH226" s="135" t="str">
        <f t="shared" si="194"/>
        <v/>
      </c>
      <c r="CI226" s="135" t="str">
        <f t="shared" si="184"/>
        <v/>
      </c>
      <c r="CJ226" s="135" t="str">
        <f t="shared" si="185"/>
        <v/>
      </c>
      <c r="CK226" s="135" t="str">
        <f t="shared" si="195"/>
        <v/>
      </c>
      <c r="CL226" s="6"/>
      <c r="CO226" s="55">
        <f t="shared" si="170"/>
        <v>0</v>
      </c>
      <c r="CP226" s="55">
        <f>IF(AND(E226&gt;0,AO226=""),1,IF(AO226&gt;E226,1,0))</f>
        <v>0</v>
      </c>
      <c r="CQ226" s="55">
        <f t="shared" si="187"/>
        <v>0</v>
      </c>
      <c r="CR226" s="55">
        <f t="shared" si="172"/>
        <v>0</v>
      </c>
      <c r="CS226" s="55">
        <f t="shared" si="173"/>
        <v>0</v>
      </c>
      <c r="CT226" s="55">
        <f t="shared" si="174"/>
        <v>0</v>
      </c>
      <c r="CU226" s="55">
        <f t="shared" si="188"/>
        <v>0</v>
      </c>
      <c r="CV226" s="55">
        <f t="shared" si="175"/>
        <v>0</v>
      </c>
      <c r="CW226" s="55">
        <f t="shared" si="189"/>
        <v>0</v>
      </c>
      <c r="CX226" s="55">
        <f t="shared" si="190"/>
        <v>0</v>
      </c>
      <c r="CY226" s="55">
        <f t="shared" si="161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6"/>
        <v>0</v>
      </c>
      <c r="D227" s="655">
        <f t="shared" si="197"/>
        <v>0</v>
      </c>
      <c r="E227" s="656">
        <f t="shared" si="197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2"/>
        <v/>
      </c>
      <c r="CD227" s="135" t="str">
        <f t="shared" si="168"/>
        <v/>
      </c>
      <c r="CE227" s="181"/>
      <c r="CF227" s="181"/>
      <c r="CG227" s="135" t="str">
        <f t="shared" si="162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4"/>
        <v/>
      </c>
      <c r="CJ227" s="135" t="str">
        <f t="shared" si="185"/>
        <v/>
      </c>
      <c r="CK227" s="179"/>
      <c r="CL227" s="6"/>
      <c r="CO227" s="433"/>
      <c r="CP227" s="433"/>
      <c r="CQ227" s="55">
        <f t="shared" si="187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5"/>
        <v>0</v>
      </c>
      <c r="CW227" s="55">
        <f t="shared" si="189"/>
        <v>0</v>
      </c>
      <c r="CX227" s="55">
        <f t="shared" si="190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6"/>
        <v>0</v>
      </c>
      <c r="D228" s="664">
        <f>SUM(F228+H228+J228+L228+N228+P228+R228+T228+V228+X228+Z228+AB228+AD228+AF228+AH228+AJ228+AL228)</f>
        <v>0</v>
      </c>
      <c r="E228" s="500">
        <f t="shared" si="197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8">CC228&amp;CD228&amp;CE228&amp;CF228&amp;CG228&amp;CH228&amp;CI228&amp;CJ228</f>
        <v/>
      </c>
      <c r="CA228" s="179"/>
      <c r="CB228" s="179"/>
      <c r="CC228" s="135" t="str">
        <f t="shared" si="192"/>
        <v/>
      </c>
      <c r="CD228" s="135" t="str">
        <f t="shared" si="168"/>
        <v/>
      </c>
      <c r="CE228" s="181"/>
      <c r="CF228" s="181"/>
      <c r="CG228" s="135" t="str">
        <f t="shared" si="162"/>
        <v/>
      </c>
      <c r="CH228" s="135" t="str">
        <f t="shared" si="194"/>
        <v/>
      </c>
      <c r="CI228" s="135" t="str">
        <f t="shared" si="184"/>
        <v/>
      </c>
      <c r="CJ228" s="135" t="str">
        <f t="shared" si="185"/>
        <v/>
      </c>
      <c r="CK228" s="179"/>
      <c r="CL228" s="6"/>
      <c r="CO228" s="433"/>
      <c r="CP228" s="433"/>
      <c r="CQ228" s="55">
        <f t="shared" si="187"/>
        <v>0</v>
      </c>
      <c r="CR228" s="55">
        <f t="shared" si="172"/>
        <v>0</v>
      </c>
      <c r="CS228" s="433"/>
      <c r="CT228" s="433"/>
      <c r="CU228" s="55">
        <f t="shared" si="188"/>
        <v>0</v>
      </c>
      <c r="CV228" s="55">
        <f t="shared" si="175"/>
        <v>0</v>
      </c>
      <c r="CW228" s="55">
        <f t="shared" si="189"/>
        <v>0</v>
      </c>
      <c r="CX228" s="55">
        <f t="shared" si="190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6"/>
        <v>0</v>
      </c>
      <c r="D229" s="672">
        <f t="shared" si="197"/>
        <v>0</v>
      </c>
      <c r="E229" s="387">
        <f t="shared" si="197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8"/>
        <v/>
      </c>
      <c r="CA229" s="179"/>
      <c r="CB229" s="179"/>
      <c r="CC229" s="135" t="str">
        <f t="shared" si="192"/>
        <v/>
      </c>
      <c r="CD229" s="135" t="str">
        <f t="shared" si="168"/>
        <v/>
      </c>
      <c r="CE229" s="181"/>
      <c r="CF229" s="181"/>
      <c r="CG229" s="135" t="str">
        <f t="shared" si="162"/>
        <v/>
      </c>
      <c r="CH229" s="135" t="str">
        <f t="shared" si="194"/>
        <v/>
      </c>
      <c r="CI229" s="135" t="str">
        <f t="shared" si="184"/>
        <v/>
      </c>
      <c r="CJ229" s="135" t="str">
        <f t="shared" si="185"/>
        <v/>
      </c>
      <c r="CK229" s="179"/>
      <c r="CL229" s="6"/>
      <c r="CO229" s="433"/>
      <c r="CP229" s="433"/>
      <c r="CQ229" s="55">
        <f t="shared" si="187"/>
        <v>0</v>
      </c>
      <c r="CR229" s="55">
        <f>IF(AND(E229&gt;0,OR(AQ229="")),1,IF((AQ229)&gt;E229,1,0))</f>
        <v>0</v>
      </c>
      <c r="CS229" s="433"/>
      <c r="CT229" s="433"/>
      <c r="CU229" s="55">
        <f t="shared" si="188"/>
        <v>0</v>
      </c>
      <c r="CV229" s="55">
        <f t="shared" si="175"/>
        <v>0</v>
      </c>
      <c r="CW229" s="55">
        <f t="shared" si="189"/>
        <v>0</v>
      </c>
      <c r="CX229" s="55">
        <f t="shared" si="190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2"/>
        <v/>
      </c>
      <c r="CA230" s="13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2"/>
        <v/>
      </c>
      <c r="CD230" s="135" t="str">
        <f t="shared" si="168"/>
        <v/>
      </c>
      <c r="CE230" s="135" t="str">
        <f t="shared" si="169"/>
        <v/>
      </c>
      <c r="CF230" s="135" t="str">
        <f t="shared" si="193"/>
        <v/>
      </c>
      <c r="CG230" s="135" t="str">
        <f t="shared" si="162"/>
        <v/>
      </c>
      <c r="CH230" s="135" t="str">
        <f t="shared" si="194"/>
        <v/>
      </c>
      <c r="CI230" s="135" t="str">
        <f t="shared" si="184"/>
        <v/>
      </c>
      <c r="CJ230" s="135" t="str">
        <f t="shared" si="185"/>
        <v/>
      </c>
      <c r="CK230" s="135" t="str">
        <f t="shared" si="195"/>
        <v/>
      </c>
      <c r="CL230" s="6"/>
      <c r="CO230" s="55">
        <f t="shared" ref="CO230:CO241" si="201">IF(AND(E230&gt;0,AN230=""),1,IF(AN230&gt;E230,1,0))</f>
        <v>0</v>
      </c>
      <c r="CP230" s="55">
        <f t="shared" ref="CP230:CP241" si="202">IF(AND(E230&gt;0,AO230=""),1,IF(AO230&gt;E230,1,0))</f>
        <v>0</v>
      </c>
      <c r="CQ230" s="55">
        <f t="shared" si="187"/>
        <v>0</v>
      </c>
      <c r="CR230" s="55">
        <f t="shared" si="172"/>
        <v>0</v>
      </c>
      <c r="CS230" s="55">
        <f t="shared" si="173"/>
        <v>0</v>
      </c>
      <c r="CT230" s="55">
        <f t="shared" si="174"/>
        <v>0</v>
      </c>
      <c r="CU230" s="55">
        <f t="shared" si="188"/>
        <v>0</v>
      </c>
      <c r="CV230" s="55">
        <f t="shared" si="175"/>
        <v>0</v>
      </c>
      <c r="CW230" s="55">
        <f t="shared" si="189"/>
        <v>0</v>
      </c>
      <c r="CX230" s="55">
        <f t="shared" si="190"/>
        <v>0</v>
      </c>
      <c r="CY230" s="55">
        <f t="shared" si="161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2"/>
        <v/>
      </c>
      <c r="CA231" s="135" t="str">
        <f t="shared" si="199"/>
        <v/>
      </c>
      <c r="CB231" s="135" t="str">
        <f t="shared" si="200"/>
        <v/>
      </c>
      <c r="CC231" s="135" t="str">
        <f t="shared" si="192"/>
        <v/>
      </c>
      <c r="CD231" s="135" t="str">
        <f t="shared" si="168"/>
        <v/>
      </c>
      <c r="CE231" s="135" t="str">
        <f t="shared" si="169"/>
        <v/>
      </c>
      <c r="CF231" s="135" t="str">
        <f t="shared" si="193"/>
        <v/>
      </c>
      <c r="CG231" s="135" t="str">
        <f t="shared" si="162"/>
        <v/>
      </c>
      <c r="CH231" s="135" t="str">
        <f t="shared" si="194"/>
        <v/>
      </c>
      <c r="CI231" s="135" t="str">
        <f t="shared" si="184"/>
        <v/>
      </c>
      <c r="CJ231" s="135" t="str">
        <f t="shared" si="185"/>
        <v/>
      </c>
      <c r="CK231" s="135" t="str">
        <f t="shared" si="195"/>
        <v/>
      </c>
      <c r="CL231" s="6"/>
      <c r="CO231" s="55">
        <f t="shared" si="201"/>
        <v>0</v>
      </c>
      <c r="CP231" s="55">
        <f t="shared" si="202"/>
        <v>0</v>
      </c>
      <c r="CQ231" s="55">
        <f t="shared" si="187"/>
        <v>0</v>
      </c>
      <c r="CR231" s="55">
        <f t="shared" si="172"/>
        <v>0</v>
      </c>
      <c r="CS231" s="55">
        <f t="shared" si="173"/>
        <v>0</v>
      </c>
      <c r="CT231" s="55">
        <f t="shared" si="174"/>
        <v>0</v>
      </c>
      <c r="CU231" s="55">
        <f t="shared" si="188"/>
        <v>0</v>
      </c>
      <c r="CV231" s="55">
        <f t="shared" si="175"/>
        <v>0</v>
      </c>
      <c r="CW231" s="55">
        <f t="shared" si="189"/>
        <v>0</v>
      </c>
      <c r="CX231" s="55">
        <f t="shared" si="190"/>
        <v>0</v>
      </c>
      <c r="CY231" s="55">
        <f t="shared" si="161"/>
        <v>0</v>
      </c>
    </row>
    <row r="232" spans="1:103" ht="15" customHeight="1" x14ac:dyDescent="0.25">
      <c r="A232" s="6022" t="s">
        <v>892</v>
      </c>
      <c r="B232" s="6023"/>
      <c r="C232" s="663">
        <f t="shared" si="166"/>
        <v>0</v>
      </c>
      <c r="D232" s="664">
        <f t="shared" si="197"/>
        <v>0</v>
      </c>
      <c r="E232" s="500">
        <f t="shared" si="197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2"/>
        <v/>
      </c>
      <c r="CA232" s="135" t="str">
        <f t="shared" si="199"/>
        <v/>
      </c>
      <c r="CB232" s="135" t="str">
        <f t="shared" si="200"/>
        <v/>
      </c>
      <c r="CC232" s="135" t="str">
        <f t="shared" si="192"/>
        <v/>
      </c>
      <c r="CD232" s="135" t="str">
        <f t="shared" si="168"/>
        <v/>
      </c>
      <c r="CE232" s="135" t="str">
        <f t="shared" si="169"/>
        <v/>
      </c>
      <c r="CF232" s="135" t="str">
        <f t="shared" si="193"/>
        <v/>
      </c>
      <c r="CG232" s="135" t="str">
        <f t="shared" si="162"/>
        <v/>
      </c>
      <c r="CH232" s="135" t="str">
        <f t="shared" si="194"/>
        <v/>
      </c>
      <c r="CI232" s="135" t="str">
        <f t="shared" si="184"/>
        <v/>
      </c>
      <c r="CJ232" s="135" t="str">
        <f t="shared" si="185"/>
        <v/>
      </c>
      <c r="CK232" s="135" t="str">
        <f t="shared" si="195"/>
        <v/>
      </c>
      <c r="CL232" s="6"/>
      <c r="CO232" s="55">
        <f t="shared" si="201"/>
        <v>0</v>
      </c>
      <c r="CP232" s="55">
        <f t="shared" si="202"/>
        <v>0</v>
      </c>
      <c r="CQ232" s="55">
        <f t="shared" si="187"/>
        <v>0</v>
      </c>
      <c r="CR232" s="55">
        <f t="shared" si="172"/>
        <v>0</v>
      </c>
      <c r="CS232" s="55">
        <f t="shared" si="173"/>
        <v>0</v>
      </c>
      <c r="CT232" s="55">
        <f t="shared" si="174"/>
        <v>0</v>
      </c>
      <c r="CU232" s="55">
        <f t="shared" si="188"/>
        <v>0</v>
      </c>
      <c r="CV232" s="55">
        <f t="shared" si="175"/>
        <v>0</v>
      </c>
      <c r="CW232" s="55">
        <f t="shared" si="189"/>
        <v>0</v>
      </c>
      <c r="CX232" s="55">
        <f t="shared" si="190"/>
        <v>0</v>
      </c>
      <c r="CY232" s="55">
        <f t="shared" si="161"/>
        <v>0</v>
      </c>
    </row>
    <row r="233" spans="1:103" ht="15" customHeight="1" x14ac:dyDescent="0.25">
      <c r="A233" s="6022" t="s">
        <v>893</v>
      </c>
      <c r="B233" s="6023"/>
      <c r="C233" s="663">
        <f t="shared" si="166"/>
        <v>0</v>
      </c>
      <c r="D233" s="664">
        <f t="shared" si="197"/>
        <v>0</v>
      </c>
      <c r="E233" s="500">
        <f t="shared" si="197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2"/>
        <v/>
      </c>
      <c r="CA233" s="135" t="str">
        <f t="shared" si="199"/>
        <v/>
      </c>
      <c r="CB233" s="135" t="str">
        <f t="shared" si="200"/>
        <v/>
      </c>
      <c r="CC233" s="135" t="str">
        <f t="shared" si="192"/>
        <v/>
      </c>
      <c r="CD233" s="135" t="str">
        <f t="shared" si="168"/>
        <v/>
      </c>
      <c r="CE233" s="135" t="str">
        <f t="shared" si="169"/>
        <v/>
      </c>
      <c r="CF233" s="135" t="str">
        <f t="shared" si="193"/>
        <v/>
      </c>
      <c r="CG233" s="135" t="str">
        <f t="shared" si="162"/>
        <v/>
      </c>
      <c r="CH233" s="135" t="str">
        <f t="shared" si="194"/>
        <v/>
      </c>
      <c r="CI233" s="135" t="str">
        <f t="shared" si="184"/>
        <v/>
      </c>
      <c r="CJ233" s="135" t="str">
        <f t="shared" si="185"/>
        <v/>
      </c>
      <c r="CK233" s="135" t="str">
        <f t="shared" si="195"/>
        <v/>
      </c>
      <c r="CL233" s="6"/>
      <c r="CO233" s="55">
        <f t="shared" si="201"/>
        <v>0</v>
      </c>
      <c r="CP233" s="55">
        <f t="shared" si="202"/>
        <v>0</v>
      </c>
      <c r="CQ233" s="55">
        <f t="shared" si="187"/>
        <v>0</v>
      </c>
      <c r="CR233" s="55">
        <f t="shared" si="172"/>
        <v>0</v>
      </c>
      <c r="CS233" s="55">
        <f t="shared" si="173"/>
        <v>0</v>
      </c>
      <c r="CT233" s="55">
        <f t="shared" si="174"/>
        <v>0</v>
      </c>
      <c r="CU233" s="55">
        <f t="shared" si="188"/>
        <v>0</v>
      </c>
      <c r="CV233" s="55">
        <f t="shared" si="175"/>
        <v>0</v>
      </c>
      <c r="CW233" s="55">
        <f t="shared" si="189"/>
        <v>0</v>
      </c>
      <c r="CX233" s="55">
        <f t="shared" si="190"/>
        <v>0</v>
      </c>
      <c r="CY233" s="55">
        <f t="shared" si="161"/>
        <v>0</v>
      </c>
    </row>
    <row r="234" spans="1:103" ht="15" customHeight="1" x14ac:dyDescent="0.25">
      <c r="A234" s="6320" t="s">
        <v>894</v>
      </c>
      <c r="B234" s="6321"/>
      <c r="C234" s="200">
        <f t="shared" si="166"/>
        <v>0</v>
      </c>
      <c r="D234" s="375">
        <f t="shared" si="197"/>
        <v>0</v>
      </c>
      <c r="E234" s="52">
        <f t="shared" si="197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2"/>
        <v/>
      </c>
      <c r="CA234" s="135" t="str">
        <f t="shared" si="199"/>
        <v/>
      </c>
      <c r="CB234" s="135" t="str">
        <f t="shared" si="200"/>
        <v/>
      </c>
      <c r="CC234" s="135" t="str">
        <f t="shared" si="192"/>
        <v/>
      </c>
      <c r="CD234" s="135" t="str">
        <f t="shared" si="168"/>
        <v/>
      </c>
      <c r="CE234" s="135" t="str">
        <f t="shared" si="169"/>
        <v/>
      </c>
      <c r="CF234" s="135" t="str">
        <f t="shared" si="193"/>
        <v/>
      </c>
      <c r="CG234" s="135" t="str">
        <f t="shared" si="162"/>
        <v/>
      </c>
      <c r="CH234" s="135" t="str">
        <f t="shared" si="194"/>
        <v/>
      </c>
      <c r="CI234" s="135" t="str">
        <f t="shared" si="184"/>
        <v/>
      </c>
      <c r="CJ234" s="135" t="str">
        <f t="shared" si="185"/>
        <v/>
      </c>
      <c r="CK234" s="135" t="str">
        <f t="shared" si="195"/>
        <v/>
      </c>
      <c r="CL234" s="6"/>
      <c r="CO234" s="55">
        <f t="shared" si="201"/>
        <v>0</v>
      </c>
      <c r="CP234" s="55">
        <f t="shared" si="202"/>
        <v>0</v>
      </c>
      <c r="CQ234" s="55">
        <f t="shared" si="187"/>
        <v>0</v>
      </c>
      <c r="CR234" s="55">
        <f t="shared" si="172"/>
        <v>0</v>
      </c>
      <c r="CS234" s="55">
        <f t="shared" si="173"/>
        <v>0</v>
      </c>
      <c r="CT234" s="55">
        <f t="shared" si="174"/>
        <v>0</v>
      </c>
      <c r="CU234" s="55">
        <f t="shared" si="188"/>
        <v>0</v>
      </c>
      <c r="CV234" s="55">
        <f t="shared" si="175"/>
        <v>0</v>
      </c>
      <c r="CW234" s="55">
        <f t="shared" si="189"/>
        <v>0</v>
      </c>
      <c r="CX234" s="55">
        <f t="shared" si="190"/>
        <v>0</v>
      </c>
      <c r="CY234" s="55">
        <f t="shared" si="161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6"/>
        <v>0</v>
      </c>
      <c r="D235" s="655">
        <f t="shared" si="197"/>
        <v>0</v>
      </c>
      <c r="E235" s="688">
        <f t="shared" si="197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2"/>
        <v/>
      </c>
      <c r="CA235" s="135" t="str">
        <f t="shared" si="199"/>
        <v/>
      </c>
      <c r="CB235" s="135" t="str">
        <f t="shared" si="200"/>
        <v/>
      </c>
      <c r="CC235" s="135" t="str">
        <f t="shared" si="192"/>
        <v/>
      </c>
      <c r="CD235" s="135" t="str">
        <f t="shared" si="168"/>
        <v/>
      </c>
      <c r="CE235" s="135" t="str">
        <f t="shared" si="169"/>
        <v/>
      </c>
      <c r="CF235" s="135" t="str">
        <f t="shared" si="193"/>
        <v/>
      </c>
      <c r="CG235" s="135" t="str">
        <f t="shared" si="162"/>
        <v/>
      </c>
      <c r="CH235" s="135" t="str">
        <f t="shared" si="194"/>
        <v/>
      </c>
      <c r="CI235" s="135" t="str">
        <f t="shared" si="184"/>
        <v/>
      </c>
      <c r="CJ235" s="135" t="str">
        <f t="shared" si="185"/>
        <v/>
      </c>
      <c r="CK235" s="135" t="str">
        <f t="shared" si="195"/>
        <v/>
      </c>
      <c r="CL235" s="6"/>
      <c r="CO235" s="55">
        <f t="shared" si="201"/>
        <v>0</v>
      </c>
      <c r="CP235" s="55">
        <f t="shared" si="202"/>
        <v>0</v>
      </c>
      <c r="CQ235" s="55">
        <f t="shared" si="187"/>
        <v>0</v>
      </c>
      <c r="CR235" s="55">
        <f t="shared" si="172"/>
        <v>0</v>
      </c>
      <c r="CS235" s="55">
        <f t="shared" si="173"/>
        <v>0</v>
      </c>
      <c r="CT235" s="55">
        <f t="shared" si="174"/>
        <v>0</v>
      </c>
      <c r="CU235" s="55">
        <f t="shared" si="188"/>
        <v>0</v>
      </c>
      <c r="CV235" s="55">
        <f t="shared" si="175"/>
        <v>0</v>
      </c>
      <c r="CW235" s="55">
        <f t="shared" si="189"/>
        <v>0</v>
      </c>
      <c r="CX235" s="55">
        <f t="shared" si="190"/>
        <v>0</v>
      </c>
      <c r="CY235" s="55">
        <f t="shared" si="161"/>
        <v>0</v>
      </c>
    </row>
    <row r="236" spans="1:103" ht="15" customHeight="1" x14ac:dyDescent="0.25">
      <c r="A236" s="5842"/>
      <c r="B236" s="357" t="s">
        <v>897</v>
      </c>
      <c r="C236" s="663">
        <f t="shared" si="166"/>
        <v>0</v>
      </c>
      <c r="D236" s="664">
        <f t="shared" si="197"/>
        <v>0</v>
      </c>
      <c r="E236" s="689">
        <f t="shared" si="197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2"/>
        <v/>
      </c>
      <c r="CA236" s="135" t="str">
        <f t="shared" si="199"/>
        <v/>
      </c>
      <c r="CB236" s="135" t="str">
        <f t="shared" si="200"/>
        <v/>
      </c>
      <c r="CC236" s="135" t="str">
        <f t="shared" si="192"/>
        <v/>
      </c>
      <c r="CD236" s="135" t="str">
        <f t="shared" si="168"/>
        <v/>
      </c>
      <c r="CE236" s="135" t="str">
        <f t="shared" si="169"/>
        <v/>
      </c>
      <c r="CF236" s="135" t="str">
        <f t="shared" si="193"/>
        <v/>
      </c>
      <c r="CG236" s="135" t="str">
        <f t="shared" si="162"/>
        <v/>
      </c>
      <c r="CH236" s="135" t="str">
        <f t="shared" si="194"/>
        <v/>
      </c>
      <c r="CI236" s="135" t="str">
        <f t="shared" si="184"/>
        <v/>
      </c>
      <c r="CJ236" s="135" t="str">
        <f t="shared" si="185"/>
        <v/>
      </c>
      <c r="CK236" s="135" t="str">
        <f t="shared" si="195"/>
        <v/>
      </c>
      <c r="CL236" s="6"/>
      <c r="CO236" s="55">
        <f t="shared" si="201"/>
        <v>0</v>
      </c>
      <c r="CP236" s="55">
        <f t="shared" si="202"/>
        <v>0</v>
      </c>
      <c r="CQ236" s="55">
        <f t="shared" si="187"/>
        <v>0</v>
      </c>
      <c r="CR236" s="55">
        <f t="shared" si="172"/>
        <v>0</v>
      </c>
      <c r="CS236" s="55">
        <f t="shared" si="173"/>
        <v>0</v>
      </c>
      <c r="CT236" s="55">
        <f t="shared" si="174"/>
        <v>0</v>
      </c>
      <c r="CU236" s="55">
        <f t="shared" si="188"/>
        <v>0</v>
      </c>
      <c r="CV236" s="55">
        <f t="shared" si="175"/>
        <v>0</v>
      </c>
      <c r="CW236" s="55">
        <f t="shared" si="189"/>
        <v>0</v>
      </c>
      <c r="CX236" s="55">
        <f t="shared" si="190"/>
        <v>0</v>
      </c>
      <c r="CY236" s="55">
        <f t="shared" si="161"/>
        <v>0</v>
      </c>
    </row>
    <row r="237" spans="1:103" ht="15" customHeight="1" x14ac:dyDescent="0.25">
      <c r="A237" s="5842"/>
      <c r="B237" s="357" t="s">
        <v>898</v>
      </c>
      <c r="C237" s="663">
        <f t="shared" si="166"/>
        <v>0</v>
      </c>
      <c r="D237" s="664">
        <f t="shared" si="197"/>
        <v>0</v>
      </c>
      <c r="E237" s="689">
        <f t="shared" si="197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2"/>
        <v/>
      </c>
      <c r="CA237" s="135" t="str">
        <f t="shared" si="199"/>
        <v/>
      </c>
      <c r="CB237" s="135" t="str">
        <f t="shared" si="200"/>
        <v/>
      </c>
      <c r="CC237" s="135" t="str">
        <f t="shared" si="192"/>
        <v/>
      </c>
      <c r="CD237" s="135" t="str">
        <f t="shared" si="168"/>
        <v/>
      </c>
      <c r="CE237" s="135" t="str">
        <f t="shared" si="169"/>
        <v/>
      </c>
      <c r="CF237" s="135" t="str">
        <f t="shared" si="193"/>
        <v/>
      </c>
      <c r="CG237" s="135" t="str">
        <f t="shared" si="162"/>
        <v/>
      </c>
      <c r="CH237" s="135" t="str">
        <f t="shared" si="194"/>
        <v/>
      </c>
      <c r="CI237" s="135" t="str">
        <f t="shared" si="184"/>
        <v/>
      </c>
      <c r="CJ237" s="135" t="str">
        <f t="shared" si="185"/>
        <v/>
      </c>
      <c r="CK237" s="135" t="str">
        <f t="shared" si="195"/>
        <v/>
      </c>
      <c r="CL237" s="6"/>
      <c r="CO237" s="55">
        <f t="shared" si="201"/>
        <v>0</v>
      </c>
      <c r="CP237" s="55">
        <f t="shared" si="202"/>
        <v>0</v>
      </c>
      <c r="CQ237" s="55">
        <f t="shared" si="187"/>
        <v>0</v>
      </c>
      <c r="CR237" s="55">
        <f t="shared" si="172"/>
        <v>0</v>
      </c>
      <c r="CS237" s="55">
        <f t="shared" si="173"/>
        <v>0</v>
      </c>
      <c r="CT237" s="55">
        <f t="shared" si="174"/>
        <v>0</v>
      </c>
      <c r="CU237" s="55">
        <f t="shared" si="188"/>
        <v>0</v>
      </c>
      <c r="CV237" s="55">
        <f t="shared" si="175"/>
        <v>0</v>
      </c>
      <c r="CW237" s="55">
        <f t="shared" si="189"/>
        <v>0</v>
      </c>
      <c r="CX237" s="55">
        <f t="shared" si="190"/>
        <v>0</v>
      </c>
      <c r="CY237" s="55">
        <f t="shared" si="161"/>
        <v>0</v>
      </c>
    </row>
    <row r="238" spans="1:103" ht="15" customHeight="1" x14ac:dyDescent="0.25">
      <c r="A238" s="5842"/>
      <c r="B238" s="357" t="s">
        <v>899</v>
      </c>
      <c r="C238" s="663">
        <f t="shared" si="166"/>
        <v>0</v>
      </c>
      <c r="D238" s="664">
        <f t="shared" si="197"/>
        <v>0</v>
      </c>
      <c r="E238" s="689">
        <f t="shared" si="197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2"/>
        <v/>
      </c>
      <c r="CA238" s="135" t="str">
        <f t="shared" si="199"/>
        <v/>
      </c>
      <c r="CB238" s="135" t="str">
        <f t="shared" si="200"/>
        <v/>
      </c>
      <c r="CC238" s="135" t="str">
        <f t="shared" si="192"/>
        <v/>
      </c>
      <c r="CD238" s="135" t="str">
        <f t="shared" si="168"/>
        <v/>
      </c>
      <c r="CE238" s="135" t="str">
        <f t="shared" si="169"/>
        <v/>
      </c>
      <c r="CF238" s="135" t="str">
        <f t="shared" si="193"/>
        <v/>
      </c>
      <c r="CG238" s="135" t="str">
        <f t="shared" si="162"/>
        <v/>
      </c>
      <c r="CH238" s="135" t="str">
        <f t="shared" si="194"/>
        <v/>
      </c>
      <c r="CI238" s="135" t="str">
        <f t="shared" si="184"/>
        <v/>
      </c>
      <c r="CJ238" s="135" t="str">
        <f t="shared" si="185"/>
        <v/>
      </c>
      <c r="CK238" s="135" t="str">
        <f t="shared" si="195"/>
        <v/>
      </c>
      <c r="CL238" s="6"/>
      <c r="CO238" s="55">
        <f t="shared" si="201"/>
        <v>0</v>
      </c>
      <c r="CP238" s="55">
        <f t="shared" si="202"/>
        <v>0</v>
      </c>
      <c r="CQ238" s="55">
        <f t="shared" si="187"/>
        <v>0</v>
      </c>
      <c r="CR238" s="55">
        <f t="shared" si="172"/>
        <v>0</v>
      </c>
      <c r="CS238" s="55">
        <f t="shared" si="173"/>
        <v>0</v>
      </c>
      <c r="CT238" s="55">
        <f t="shared" si="174"/>
        <v>0</v>
      </c>
      <c r="CU238" s="55">
        <f t="shared" si="188"/>
        <v>0</v>
      </c>
      <c r="CV238" s="55">
        <f t="shared" si="175"/>
        <v>0</v>
      </c>
      <c r="CW238" s="55">
        <f t="shared" si="189"/>
        <v>0</v>
      </c>
      <c r="CX238" s="55">
        <f t="shared" si="190"/>
        <v>0</v>
      </c>
      <c r="CY238" s="55">
        <f t="shared" si="161"/>
        <v>0</v>
      </c>
    </row>
    <row r="239" spans="1:103" ht="24" customHeight="1" x14ac:dyDescent="0.25">
      <c r="A239" s="5732"/>
      <c r="B239" s="690" t="s">
        <v>900</v>
      </c>
      <c r="C239" s="378">
        <f t="shared" si="166"/>
        <v>0</v>
      </c>
      <c r="D239" s="672">
        <f t="shared" si="197"/>
        <v>0</v>
      </c>
      <c r="E239" s="691">
        <f t="shared" si="197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2"/>
        <v/>
      </c>
      <c r="CA239" s="135" t="str">
        <f t="shared" si="199"/>
        <v/>
      </c>
      <c r="CB239" s="135" t="str">
        <f t="shared" si="200"/>
        <v/>
      </c>
      <c r="CC239" s="135" t="str">
        <f t="shared" si="192"/>
        <v/>
      </c>
      <c r="CD239" s="135" t="str">
        <f t="shared" si="168"/>
        <v/>
      </c>
      <c r="CE239" s="135" t="str">
        <f t="shared" si="169"/>
        <v/>
      </c>
      <c r="CF239" s="135" t="str">
        <f t="shared" si="193"/>
        <v/>
      </c>
      <c r="CG239" s="135" t="str">
        <f t="shared" si="162"/>
        <v/>
      </c>
      <c r="CH239" s="135" t="str">
        <f t="shared" si="194"/>
        <v/>
      </c>
      <c r="CI239" s="135" t="str">
        <f t="shared" si="184"/>
        <v/>
      </c>
      <c r="CJ239" s="135" t="str">
        <f t="shared" si="185"/>
        <v/>
      </c>
      <c r="CK239" s="135" t="str">
        <f t="shared" si="195"/>
        <v/>
      </c>
      <c r="CL239" s="6"/>
      <c r="CO239" s="55">
        <f t="shared" si="201"/>
        <v>0</v>
      </c>
      <c r="CP239" s="55">
        <f t="shared" si="202"/>
        <v>0</v>
      </c>
      <c r="CQ239" s="55">
        <f t="shared" si="187"/>
        <v>0</v>
      </c>
      <c r="CR239" s="55">
        <f t="shared" si="172"/>
        <v>0</v>
      </c>
      <c r="CS239" s="55">
        <f t="shared" si="173"/>
        <v>0</v>
      </c>
      <c r="CT239" s="55">
        <f t="shared" si="174"/>
        <v>0</v>
      </c>
      <c r="CU239" s="55">
        <f t="shared" si="188"/>
        <v>0</v>
      </c>
      <c r="CV239" s="55">
        <f t="shared" si="175"/>
        <v>0</v>
      </c>
      <c r="CW239" s="55">
        <f t="shared" si="189"/>
        <v>0</v>
      </c>
      <c r="CX239" s="55">
        <f t="shared" si="190"/>
        <v>0</v>
      </c>
      <c r="CY239" s="55">
        <f t="shared" si="161"/>
        <v>0</v>
      </c>
    </row>
    <row r="240" spans="1:103" ht="15" customHeight="1" x14ac:dyDescent="0.25">
      <c r="A240" s="6301" t="s">
        <v>901</v>
      </c>
      <c r="B240" s="6302"/>
      <c r="C240" s="73">
        <f t="shared" si="166"/>
        <v>0</v>
      </c>
      <c r="D240" s="246">
        <f t="shared" si="197"/>
        <v>0</v>
      </c>
      <c r="E240" s="67">
        <f t="shared" si="197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2"/>
        <v/>
      </c>
      <c r="CA240" s="135" t="str">
        <f t="shared" si="199"/>
        <v/>
      </c>
      <c r="CB240" s="135" t="str">
        <f t="shared" si="200"/>
        <v/>
      </c>
      <c r="CC240" s="135" t="str">
        <f t="shared" si="192"/>
        <v/>
      </c>
      <c r="CD240" s="135" t="str">
        <f t="shared" si="168"/>
        <v/>
      </c>
      <c r="CE240" s="135" t="str">
        <f t="shared" si="169"/>
        <v/>
      </c>
      <c r="CF240" s="135" t="str">
        <f t="shared" si="193"/>
        <v/>
      </c>
      <c r="CG240" s="135" t="str">
        <f t="shared" si="162"/>
        <v/>
      </c>
      <c r="CH240" s="135" t="str">
        <f t="shared" si="194"/>
        <v/>
      </c>
      <c r="CI240" s="135" t="str">
        <f t="shared" si="184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5"/>
        <v/>
      </c>
      <c r="CL240" s="6"/>
      <c r="CO240" s="55">
        <f t="shared" si="201"/>
        <v>0</v>
      </c>
      <c r="CP240" s="55">
        <f t="shared" si="202"/>
        <v>0</v>
      </c>
      <c r="CQ240" s="55">
        <f t="shared" si="187"/>
        <v>0</v>
      </c>
      <c r="CR240" s="55">
        <f t="shared" si="172"/>
        <v>0</v>
      </c>
      <c r="CS240" s="55">
        <f t="shared" si="173"/>
        <v>0</v>
      </c>
      <c r="CT240" s="55">
        <f t="shared" si="174"/>
        <v>0</v>
      </c>
      <c r="CU240" s="55">
        <f t="shared" si="188"/>
        <v>0</v>
      </c>
      <c r="CV240" s="55">
        <f t="shared" si="175"/>
        <v>0</v>
      </c>
      <c r="CW240" s="55">
        <f t="shared" si="189"/>
        <v>0</v>
      </c>
      <c r="CX240" s="55">
        <f t="shared" si="190"/>
        <v>0</v>
      </c>
      <c r="CY240" s="55">
        <f t="shared" si="161"/>
        <v>0</v>
      </c>
    </row>
    <row r="241" spans="1:103" ht="15" customHeight="1" x14ac:dyDescent="0.25">
      <c r="A241" s="6322" t="s">
        <v>902</v>
      </c>
      <c r="B241" s="6323"/>
      <c r="C241" s="378">
        <f t="shared" si="166"/>
        <v>0</v>
      </c>
      <c r="D241" s="672">
        <f t="shared" si="197"/>
        <v>0</v>
      </c>
      <c r="E241" s="387">
        <f t="shared" si="197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2"/>
        <v/>
      </c>
      <c r="CA241" s="135" t="str">
        <f t="shared" si="199"/>
        <v/>
      </c>
      <c r="CB241" s="135" t="str">
        <f t="shared" si="200"/>
        <v/>
      </c>
      <c r="CC241" s="135" t="str">
        <f t="shared" si="192"/>
        <v/>
      </c>
      <c r="CD241" s="135" t="str">
        <f t="shared" si="168"/>
        <v/>
      </c>
      <c r="CE241" s="135" t="str">
        <f t="shared" si="169"/>
        <v/>
      </c>
      <c r="CF241" s="135" t="str">
        <f t="shared" si="193"/>
        <v/>
      </c>
      <c r="CG241" s="135" t="str">
        <f t="shared" si="162"/>
        <v/>
      </c>
      <c r="CH241" s="135" t="str">
        <f t="shared" si="194"/>
        <v/>
      </c>
      <c r="CI241" s="135" t="str">
        <f t="shared" si="184"/>
        <v/>
      </c>
      <c r="CJ241" s="135" t="str">
        <f t="shared" si="185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1"/>
        <v>0</v>
      </c>
      <c r="CP241" s="55">
        <f t="shared" si="202"/>
        <v>0</v>
      </c>
      <c r="CQ241" s="55">
        <f t="shared" si="187"/>
        <v>0</v>
      </c>
      <c r="CR241" s="55">
        <f t="shared" si="172"/>
        <v>0</v>
      </c>
      <c r="CS241" s="55">
        <f t="shared" si="173"/>
        <v>0</v>
      </c>
      <c r="CT241" s="55">
        <f t="shared" si="174"/>
        <v>0</v>
      </c>
      <c r="CU241" s="55">
        <f t="shared" si="188"/>
        <v>0</v>
      </c>
      <c r="CV241" s="55">
        <f t="shared" si="175"/>
        <v>0</v>
      </c>
      <c r="CW241" s="55">
        <f t="shared" si="189"/>
        <v>0</v>
      </c>
      <c r="CX241" s="55">
        <f t="shared" si="190"/>
        <v>0</v>
      </c>
      <c r="CY241" s="55">
        <f t="shared" si="161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3">SUM(D247+E247)</f>
        <v>0</v>
      </c>
      <c r="D247" s="655">
        <f t="shared" ref="D247:D250" si="204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3">IF(AND(C247&gt;0,AN247="",AO247="",AP247=""),1,IF(OR(AN247+AO247+AP247&gt;$C247,),1,0))</f>
        <v>0</v>
      </c>
      <c r="CP247" s="180">
        <f t="shared" ref="CP247:CP259" si="214">IF(AND(E247&gt;0,AQ247=""),1,IF(AQ247&gt;E247,1,0))</f>
        <v>0</v>
      </c>
      <c r="CQ247" s="180">
        <f t="shared" ref="CQ247:CQ259" si="215">IF(AND(E247&gt;0,AR247=""),1,IF(AR247&gt;E247,1,0))</f>
        <v>0</v>
      </c>
      <c r="CR247" s="180">
        <f t="shared" ref="CR247:CR259" si="216">IF(AND(D247&gt;0,OR(AS247="")),1,IF(AS247&gt;D247,1,0))</f>
        <v>0</v>
      </c>
      <c r="CS247" s="180">
        <f t="shared" ref="CS247:CS259" si="217">IF(AND(E247&gt;0,OR(AT247="")),1,IF(AT247&gt;E247,1,0))</f>
        <v>0</v>
      </c>
      <c r="CT247" s="180">
        <f t="shared" ref="CT247:CT259" si="218">IF(AND(C247&gt;0,AU247=""),1,IF(AU247&gt;C247,1,0))</f>
        <v>0</v>
      </c>
      <c r="CU247" s="180">
        <f t="shared" ref="CU247:CU259" si="219">IF(AND(C247&gt;0,AV247=""),1,IF(AV247&gt;C247,1,0))</f>
        <v>0</v>
      </c>
      <c r="CV247" s="180">
        <f t="shared" ref="CV247:CV259" si="220">IF(AND(C247&gt;0,AW247=""),1,IF(AW247&gt;C247,1,0))</f>
        <v>0</v>
      </c>
      <c r="CW247" s="180">
        <f t="shared" ref="CW247:CW259" si="221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3"/>
        <v>0</v>
      </c>
      <c r="D248" s="657">
        <f t="shared" si="204"/>
        <v>0</v>
      </c>
      <c r="E248" s="108">
        <f t="shared" ref="E248:E250" si="222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3">CA248&amp;CB248&amp;CC248&amp;CD248&amp;CE248&amp;CF248&amp;CG248&amp;CH248&amp;CI248</f>
        <v/>
      </c>
      <c r="CA248" s="135" t="str">
        <f t="shared" ref="CA248:CA293" si="224">IF(AND(C248&gt;0,AN248="",AO248="",AP248=""),"* No olvide digitar la variable EGRESOS. Digite Cero si no tiene.","")</f>
        <v/>
      </c>
      <c r="CB248" s="135" t="str">
        <f t="shared" si="205"/>
        <v/>
      </c>
      <c r="CC248" s="135" t="str">
        <f t="shared" si="206"/>
        <v/>
      </c>
      <c r="CD248" s="135" t="str">
        <f t="shared" si="207"/>
        <v/>
      </c>
      <c r="CE248" s="135" t="str">
        <f t="shared" si="208"/>
        <v/>
      </c>
      <c r="CF248" s="135" t="str">
        <f t="shared" si="209"/>
        <v/>
      </c>
      <c r="CG248" s="135" t="str">
        <f t="shared" si="210"/>
        <v/>
      </c>
      <c r="CH248" s="135" t="str">
        <f t="shared" si="211"/>
        <v/>
      </c>
      <c r="CI248" s="135" t="str">
        <f t="shared" si="212"/>
        <v/>
      </c>
      <c r="CL248"/>
      <c r="CO248" s="3026">
        <f t="shared" si="213"/>
        <v>0</v>
      </c>
      <c r="CP248" s="180">
        <f t="shared" si="214"/>
        <v>0</v>
      </c>
      <c r="CQ248" s="180">
        <f t="shared" si="215"/>
        <v>0</v>
      </c>
      <c r="CR248" s="180">
        <f t="shared" si="216"/>
        <v>0</v>
      </c>
      <c r="CS248" s="180">
        <f t="shared" si="217"/>
        <v>0</v>
      </c>
      <c r="CT248" s="180">
        <f t="shared" si="218"/>
        <v>0</v>
      </c>
      <c r="CU248" s="180">
        <f t="shared" si="219"/>
        <v>0</v>
      </c>
      <c r="CV248" s="180">
        <f t="shared" si="220"/>
        <v>0</v>
      </c>
      <c r="CW248" s="180">
        <f t="shared" si="221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3"/>
        <v>0</v>
      </c>
      <c r="D249" s="655">
        <f t="shared" si="204"/>
        <v>0</v>
      </c>
      <c r="E249" s="656">
        <f t="shared" si="222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3"/>
        <v/>
      </c>
      <c r="CA249" s="135" t="str">
        <f t="shared" si="224"/>
        <v/>
      </c>
      <c r="CB249" s="135" t="str">
        <f t="shared" si="205"/>
        <v/>
      </c>
      <c r="CC249" s="135" t="str">
        <f t="shared" si="206"/>
        <v/>
      </c>
      <c r="CD249" s="135" t="str">
        <f t="shared" si="207"/>
        <v/>
      </c>
      <c r="CE249" s="135" t="str">
        <f t="shared" si="208"/>
        <v/>
      </c>
      <c r="CF249" s="135" t="str">
        <f t="shared" si="209"/>
        <v/>
      </c>
      <c r="CG249" s="135" t="str">
        <f t="shared" si="210"/>
        <v/>
      </c>
      <c r="CH249" s="135" t="str">
        <f t="shared" si="211"/>
        <v/>
      </c>
      <c r="CI249" s="135" t="str">
        <f t="shared" si="212"/>
        <v/>
      </c>
      <c r="CL249"/>
      <c r="CO249" s="3026">
        <f t="shared" si="213"/>
        <v>0</v>
      </c>
      <c r="CP249" s="180">
        <f t="shared" si="214"/>
        <v>0</v>
      </c>
      <c r="CQ249" s="180">
        <f t="shared" si="215"/>
        <v>0</v>
      </c>
      <c r="CR249" s="180">
        <f t="shared" si="216"/>
        <v>0</v>
      </c>
      <c r="CS249" s="180">
        <f t="shared" si="217"/>
        <v>0</v>
      </c>
      <c r="CT249" s="180">
        <f t="shared" si="218"/>
        <v>0</v>
      </c>
      <c r="CU249" s="180">
        <f t="shared" si="219"/>
        <v>0</v>
      </c>
      <c r="CV249" s="180">
        <f t="shared" si="220"/>
        <v>0</v>
      </c>
      <c r="CW249" s="180">
        <f t="shared" si="221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3"/>
        <v>0</v>
      </c>
      <c r="D250" s="657">
        <f t="shared" si="204"/>
        <v>0</v>
      </c>
      <c r="E250" s="108">
        <f t="shared" si="222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3"/>
        <v/>
      </c>
      <c r="CA250" s="135" t="str">
        <f t="shared" si="224"/>
        <v/>
      </c>
      <c r="CB250" s="135" t="str">
        <f t="shared" si="205"/>
        <v/>
      </c>
      <c r="CC250" s="135" t="str">
        <f t="shared" si="206"/>
        <v/>
      </c>
      <c r="CD250" s="135" t="str">
        <f t="shared" si="207"/>
        <v/>
      </c>
      <c r="CE250" s="135" t="str">
        <f t="shared" si="208"/>
        <v/>
      </c>
      <c r="CF250" s="135" t="str">
        <f t="shared" si="209"/>
        <v/>
      </c>
      <c r="CG250" s="135" t="str">
        <f t="shared" si="210"/>
        <v/>
      </c>
      <c r="CH250" s="135" t="str">
        <f t="shared" si="211"/>
        <v/>
      </c>
      <c r="CI250" s="135" t="str">
        <f t="shared" si="212"/>
        <v/>
      </c>
      <c r="CL250"/>
      <c r="CO250" s="3026">
        <f t="shared" si="213"/>
        <v>0</v>
      </c>
      <c r="CP250" s="180">
        <f t="shared" si="214"/>
        <v>0</v>
      </c>
      <c r="CQ250" s="180">
        <f t="shared" si="215"/>
        <v>0</v>
      </c>
      <c r="CR250" s="180">
        <f t="shared" si="216"/>
        <v>0</v>
      </c>
      <c r="CS250" s="180">
        <f t="shared" si="217"/>
        <v>0</v>
      </c>
      <c r="CT250" s="180">
        <f t="shared" si="218"/>
        <v>0</v>
      </c>
      <c r="CU250" s="180">
        <f t="shared" si="219"/>
        <v>0</v>
      </c>
      <c r="CV250" s="180">
        <f t="shared" si="220"/>
        <v>0</v>
      </c>
      <c r="CW250" s="180">
        <f t="shared" si="221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5">SUM(F251+H251+J251+L251+N251+P251+R251+T251+V251+X251+Z251+AB251+AD251+AF251+AH251+AJ251+AL251)</f>
        <v>0</v>
      </c>
      <c r="E251" s="656">
        <f t="shared" si="225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3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4"/>
        <v/>
      </c>
      <c r="CB251" s="135" t="str">
        <f t="shared" si="205"/>
        <v/>
      </c>
      <c r="CC251" s="135" t="str">
        <f t="shared" si="206"/>
        <v/>
      </c>
      <c r="CD251" s="135" t="str">
        <f t="shared" si="207"/>
        <v/>
      </c>
      <c r="CE251" s="135" t="str">
        <f t="shared" si="208"/>
        <v/>
      </c>
      <c r="CF251" s="135" t="str">
        <f t="shared" si="209"/>
        <v/>
      </c>
      <c r="CG251" s="135" t="str">
        <f t="shared" si="210"/>
        <v/>
      </c>
      <c r="CH251" s="135" t="str">
        <f t="shared" si="211"/>
        <v/>
      </c>
      <c r="CI251" s="135" t="str">
        <f t="shared" si="212"/>
        <v/>
      </c>
      <c r="CJ251" s="6"/>
      <c r="CK251" s="6"/>
      <c r="CM251" s="6"/>
      <c r="CN251" s="6"/>
      <c r="CO251" s="3026">
        <f t="shared" si="213"/>
        <v>0</v>
      </c>
      <c r="CP251" s="180">
        <f t="shared" si="214"/>
        <v>0</v>
      </c>
      <c r="CQ251" s="180">
        <f t="shared" si="215"/>
        <v>0</v>
      </c>
      <c r="CR251" s="180">
        <f t="shared" si="216"/>
        <v>0</v>
      </c>
      <c r="CS251" s="180">
        <f t="shared" si="217"/>
        <v>0</v>
      </c>
      <c r="CT251" s="180">
        <f t="shared" si="218"/>
        <v>0</v>
      </c>
      <c r="CU251" s="180">
        <f t="shared" si="219"/>
        <v>0</v>
      </c>
      <c r="CV251" s="180">
        <f t="shared" si="220"/>
        <v>0</v>
      </c>
      <c r="CW251" s="180">
        <f t="shared" si="221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5"/>
        <v>0</v>
      </c>
      <c r="E252" s="387">
        <f t="shared" si="225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3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4"/>
        <v/>
      </c>
      <c r="CB252" s="135" t="str">
        <f t="shared" si="205"/>
        <v/>
      </c>
      <c r="CC252" s="135" t="str">
        <f t="shared" si="206"/>
        <v/>
      </c>
      <c r="CD252" s="135" t="str">
        <f t="shared" si="207"/>
        <v/>
      </c>
      <c r="CE252" s="135" t="str">
        <f t="shared" si="208"/>
        <v/>
      </c>
      <c r="CF252" s="135" t="str">
        <f t="shared" si="209"/>
        <v/>
      </c>
      <c r="CG252" s="135" t="str">
        <f t="shared" si="210"/>
        <v/>
      </c>
      <c r="CH252" s="135" t="str">
        <f t="shared" si="211"/>
        <v/>
      </c>
      <c r="CI252" s="135" t="str">
        <f t="shared" si="212"/>
        <v/>
      </c>
      <c r="CJ252" s="6"/>
      <c r="CK252" s="6"/>
      <c r="CM252" s="6"/>
      <c r="CN252" s="6"/>
      <c r="CO252" s="3026">
        <f t="shared" si="213"/>
        <v>0</v>
      </c>
      <c r="CP252" s="180">
        <f t="shared" si="214"/>
        <v>0</v>
      </c>
      <c r="CQ252" s="180">
        <f t="shared" si="215"/>
        <v>0</v>
      </c>
      <c r="CR252" s="180">
        <f t="shared" si="216"/>
        <v>0</v>
      </c>
      <c r="CS252" s="180">
        <f t="shared" si="217"/>
        <v>0</v>
      </c>
      <c r="CT252" s="180">
        <f t="shared" si="218"/>
        <v>0</v>
      </c>
      <c r="CU252" s="180">
        <f t="shared" si="219"/>
        <v>0</v>
      </c>
      <c r="CV252" s="180">
        <f t="shared" si="220"/>
        <v>0</v>
      </c>
      <c r="CW252" s="180">
        <f t="shared" si="221"/>
        <v>0</v>
      </c>
    </row>
    <row r="253" spans="1:103" x14ac:dyDescent="0.25">
      <c r="A253" s="6336" t="s">
        <v>855</v>
      </c>
      <c r="B253" s="6337"/>
      <c r="C253" s="700">
        <f t="shared" ref="C253:C292" si="226">SUM(D253+E253)</f>
        <v>0</v>
      </c>
      <c r="D253" s="646">
        <f t="shared" si="225"/>
        <v>0</v>
      </c>
      <c r="E253" s="568">
        <f t="shared" si="225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3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4"/>
        <v/>
      </c>
      <c r="CB253" s="135" t="str">
        <f t="shared" si="205"/>
        <v/>
      </c>
      <c r="CC253" s="135" t="str">
        <f t="shared" si="206"/>
        <v/>
      </c>
      <c r="CD253" s="135" t="str">
        <f t="shared" si="207"/>
        <v/>
      </c>
      <c r="CE253" s="135" t="str">
        <f t="shared" si="208"/>
        <v/>
      </c>
      <c r="CF253" s="135" t="str">
        <f t="shared" si="209"/>
        <v/>
      </c>
      <c r="CG253" s="135" t="str">
        <f t="shared" si="210"/>
        <v/>
      </c>
      <c r="CH253" s="135" t="str">
        <f t="shared" si="211"/>
        <v/>
      </c>
      <c r="CI253" s="135" t="str">
        <f t="shared" si="212"/>
        <v/>
      </c>
      <c r="CJ253" s="6"/>
      <c r="CK253" s="6"/>
      <c r="CM253" s="6"/>
      <c r="CN253" s="6"/>
      <c r="CO253" s="3026">
        <f t="shared" si="213"/>
        <v>0</v>
      </c>
      <c r="CP253" s="180">
        <f t="shared" si="214"/>
        <v>0</v>
      </c>
      <c r="CQ253" s="180">
        <f t="shared" si="215"/>
        <v>0</v>
      </c>
      <c r="CR253" s="180">
        <f t="shared" si="216"/>
        <v>0</v>
      </c>
      <c r="CS253" s="180">
        <f t="shared" si="217"/>
        <v>0</v>
      </c>
      <c r="CT253" s="180">
        <f t="shared" si="218"/>
        <v>0</v>
      </c>
      <c r="CU253" s="180">
        <f t="shared" si="219"/>
        <v>0</v>
      </c>
      <c r="CV253" s="180">
        <f t="shared" si="220"/>
        <v>0</v>
      </c>
      <c r="CW253" s="180">
        <f t="shared" si="221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6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3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4"/>
        <v/>
      </c>
      <c r="CB254" s="135" t="str">
        <f t="shared" si="205"/>
        <v/>
      </c>
      <c r="CC254" s="135" t="str">
        <f t="shared" si="206"/>
        <v/>
      </c>
      <c r="CD254" s="135" t="str">
        <f t="shared" si="207"/>
        <v/>
      </c>
      <c r="CE254" s="135" t="str">
        <f t="shared" si="208"/>
        <v/>
      </c>
      <c r="CF254" s="135" t="str">
        <f t="shared" si="209"/>
        <v/>
      </c>
      <c r="CG254" s="135" t="str">
        <f t="shared" si="210"/>
        <v/>
      </c>
      <c r="CH254" s="135" t="str">
        <f t="shared" si="211"/>
        <v/>
      </c>
      <c r="CI254" s="135" t="str">
        <f t="shared" si="212"/>
        <v/>
      </c>
      <c r="CJ254" s="6"/>
      <c r="CK254" s="6"/>
      <c r="CM254" s="6"/>
      <c r="CN254" s="6"/>
      <c r="CO254" s="3026">
        <f t="shared" si="213"/>
        <v>0</v>
      </c>
      <c r="CP254" s="180">
        <f t="shared" si="214"/>
        <v>0</v>
      </c>
      <c r="CQ254" s="180">
        <f t="shared" si="215"/>
        <v>0</v>
      </c>
      <c r="CR254" s="180">
        <f t="shared" si="216"/>
        <v>0</v>
      </c>
      <c r="CS254" s="180">
        <f t="shared" si="217"/>
        <v>0</v>
      </c>
      <c r="CT254" s="180">
        <f t="shared" si="218"/>
        <v>0</v>
      </c>
      <c r="CU254" s="180">
        <f t="shared" si="219"/>
        <v>0</v>
      </c>
      <c r="CV254" s="180">
        <f t="shared" si="220"/>
        <v>0</v>
      </c>
      <c r="CW254" s="180">
        <f t="shared" si="221"/>
        <v>0</v>
      </c>
    </row>
    <row r="255" spans="1:103" x14ac:dyDescent="0.25">
      <c r="A255" s="5732"/>
      <c r="B255" s="387" t="s">
        <v>858</v>
      </c>
      <c r="C255" s="73">
        <f t="shared" si="226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3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4"/>
        <v/>
      </c>
      <c r="CB255" s="135" t="str">
        <f t="shared" si="205"/>
        <v/>
      </c>
      <c r="CC255" s="135" t="str">
        <f t="shared" si="206"/>
        <v/>
      </c>
      <c r="CD255" s="135" t="str">
        <f t="shared" si="207"/>
        <v/>
      </c>
      <c r="CE255" s="135" t="str">
        <f t="shared" si="208"/>
        <v/>
      </c>
      <c r="CF255" s="135" t="str">
        <f t="shared" si="209"/>
        <v/>
      </c>
      <c r="CG255" s="135" t="str">
        <f t="shared" si="210"/>
        <v/>
      </c>
      <c r="CH255" s="135" t="str">
        <f t="shared" si="211"/>
        <v/>
      </c>
      <c r="CI255" s="135" t="str">
        <f t="shared" si="212"/>
        <v/>
      </c>
      <c r="CJ255" s="6"/>
      <c r="CK255" s="6"/>
      <c r="CM255" s="6"/>
      <c r="CN255" s="6"/>
      <c r="CO255" s="3026">
        <f t="shared" si="213"/>
        <v>0</v>
      </c>
      <c r="CP255" s="180">
        <f t="shared" si="214"/>
        <v>0</v>
      </c>
      <c r="CQ255" s="180">
        <f t="shared" si="215"/>
        <v>0</v>
      </c>
      <c r="CR255" s="180">
        <f t="shared" si="216"/>
        <v>0</v>
      </c>
      <c r="CS255" s="180">
        <f t="shared" si="217"/>
        <v>0</v>
      </c>
      <c r="CT255" s="180">
        <f t="shared" si="218"/>
        <v>0</v>
      </c>
      <c r="CU255" s="180">
        <f t="shared" si="219"/>
        <v>0</v>
      </c>
      <c r="CV255" s="180">
        <f t="shared" si="220"/>
        <v>0</v>
      </c>
      <c r="CW255" s="180">
        <f t="shared" si="221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6"/>
        <v>0</v>
      </c>
      <c r="D256" s="614">
        <f t="shared" si="225"/>
        <v>0</v>
      </c>
      <c r="E256" s="615">
        <f t="shared" si="225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3"/>
        <v/>
      </c>
      <c r="CA256" s="135" t="str">
        <f t="shared" si="224"/>
        <v/>
      </c>
      <c r="CB256" s="135" t="str">
        <f t="shared" si="205"/>
        <v/>
      </c>
      <c r="CC256" s="135" t="str">
        <f t="shared" si="206"/>
        <v/>
      </c>
      <c r="CD256" s="135" t="str">
        <f t="shared" si="207"/>
        <v/>
      </c>
      <c r="CE256" s="135" t="str">
        <f t="shared" si="208"/>
        <v/>
      </c>
      <c r="CF256" s="135" t="str">
        <f t="shared" si="209"/>
        <v/>
      </c>
      <c r="CG256" s="135" t="str">
        <f t="shared" si="210"/>
        <v/>
      </c>
      <c r="CH256" s="135" t="str">
        <f t="shared" si="211"/>
        <v/>
      </c>
      <c r="CI256" s="135" t="str">
        <f t="shared" si="212"/>
        <v/>
      </c>
      <c r="CL256"/>
      <c r="CO256" s="3026">
        <f t="shared" si="213"/>
        <v>0</v>
      </c>
      <c r="CP256" s="180">
        <f t="shared" si="214"/>
        <v>0</v>
      </c>
      <c r="CQ256" s="180">
        <f t="shared" si="215"/>
        <v>0</v>
      </c>
      <c r="CR256" s="180">
        <f t="shared" si="216"/>
        <v>0</v>
      </c>
      <c r="CS256" s="180">
        <f t="shared" si="217"/>
        <v>0</v>
      </c>
      <c r="CT256" s="180">
        <f t="shared" si="218"/>
        <v>0</v>
      </c>
      <c r="CU256" s="180">
        <f t="shared" si="219"/>
        <v>0</v>
      </c>
      <c r="CV256" s="180">
        <f t="shared" si="220"/>
        <v>0</v>
      </c>
      <c r="CW256" s="180">
        <f t="shared" si="221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6"/>
        <v>0</v>
      </c>
      <c r="D257" s="657">
        <f t="shared" si="225"/>
        <v>0</v>
      </c>
      <c r="E257" s="108">
        <f t="shared" si="225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3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4"/>
        <v/>
      </c>
      <c r="CB257" s="135" t="str">
        <f t="shared" si="205"/>
        <v/>
      </c>
      <c r="CC257" s="135" t="str">
        <f t="shared" si="206"/>
        <v/>
      </c>
      <c r="CD257" s="135" t="str">
        <f t="shared" si="207"/>
        <v/>
      </c>
      <c r="CE257" s="135" t="str">
        <f t="shared" si="208"/>
        <v/>
      </c>
      <c r="CF257" s="135" t="str">
        <f t="shared" si="209"/>
        <v/>
      </c>
      <c r="CG257" s="135" t="str">
        <f t="shared" si="210"/>
        <v/>
      </c>
      <c r="CH257" s="135" t="str">
        <f t="shared" si="211"/>
        <v/>
      </c>
      <c r="CI257" s="135" t="str">
        <f t="shared" si="212"/>
        <v/>
      </c>
      <c r="CJ257" s="6"/>
      <c r="CK257" s="6"/>
      <c r="CM257" s="6"/>
      <c r="CN257" s="6"/>
      <c r="CO257" s="3026">
        <f t="shared" si="213"/>
        <v>0</v>
      </c>
      <c r="CP257" s="180">
        <f t="shared" si="214"/>
        <v>0</v>
      </c>
      <c r="CQ257" s="180">
        <f t="shared" si="215"/>
        <v>0</v>
      </c>
      <c r="CR257" s="180">
        <f t="shared" si="216"/>
        <v>0</v>
      </c>
      <c r="CS257" s="180">
        <f t="shared" si="217"/>
        <v>0</v>
      </c>
      <c r="CT257" s="180">
        <f t="shared" si="218"/>
        <v>0</v>
      </c>
      <c r="CU257" s="180">
        <f t="shared" si="219"/>
        <v>0</v>
      </c>
      <c r="CV257" s="180">
        <f t="shared" si="220"/>
        <v>0</v>
      </c>
      <c r="CW257" s="180">
        <f t="shared" si="221"/>
        <v>0</v>
      </c>
    </row>
    <row r="258" spans="1:101" x14ac:dyDescent="0.25">
      <c r="A258" s="5842"/>
      <c r="B258" s="500" t="s">
        <v>862</v>
      </c>
      <c r="C258" s="663">
        <f t="shared" si="226"/>
        <v>0</v>
      </c>
      <c r="D258" s="664">
        <f t="shared" si="225"/>
        <v>0</v>
      </c>
      <c r="E258" s="500">
        <f t="shared" si="225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3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4"/>
        <v/>
      </c>
      <c r="CB258" s="135" t="str">
        <f t="shared" si="205"/>
        <v/>
      </c>
      <c r="CC258" s="135" t="str">
        <f t="shared" si="206"/>
        <v/>
      </c>
      <c r="CD258" s="135" t="str">
        <f t="shared" si="207"/>
        <v/>
      </c>
      <c r="CE258" s="135" t="str">
        <f t="shared" si="208"/>
        <v/>
      </c>
      <c r="CF258" s="135" t="str">
        <f t="shared" si="209"/>
        <v/>
      </c>
      <c r="CG258" s="135" t="str">
        <f t="shared" si="210"/>
        <v/>
      </c>
      <c r="CH258" s="135" t="str">
        <f t="shared" si="211"/>
        <v/>
      </c>
      <c r="CI258" s="135" t="str">
        <f t="shared" si="212"/>
        <v/>
      </c>
      <c r="CJ258" s="6"/>
      <c r="CK258" s="6"/>
      <c r="CM258" s="6"/>
      <c r="CN258" s="6"/>
      <c r="CO258" s="3026">
        <f t="shared" si="213"/>
        <v>0</v>
      </c>
      <c r="CP258" s="180">
        <f t="shared" si="214"/>
        <v>0</v>
      </c>
      <c r="CQ258" s="180">
        <f t="shared" si="215"/>
        <v>0</v>
      </c>
      <c r="CR258" s="180">
        <f t="shared" si="216"/>
        <v>0</v>
      </c>
      <c r="CS258" s="180">
        <f t="shared" si="217"/>
        <v>0</v>
      </c>
      <c r="CT258" s="180">
        <f t="shared" si="218"/>
        <v>0</v>
      </c>
      <c r="CU258" s="180">
        <f t="shared" si="219"/>
        <v>0</v>
      </c>
      <c r="CV258" s="180">
        <f t="shared" si="220"/>
        <v>0</v>
      </c>
      <c r="CW258" s="180">
        <f t="shared" si="221"/>
        <v>0</v>
      </c>
    </row>
    <row r="259" spans="1:101" x14ac:dyDescent="0.25">
      <c r="A259" s="5842"/>
      <c r="B259" s="500" t="s">
        <v>863</v>
      </c>
      <c r="C259" s="663">
        <f t="shared" si="226"/>
        <v>0</v>
      </c>
      <c r="D259" s="664">
        <f t="shared" si="225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3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4"/>
        <v/>
      </c>
      <c r="CB259" s="135" t="str">
        <f t="shared" si="205"/>
        <v/>
      </c>
      <c r="CC259" s="135" t="str">
        <f t="shared" si="206"/>
        <v/>
      </c>
      <c r="CD259" s="135" t="str">
        <f t="shared" si="207"/>
        <v/>
      </c>
      <c r="CE259" s="135" t="str">
        <f t="shared" si="208"/>
        <v/>
      </c>
      <c r="CF259" s="135" t="str">
        <f t="shared" si="209"/>
        <v/>
      </c>
      <c r="CG259" s="135" t="str">
        <f t="shared" si="210"/>
        <v/>
      </c>
      <c r="CH259" s="135" t="str">
        <f t="shared" si="211"/>
        <v/>
      </c>
      <c r="CI259" s="135" t="str">
        <f t="shared" si="212"/>
        <v/>
      </c>
      <c r="CJ259" s="6"/>
      <c r="CK259" s="6"/>
      <c r="CM259" s="6"/>
      <c r="CN259" s="6"/>
      <c r="CO259" s="3026">
        <f t="shared" si="213"/>
        <v>0</v>
      </c>
      <c r="CP259" s="180">
        <f t="shared" si="214"/>
        <v>0</v>
      </c>
      <c r="CQ259" s="180">
        <f t="shared" si="215"/>
        <v>0</v>
      </c>
      <c r="CR259" s="180">
        <f t="shared" si="216"/>
        <v>0</v>
      </c>
      <c r="CS259" s="180">
        <f t="shared" si="217"/>
        <v>0</v>
      </c>
      <c r="CT259" s="180">
        <f t="shared" si="218"/>
        <v>0</v>
      </c>
      <c r="CU259" s="180">
        <f t="shared" si="219"/>
        <v>0</v>
      </c>
      <c r="CV259" s="180">
        <f t="shared" si="220"/>
        <v>0</v>
      </c>
      <c r="CW259" s="180">
        <f t="shared" si="221"/>
        <v>0</v>
      </c>
    </row>
    <row r="260" spans="1:101" x14ac:dyDescent="0.25">
      <c r="A260" s="5842"/>
      <c r="B260" s="665" t="s">
        <v>864</v>
      </c>
      <c r="C260" s="663">
        <f t="shared" si="226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3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4"/>
        <v/>
      </c>
      <c r="CB260" s="135" t="str">
        <f t="shared" ref="CB260:CB268" si="227">IF(AND(E260&gt;0,AQ260=""), "* No olvide digitar la variable Gestantes. Digite Cero si no tiene.",IF(AQ260&gt;E260,"  * La variable Gestantes No puede ser mayor al Total Mujeres.",""))</f>
        <v/>
      </c>
      <c r="CC260" s="135" t="str">
        <f t="shared" si="206"/>
        <v/>
      </c>
      <c r="CD260" s="179"/>
      <c r="CE260" s="135" t="str">
        <f t="shared" ref="CE260:CE293" si="228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29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0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1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2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3"/>
        <v>0</v>
      </c>
      <c r="CP260" s="55">
        <f t="shared" ref="CP260:CP278" si="233">IF(AND(E260&gt;0,AQ260=""),1,IF(AQ260&gt;E260,1,0))</f>
        <v>0</v>
      </c>
      <c r="CQ260" s="55">
        <f t="shared" ref="CQ260:CQ269" si="234">IF(AND(E260&gt;0,AR260=""),1,IF(AR260&gt;E260,1,0))</f>
        <v>0</v>
      </c>
      <c r="CR260" s="55">
        <f t="shared" ref="CR260:CR293" si="235">IF(AND(D260&gt;0,OR(AS260="")),1,IF(AS260&gt;D260,1,0))</f>
        <v>0</v>
      </c>
      <c r="CS260" s="55">
        <f t="shared" ref="CS260:CS293" si="236">IF(AND(E260&gt;0,OR(AT260="")),1,IF(AT260&gt;E260,1,0))</f>
        <v>0</v>
      </c>
      <c r="CT260" s="55">
        <f t="shared" ref="CT260:CT293" si="237">IF(AND(C260&gt;0,AU260=""),1,IF(AU260&gt;C260,1,0))</f>
        <v>0</v>
      </c>
      <c r="CU260" s="55">
        <f t="shared" ref="CU260:CU293" si="238">IF(AND(C260&gt;0,AV260=""),1,IF(AV260&gt;C260,1,0))</f>
        <v>0</v>
      </c>
      <c r="CV260" s="55">
        <f t="shared" ref="CV260:CV293" si="239">IF(AND(C260&gt;0,AW260=""),1,IF(AW260&gt;C260,1,0))</f>
        <v>0</v>
      </c>
      <c r="CW260" s="55">
        <f t="shared" ref="CW260:CW293" si="240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6"/>
        <v>0</v>
      </c>
      <c r="D261" s="664">
        <f t="shared" ref="D261:E269" si="241">SUM(F261+H261+J261+L261+N261+P261+R261+T261+V261+X261+Z261+AB261+AD261+AF261+AH261+AJ261+AL261)</f>
        <v>0</v>
      </c>
      <c r="E261" s="500">
        <f t="shared" si="241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3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4"/>
        <v/>
      </c>
      <c r="CB261" s="135" t="str">
        <f t="shared" si="227"/>
        <v/>
      </c>
      <c r="CC261" s="135" t="str">
        <f t="shared" si="206"/>
        <v/>
      </c>
      <c r="CD261" s="135" t="str">
        <f t="shared" ref="CD261:CD293" si="242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8"/>
        <v/>
      </c>
      <c r="CF261" s="135" t="str">
        <f t="shared" si="229"/>
        <v/>
      </c>
      <c r="CG261" s="135" t="str">
        <f t="shared" si="230"/>
        <v/>
      </c>
      <c r="CH261" s="135" t="str">
        <f t="shared" si="231"/>
        <v/>
      </c>
      <c r="CI261" s="135" t="str">
        <f t="shared" si="232"/>
        <v/>
      </c>
      <c r="CO261" s="3026">
        <f t="shared" si="213"/>
        <v>0</v>
      </c>
      <c r="CP261" s="55">
        <f t="shared" si="233"/>
        <v>0</v>
      </c>
      <c r="CQ261" s="55">
        <f t="shared" si="234"/>
        <v>0</v>
      </c>
      <c r="CR261" s="55">
        <f t="shared" si="235"/>
        <v>0</v>
      </c>
      <c r="CS261" s="55">
        <f t="shared" si="236"/>
        <v>0</v>
      </c>
      <c r="CT261" s="55">
        <f t="shared" si="237"/>
        <v>0</v>
      </c>
      <c r="CU261" s="55">
        <f t="shared" si="238"/>
        <v>0</v>
      </c>
      <c r="CV261" s="55">
        <f t="shared" si="239"/>
        <v>0</v>
      </c>
      <c r="CW261" s="55">
        <f t="shared" si="240"/>
        <v>0</v>
      </c>
    </row>
    <row r="262" spans="1:101" x14ac:dyDescent="0.25">
      <c r="A262" s="5842"/>
      <c r="B262" s="68" t="s">
        <v>866</v>
      </c>
      <c r="C262" s="663">
        <f t="shared" si="226"/>
        <v>0</v>
      </c>
      <c r="D262" s="664">
        <f t="shared" si="241"/>
        <v>0</v>
      </c>
      <c r="E262" s="500">
        <f t="shared" si="241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3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4"/>
        <v/>
      </c>
      <c r="CB262" s="135" t="str">
        <f t="shared" si="227"/>
        <v/>
      </c>
      <c r="CC262" s="135" t="str">
        <f t="shared" si="206"/>
        <v/>
      </c>
      <c r="CD262" s="135" t="str">
        <f t="shared" si="242"/>
        <v/>
      </c>
      <c r="CE262" s="135" t="str">
        <f t="shared" si="228"/>
        <v/>
      </c>
      <c r="CF262" s="135" t="str">
        <f t="shared" si="229"/>
        <v/>
      </c>
      <c r="CG262" s="135" t="str">
        <f t="shared" si="230"/>
        <v/>
      </c>
      <c r="CH262" s="135" t="str">
        <f t="shared" si="231"/>
        <v/>
      </c>
      <c r="CI262" s="135" t="str">
        <f t="shared" si="232"/>
        <v/>
      </c>
      <c r="CO262" s="3026">
        <f t="shared" si="213"/>
        <v>0</v>
      </c>
      <c r="CP262" s="55">
        <f t="shared" si="233"/>
        <v>0</v>
      </c>
      <c r="CQ262" s="55">
        <f t="shared" si="234"/>
        <v>0</v>
      </c>
      <c r="CR262" s="55">
        <f t="shared" si="235"/>
        <v>0</v>
      </c>
      <c r="CS262" s="55">
        <f t="shared" si="236"/>
        <v>0</v>
      </c>
      <c r="CT262" s="55">
        <f t="shared" si="237"/>
        <v>0</v>
      </c>
      <c r="CU262" s="55">
        <f t="shared" si="238"/>
        <v>0</v>
      </c>
      <c r="CV262" s="55">
        <f t="shared" si="239"/>
        <v>0</v>
      </c>
      <c r="CW262" s="55">
        <f t="shared" si="240"/>
        <v>0</v>
      </c>
    </row>
    <row r="263" spans="1:101" x14ac:dyDescent="0.25">
      <c r="A263" s="5842"/>
      <c r="B263" s="666" t="s">
        <v>909</v>
      </c>
      <c r="C263" s="663">
        <f t="shared" si="226"/>
        <v>0</v>
      </c>
      <c r="D263" s="664">
        <f t="shared" si="241"/>
        <v>0</v>
      </c>
      <c r="E263" s="500">
        <f t="shared" si="241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3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4"/>
        <v/>
      </c>
      <c r="CB263" s="135" t="str">
        <f t="shared" si="227"/>
        <v/>
      </c>
      <c r="CC263" s="135" t="str">
        <f t="shared" si="206"/>
        <v/>
      </c>
      <c r="CD263" s="135" t="str">
        <f t="shared" si="242"/>
        <v/>
      </c>
      <c r="CE263" s="135" t="str">
        <f t="shared" si="228"/>
        <v/>
      </c>
      <c r="CF263" s="135" t="str">
        <f t="shared" si="229"/>
        <v/>
      </c>
      <c r="CG263" s="135" t="str">
        <f t="shared" si="230"/>
        <v/>
      </c>
      <c r="CH263" s="135" t="str">
        <f t="shared" si="231"/>
        <v/>
      </c>
      <c r="CI263" s="135" t="str">
        <f t="shared" si="232"/>
        <v/>
      </c>
      <c r="CO263" s="3026">
        <f t="shared" si="213"/>
        <v>0</v>
      </c>
      <c r="CP263" s="55">
        <f t="shared" si="233"/>
        <v>0</v>
      </c>
      <c r="CQ263" s="55">
        <f t="shared" si="234"/>
        <v>0</v>
      </c>
      <c r="CR263" s="55">
        <f t="shared" si="235"/>
        <v>0</v>
      </c>
      <c r="CS263" s="55">
        <f t="shared" si="236"/>
        <v>0</v>
      </c>
      <c r="CT263" s="55">
        <f t="shared" si="237"/>
        <v>0</v>
      </c>
      <c r="CU263" s="55">
        <f t="shared" si="238"/>
        <v>0</v>
      </c>
      <c r="CV263" s="55">
        <f t="shared" si="239"/>
        <v>0</v>
      </c>
      <c r="CW263" s="55">
        <f t="shared" si="240"/>
        <v>0</v>
      </c>
    </row>
    <row r="264" spans="1:101" x14ac:dyDescent="0.25">
      <c r="A264" s="5732"/>
      <c r="B264" s="69" t="s">
        <v>868</v>
      </c>
      <c r="C264" s="200">
        <f t="shared" si="226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3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4"/>
        <v/>
      </c>
      <c r="CB264" s="135" t="str">
        <f t="shared" si="227"/>
        <v/>
      </c>
      <c r="CC264" s="135" t="str">
        <f t="shared" si="206"/>
        <v/>
      </c>
      <c r="CD264" s="135" t="str">
        <f t="shared" si="242"/>
        <v/>
      </c>
      <c r="CE264" s="135" t="str">
        <f t="shared" si="228"/>
        <v/>
      </c>
      <c r="CF264" s="135" t="str">
        <f t="shared" si="229"/>
        <v/>
      </c>
      <c r="CG264" s="135" t="str">
        <f t="shared" si="230"/>
        <v/>
      </c>
      <c r="CH264" s="135" t="str">
        <f t="shared" si="231"/>
        <v/>
      </c>
      <c r="CI264" s="135" t="str">
        <f t="shared" si="232"/>
        <v/>
      </c>
      <c r="CO264" s="3026">
        <f t="shared" si="213"/>
        <v>0</v>
      </c>
      <c r="CP264" s="55">
        <f t="shared" si="233"/>
        <v>0</v>
      </c>
      <c r="CQ264" s="55">
        <f t="shared" si="234"/>
        <v>0</v>
      </c>
      <c r="CR264" s="55">
        <f t="shared" si="235"/>
        <v>0</v>
      </c>
      <c r="CS264" s="55">
        <f t="shared" si="236"/>
        <v>0</v>
      </c>
      <c r="CT264" s="55">
        <f t="shared" si="237"/>
        <v>0</v>
      </c>
      <c r="CU264" s="55">
        <f t="shared" si="238"/>
        <v>0</v>
      </c>
      <c r="CV264" s="55">
        <f t="shared" si="239"/>
        <v>0</v>
      </c>
      <c r="CW264" s="55">
        <f t="shared" si="240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6"/>
        <v>0</v>
      </c>
      <c r="D265" s="655">
        <f t="shared" si="241"/>
        <v>0</v>
      </c>
      <c r="E265" s="656">
        <f t="shared" si="241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3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4"/>
        <v/>
      </c>
      <c r="CB265" s="135" t="str">
        <f t="shared" si="227"/>
        <v/>
      </c>
      <c r="CC265" s="135" t="str">
        <f t="shared" si="206"/>
        <v/>
      </c>
      <c r="CD265" s="135" t="str">
        <f t="shared" si="242"/>
        <v/>
      </c>
      <c r="CE265" s="135" t="str">
        <f t="shared" si="228"/>
        <v/>
      </c>
      <c r="CF265" s="135" t="str">
        <f t="shared" si="229"/>
        <v/>
      </c>
      <c r="CG265" s="135" t="str">
        <f t="shared" si="230"/>
        <v/>
      </c>
      <c r="CH265" s="135" t="str">
        <f t="shared" si="231"/>
        <v/>
      </c>
      <c r="CI265" s="135" t="str">
        <f t="shared" si="232"/>
        <v/>
      </c>
      <c r="CO265" s="3026">
        <f t="shared" si="213"/>
        <v>0</v>
      </c>
      <c r="CP265" s="55">
        <f t="shared" si="233"/>
        <v>0</v>
      </c>
      <c r="CQ265" s="55">
        <f t="shared" si="234"/>
        <v>0</v>
      </c>
      <c r="CR265" s="55">
        <f t="shared" si="235"/>
        <v>0</v>
      </c>
      <c r="CS265" s="55">
        <f t="shared" si="236"/>
        <v>0</v>
      </c>
      <c r="CT265" s="55">
        <f t="shared" si="237"/>
        <v>0</v>
      </c>
      <c r="CU265" s="55">
        <f t="shared" si="238"/>
        <v>0</v>
      </c>
      <c r="CV265" s="55">
        <f t="shared" si="239"/>
        <v>0</v>
      </c>
      <c r="CW265" s="55">
        <f t="shared" si="240"/>
        <v>0</v>
      </c>
    </row>
    <row r="266" spans="1:101" x14ac:dyDescent="0.25">
      <c r="A266" s="5842"/>
      <c r="B266" s="500" t="s">
        <v>871</v>
      </c>
      <c r="C266" s="663">
        <f t="shared" si="226"/>
        <v>0</v>
      </c>
      <c r="D266" s="664">
        <f t="shared" si="241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3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4"/>
        <v/>
      </c>
      <c r="CB266" s="135" t="str">
        <f t="shared" si="227"/>
        <v/>
      </c>
      <c r="CC266" s="135" t="str">
        <f t="shared" si="206"/>
        <v/>
      </c>
      <c r="CD266" s="135" t="str">
        <f t="shared" si="242"/>
        <v/>
      </c>
      <c r="CE266" s="135" t="str">
        <f t="shared" si="228"/>
        <v/>
      </c>
      <c r="CF266" s="135" t="str">
        <f t="shared" si="229"/>
        <v/>
      </c>
      <c r="CG266" s="135" t="str">
        <f t="shared" si="230"/>
        <v/>
      </c>
      <c r="CH266" s="135" t="str">
        <f t="shared" si="231"/>
        <v/>
      </c>
      <c r="CI266" s="135" t="str">
        <f t="shared" si="232"/>
        <v/>
      </c>
      <c r="CO266" s="3026">
        <f t="shared" si="213"/>
        <v>0</v>
      </c>
      <c r="CP266" s="55">
        <f t="shared" si="233"/>
        <v>0</v>
      </c>
      <c r="CQ266" s="55">
        <f t="shared" si="234"/>
        <v>0</v>
      </c>
      <c r="CR266" s="55">
        <f t="shared" si="235"/>
        <v>0</v>
      </c>
      <c r="CS266" s="55">
        <f t="shared" si="236"/>
        <v>0</v>
      </c>
      <c r="CT266" s="55">
        <f t="shared" si="237"/>
        <v>0</v>
      </c>
      <c r="CU266" s="55">
        <f t="shared" si="238"/>
        <v>0</v>
      </c>
      <c r="CV266" s="55">
        <f t="shared" si="239"/>
        <v>0</v>
      </c>
      <c r="CW266" s="55">
        <f t="shared" si="240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3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4"/>
        <v/>
      </c>
      <c r="CB267" s="135" t="str">
        <f t="shared" si="227"/>
        <v/>
      </c>
      <c r="CC267" s="135" t="str">
        <f t="shared" si="206"/>
        <v/>
      </c>
      <c r="CD267" s="135" t="str">
        <f t="shared" si="242"/>
        <v/>
      </c>
      <c r="CE267" s="135" t="str">
        <f t="shared" si="228"/>
        <v/>
      </c>
      <c r="CF267" s="135" t="str">
        <f t="shared" si="229"/>
        <v/>
      </c>
      <c r="CG267" s="135" t="str">
        <f t="shared" si="230"/>
        <v/>
      </c>
      <c r="CH267" s="135" t="str">
        <f t="shared" si="231"/>
        <v/>
      </c>
      <c r="CI267" s="135" t="str">
        <f t="shared" si="232"/>
        <v/>
      </c>
      <c r="CO267" s="3026">
        <f t="shared" si="213"/>
        <v>0</v>
      </c>
      <c r="CP267" s="55">
        <f t="shared" si="233"/>
        <v>0</v>
      </c>
      <c r="CQ267" s="55">
        <f t="shared" si="234"/>
        <v>0</v>
      </c>
      <c r="CR267" s="55">
        <f t="shared" si="235"/>
        <v>0</v>
      </c>
      <c r="CS267" s="55">
        <f t="shared" si="236"/>
        <v>0</v>
      </c>
      <c r="CT267" s="55">
        <f t="shared" si="237"/>
        <v>0</v>
      </c>
      <c r="CU267" s="55">
        <f t="shared" si="238"/>
        <v>0</v>
      </c>
      <c r="CV267" s="55">
        <f t="shared" si="239"/>
        <v>0</v>
      </c>
      <c r="CW267" s="55">
        <f t="shared" si="240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3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4"/>
        <v/>
      </c>
      <c r="CB268" s="135" t="str">
        <f t="shared" si="227"/>
        <v/>
      </c>
      <c r="CC268" s="135" t="str">
        <f t="shared" si="206"/>
        <v/>
      </c>
      <c r="CD268" s="135" t="str">
        <f t="shared" si="242"/>
        <v/>
      </c>
      <c r="CE268" s="135" t="str">
        <f t="shared" si="228"/>
        <v/>
      </c>
      <c r="CF268" s="135" t="str">
        <f t="shared" si="229"/>
        <v/>
      </c>
      <c r="CG268" s="135" t="str">
        <f t="shared" si="230"/>
        <v/>
      </c>
      <c r="CH268" s="135" t="str">
        <f t="shared" si="231"/>
        <v/>
      </c>
      <c r="CI268" s="135" t="str">
        <f t="shared" si="232"/>
        <v/>
      </c>
      <c r="CO268" s="3026">
        <f t="shared" si="213"/>
        <v>0</v>
      </c>
      <c r="CP268" s="55">
        <f t="shared" si="233"/>
        <v>0</v>
      </c>
      <c r="CQ268" s="55">
        <f t="shared" si="234"/>
        <v>0</v>
      </c>
      <c r="CR268" s="55">
        <f t="shared" si="235"/>
        <v>0</v>
      </c>
      <c r="CS268" s="55">
        <f t="shared" si="236"/>
        <v>0</v>
      </c>
      <c r="CT268" s="55">
        <f t="shared" si="237"/>
        <v>0</v>
      </c>
      <c r="CU268" s="55">
        <f t="shared" si="238"/>
        <v>0</v>
      </c>
      <c r="CV268" s="55">
        <f t="shared" si="239"/>
        <v>0</v>
      </c>
      <c r="CW268" s="55">
        <f t="shared" si="240"/>
        <v>0</v>
      </c>
    </row>
    <row r="269" spans="1:101" x14ac:dyDescent="0.25">
      <c r="A269" s="5732"/>
      <c r="B269" s="387" t="s">
        <v>874</v>
      </c>
      <c r="C269" s="378">
        <f t="shared" si="226"/>
        <v>0</v>
      </c>
      <c r="D269" s="672">
        <f t="shared" si="241"/>
        <v>0</v>
      </c>
      <c r="E269" s="387">
        <f t="shared" si="241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3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4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6"/>
        <v/>
      </c>
      <c r="CD269" s="135" t="str">
        <f t="shared" si="242"/>
        <v/>
      </c>
      <c r="CE269" s="135" t="str">
        <f t="shared" si="228"/>
        <v/>
      </c>
      <c r="CF269" s="135" t="str">
        <f t="shared" si="229"/>
        <v/>
      </c>
      <c r="CG269" s="135" t="str">
        <f t="shared" si="230"/>
        <v/>
      </c>
      <c r="CH269" s="135" t="str">
        <f t="shared" si="231"/>
        <v/>
      </c>
      <c r="CI269" s="135" t="str">
        <f t="shared" si="232"/>
        <v/>
      </c>
      <c r="CO269" s="3026">
        <f t="shared" si="213"/>
        <v>0</v>
      </c>
      <c r="CP269" s="55">
        <f t="shared" si="233"/>
        <v>0</v>
      </c>
      <c r="CQ269" s="55">
        <f t="shared" si="234"/>
        <v>0</v>
      </c>
      <c r="CR269" s="55">
        <f t="shared" si="235"/>
        <v>0</v>
      </c>
      <c r="CS269" s="55">
        <f t="shared" si="236"/>
        <v>0</v>
      </c>
      <c r="CT269" s="55">
        <f t="shared" si="237"/>
        <v>0</v>
      </c>
      <c r="CU269" s="55">
        <f t="shared" si="238"/>
        <v>0</v>
      </c>
      <c r="CV269" s="55">
        <f t="shared" si="239"/>
        <v>0</v>
      </c>
      <c r="CW269" s="55">
        <f t="shared" si="240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6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3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4"/>
        <v/>
      </c>
      <c r="CB270" s="135" t="str">
        <f t="shared" ref="CB270:CB272" si="243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2"/>
        <v/>
      </c>
      <c r="CE270" s="135" t="str">
        <f t="shared" si="228"/>
        <v/>
      </c>
      <c r="CF270" s="135" t="str">
        <f t="shared" si="229"/>
        <v/>
      </c>
      <c r="CG270" s="135" t="str">
        <f t="shared" si="230"/>
        <v/>
      </c>
      <c r="CH270" s="135" t="str">
        <f t="shared" si="231"/>
        <v/>
      </c>
      <c r="CI270" s="135" t="str">
        <f t="shared" si="232"/>
        <v/>
      </c>
      <c r="CO270" s="3026">
        <f t="shared" si="213"/>
        <v>0</v>
      </c>
      <c r="CP270" s="55">
        <f t="shared" si="233"/>
        <v>0</v>
      </c>
      <c r="CQ270" s="54"/>
      <c r="CR270" s="55">
        <f t="shared" si="235"/>
        <v>0</v>
      </c>
      <c r="CS270" s="55">
        <f t="shared" si="236"/>
        <v>0</v>
      </c>
      <c r="CT270" s="55">
        <f t="shared" si="237"/>
        <v>0</v>
      </c>
      <c r="CU270" s="55">
        <f t="shared" si="238"/>
        <v>0</v>
      </c>
      <c r="CV270" s="55">
        <f t="shared" si="239"/>
        <v>0</v>
      </c>
      <c r="CW270" s="55">
        <f t="shared" si="240"/>
        <v>0</v>
      </c>
    </row>
    <row r="271" spans="1:101" ht="22.5" x14ac:dyDescent="0.25">
      <c r="A271" s="5842"/>
      <c r="B271" s="500" t="s">
        <v>877</v>
      </c>
      <c r="C271" s="663">
        <f t="shared" si="226"/>
        <v>0</v>
      </c>
      <c r="D271" s="664">
        <f t="shared" ref="D271:E273" si="244">SUM(F271+H271+J271+L271+N271)</f>
        <v>0</v>
      </c>
      <c r="E271" s="500">
        <f t="shared" si="244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3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4"/>
        <v/>
      </c>
      <c r="CB271" s="135" t="str">
        <f t="shared" si="243"/>
        <v/>
      </c>
      <c r="CC271" s="1746"/>
      <c r="CD271" s="135" t="str">
        <f t="shared" si="242"/>
        <v/>
      </c>
      <c r="CE271" s="135" t="str">
        <f t="shared" si="228"/>
        <v/>
      </c>
      <c r="CF271" s="135" t="str">
        <f t="shared" si="229"/>
        <v/>
      </c>
      <c r="CG271" s="135" t="str">
        <f t="shared" si="230"/>
        <v/>
      </c>
      <c r="CH271" s="135" t="str">
        <f t="shared" si="231"/>
        <v/>
      </c>
      <c r="CI271" s="135" t="str">
        <f t="shared" si="232"/>
        <v/>
      </c>
      <c r="CO271" s="3026">
        <f t="shared" si="213"/>
        <v>0</v>
      </c>
      <c r="CP271" s="55">
        <f t="shared" si="233"/>
        <v>0</v>
      </c>
      <c r="CQ271" s="54"/>
      <c r="CR271" s="55">
        <f t="shared" si="235"/>
        <v>0</v>
      </c>
      <c r="CS271" s="55">
        <f t="shared" si="236"/>
        <v>0</v>
      </c>
      <c r="CT271" s="55">
        <f t="shared" si="237"/>
        <v>0</v>
      </c>
      <c r="CU271" s="55">
        <f t="shared" si="238"/>
        <v>0</v>
      </c>
      <c r="CV271" s="55">
        <f t="shared" si="239"/>
        <v>0</v>
      </c>
      <c r="CW271" s="55">
        <f t="shared" si="240"/>
        <v>0</v>
      </c>
    </row>
    <row r="272" spans="1:101" ht="22.5" x14ac:dyDescent="0.25">
      <c r="A272" s="5842"/>
      <c r="B272" s="500" t="s">
        <v>878</v>
      </c>
      <c r="C272" s="663">
        <f t="shared" si="226"/>
        <v>0</v>
      </c>
      <c r="D272" s="664">
        <f t="shared" si="244"/>
        <v>0</v>
      </c>
      <c r="E272" s="500">
        <f t="shared" si="244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4"/>
        <v/>
      </c>
      <c r="CB272" s="135" t="str">
        <f t="shared" si="243"/>
        <v/>
      </c>
      <c r="CC272" s="1746"/>
      <c r="CD272" s="135" t="str">
        <f t="shared" si="242"/>
        <v/>
      </c>
      <c r="CE272" s="135" t="str">
        <f t="shared" si="228"/>
        <v/>
      </c>
      <c r="CF272" s="135" t="str">
        <f t="shared" si="229"/>
        <v/>
      </c>
      <c r="CG272" s="135" t="str">
        <f t="shared" si="230"/>
        <v/>
      </c>
      <c r="CH272" s="135" t="str">
        <f t="shared" si="231"/>
        <v/>
      </c>
      <c r="CI272" s="135" t="str">
        <f t="shared" si="232"/>
        <v/>
      </c>
      <c r="CO272" s="3026">
        <f t="shared" si="213"/>
        <v>0</v>
      </c>
      <c r="CP272" s="55">
        <f t="shared" si="233"/>
        <v>0</v>
      </c>
      <c r="CQ272" s="54"/>
      <c r="CR272" s="55">
        <f t="shared" si="235"/>
        <v>0</v>
      </c>
      <c r="CS272" s="55">
        <f t="shared" si="236"/>
        <v>0</v>
      </c>
      <c r="CT272" s="55">
        <f t="shared" si="237"/>
        <v>0</v>
      </c>
      <c r="CU272" s="55">
        <f t="shared" si="238"/>
        <v>0</v>
      </c>
      <c r="CV272" s="55">
        <f t="shared" si="239"/>
        <v>0</v>
      </c>
      <c r="CW272" s="55">
        <f t="shared" si="240"/>
        <v>0</v>
      </c>
    </row>
    <row r="273" spans="1:101" ht="33" x14ac:dyDescent="0.25">
      <c r="A273" s="5732"/>
      <c r="B273" s="387" t="s">
        <v>879</v>
      </c>
      <c r="C273" s="378">
        <f t="shared" si="226"/>
        <v>0</v>
      </c>
      <c r="D273" s="672">
        <f t="shared" si="244"/>
        <v>0</v>
      </c>
      <c r="E273" s="387">
        <f t="shared" si="244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3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4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2"/>
        <v/>
      </c>
      <c r="CE273" s="135" t="str">
        <f t="shared" si="228"/>
        <v/>
      </c>
      <c r="CF273" s="135" t="str">
        <f t="shared" si="229"/>
        <v/>
      </c>
      <c r="CG273" s="135" t="str">
        <f t="shared" si="230"/>
        <v/>
      </c>
      <c r="CH273" s="135" t="str">
        <f t="shared" si="231"/>
        <v/>
      </c>
      <c r="CI273" s="135" t="str">
        <f t="shared" si="232"/>
        <v/>
      </c>
      <c r="CO273" s="3026">
        <f t="shared" si="213"/>
        <v>0</v>
      </c>
      <c r="CP273" s="55">
        <f t="shared" si="233"/>
        <v>0</v>
      </c>
      <c r="CQ273" s="54"/>
      <c r="CR273" s="55">
        <f t="shared" si="235"/>
        <v>0</v>
      </c>
      <c r="CS273" s="55">
        <f t="shared" si="236"/>
        <v>0</v>
      </c>
      <c r="CT273" s="55">
        <f t="shared" si="237"/>
        <v>0</v>
      </c>
      <c r="CU273" s="55">
        <f t="shared" si="238"/>
        <v>0</v>
      </c>
      <c r="CV273" s="55">
        <f t="shared" si="239"/>
        <v>0</v>
      </c>
      <c r="CW273" s="55">
        <f t="shared" si="240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6"/>
        <v>0</v>
      </c>
      <c r="D274" s="657">
        <f t="shared" ref="D274:E292" si="245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3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4"/>
        <v/>
      </c>
      <c r="CB274" s="135" t="str">
        <f t="shared" ref="CB274:CB278" si="246">IF(AND(E274&gt;0,AQ274=""), "* No olvide digitar la variable Gestantes. Digite Cero si no tiene.",IF(AQ274&gt;E274,"  * La variable Gestantes No puede ser mayor al Total Mujeres.",""))</f>
        <v/>
      </c>
      <c r="CC274" s="135" t="str">
        <f t="shared" si="206"/>
        <v/>
      </c>
      <c r="CD274" s="135" t="str">
        <f t="shared" si="242"/>
        <v/>
      </c>
      <c r="CE274" s="135" t="str">
        <f t="shared" si="228"/>
        <v/>
      </c>
      <c r="CF274" s="135" t="str">
        <f t="shared" si="229"/>
        <v/>
      </c>
      <c r="CG274" s="135" t="str">
        <f t="shared" si="230"/>
        <v/>
      </c>
      <c r="CH274" s="135" t="str">
        <f t="shared" si="231"/>
        <v/>
      </c>
      <c r="CI274" s="135" t="str">
        <f t="shared" si="232"/>
        <v/>
      </c>
      <c r="CO274" s="3026">
        <f t="shared" si="213"/>
        <v>0</v>
      </c>
      <c r="CP274" s="55">
        <f t="shared" si="233"/>
        <v>0</v>
      </c>
      <c r="CQ274" s="55">
        <f>IF(AND(E274&gt;0,AR274=""),1,IF(AR274&gt;E274,1,0))</f>
        <v>0</v>
      </c>
      <c r="CR274" s="55">
        <f t="shared" si="235"/>
        <v>0</v>
      </c>
      <c r="CS274" s="55">
        <f t="shared" si="236"/>
        <v>0</v>
      </c>
      <c r="CT274" s="55">
        <f t="shared" si="237"/>
        <v>0</v>
      </c>
      <c r="CU274" s="55">
        <f t="shared" si="238"/>
        <v>0</v>
      </c>
      <c r="CV274" s="55">
        <f t="shared" si="239"/>
        <v>0</v>
      </c>
      <c r="CW274" s="55">
        <f t="shared" si="240"/>
        <v>0</v>
      </c>
    </row>
    <row r="275" spans="1:101" x14ac:dyDescent="0.25">
      <c r="A275" s="5842"/>
      <c r="B275" s="247" t="s">
        <v>882</v>
      </c>
      <c r="C275" s="663">
        <f t="shared" si="226"/>
        <v>0</v>
      </c>
      <c r="D275" s="664">
        <f t="shared" si="245"/>
        <v>0</v>
      </c>
      <c r="E275" s="500">
        <f t="shared" si="245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3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4"/>
        <v/>
      </c>
      <c r="CB275" s="135" t="str">
        <f t="shared" si="246"/>
        <v/>
      </c>
      <c r="CC275" s="135" t="str">
        <f t="shared" si="206"/>
        <v/>
      </c>
      <c r="CD275" s="135" t="str">
        <f t="shared" si="242"/>
        <v/>
      </c>
      <c r="CE275" s="135" t="str">
        <f t="shared" si="228"/>
        <v/>
      </c>
      <c r="CF275" s="135" t="str">
        <f t="shared" si="229"/>
        <v/>
      </c>
      <c r="CG275" s="135" t="str">
        <f t="shared" si="230"/>
        <v/>
      </c>
      <c r="CH275" s="135" t="str">
        <f t="shared" si="231"/>
        <v/>
      </c>
      <c r="CI275" s="135" t="str">
        <f t="shared" si="232"/>
        <v/>
      </c>
      <c r="CO275" s="3026">
        <f t="shared" si="213"/>
        <v>0</v>
      </c>
      <c r="CP275" s="55">
        <f t="shared" si="233"/>
        <v>0</v>
      </c>
      <c r="CQ275" s="55">
        <f>IF(AND(E275&gt;0,AR275=""),1,IF(AR275&gt;E275,1,0))</f>
        <v>0</v>
      </c>
      <c r="CR275" s="55">
        <f t="shared" si="235"/>
        <v>0</v>
      </c>
      <c r="CS275" s="55">
        <f t="shared" si="236"/>
        <v>0</v>
      </c>
      <c r="CT275" s="55">
        <f t="shared" si="237"/>
        <v>0</v>
      </c>
      <c r="CU275" s="55">
        <f t="shared" si="238"/>
        <v>0</v>
      </c>
      <c r="CV275" s="55">
        <f t="shared" si="239"/>
        <v>0</v>
      </c>
      <c r="CW275" s="55">
        <f t="shared" si="240"/>
        <v>0</v>
      </c>
    </row>
    <row r="276" spans="1:101" x14ac:dyDescent="0.25">
      <c r="A276" s="5842"/>
      <c r="B276" s="665" t="s">
        <v>883</v>
      </c>
      <c r="C276" s="663">
        <f t="shared" si="226"/>
        <v>0</v>
      </c>
      <c r="D276" s="664">
        <f t="shared" si="245"/>
        <v>0</v>
      </c>
      <c r="E276" s="500">
        <f t="shared" si="245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3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4"/>
        <v/>
      </c>
      <c r="CB276" s="135" t="str">
        <f t="shared" si="246"/>
        <v/>
      </c>
      <c r="CC276" s="135" t="str">
        <f t="shared" si="206"/>
        <v/>
      </c>
      <c r="CD276" s="135" t="str">
        <f t="shared" si="242"/>
        <v/>
      </c>
      <c r="CE276" s="135" t="str">
        <f t="shared" si="228"/>
        <v/>
      </c>
      <c r="CF276" s="135" t="str">
        <f t="shared" si="229"/>
        <v/>
      </c>
      <c r="CG276" s="135" t="str">
        <f t="shared" si="230"/>
        <v/>
      </c>
      <c r="CH276" s="135" t="str">
        <f t="shared" si="231"/>
        <v/>
      </c>
      <c r="CI276" s="135" t="str">
        <f t="shared" si="232"/>
        <v/>
      </c>
      <c r="CO276" s="3026">
        <f t="shared" si="213"/>
        <v>0</v>
      </c>
      <c r="CP276" s="55">
        <f t="shared" si="233"/>
        <v>0</v>
      </c>
      <c r="CQ276" s="55">
        <f>IF(AND(E276&gt;0,AR276=""),1,IF(AR276&gt;E276,1,0))</f>
        <v>0</v>
      </c>
      <c r="CR276" s="55">
        <f t="shared" si="235"/>
        <v>0</v>
      </c>
      <c r="CS276" s="55">
        <f t="shared" si="236"/>
        <v>0</v>
      </c>
      <c r="CT276" s="55">
        <f t="shared" si="237"/>
        <v>0</v>
      </c>
      <c r="CU276" s="55">
        <f t="shared" si="238"/>
        <v>0</v>
      </c>
      <c r="CV276" s="55">
        <f t="shared" si="239"/>
        <v>0</v>
      </c>
      <c r="CW276" s="55">
        <f t="shared" si="240"/>
        <v>0</v>
      </c>
    </row>
    <row r="277" spans="1:101" x14ac:dyDescent="0.25">
      <c r="A277" s="5842"/>
      <c r="B277" s="665" t="s">
        <v>884</v>
      </c>
      <c r="C277" s="309">
        <f t="shared" si="226"/>
        <v>0</v>
      </c>
      <c r="D277" s="657">
        <f t="shared" si="245"/>
        <v>0</v>
      </c>
      <c r="E277" s="108">
        <f t="shared" si="245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3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4"/>
        <v/>
      </c>
      <c r="CB277" s="135" t="str">
        <f t="shared" si="246"/>
        <v/>
      </c>
      <c r="CC277" s="135" t="str">
        <f t="shared" si="206"/>
        <v/>
      </c>
      <c r="CD277" s="135" t="str">
        <f t="shared" si="242"/>
        <v/>
      </c>
      <c r="CE277" s="135" t="str">
        <f t="shared" si="228"/>
        <v/>
      </c>
      <c r="CF277" s="135" t="str">
        <f t="shared" si="229"/>
        <v/>
      </c>
      <c r="CG277" s="135" t="str">
        <f t="shared" si="230"/>
        <v/>
      </c>
      <c r="CH277" s="135" t="str">
        <f t="shared" si="231"/>
        <v/>
      </c>
      <c r="CI277" s="135" t="str">
        <f t="shared" si="232"/>
        <v/>
      </c>
      <c r="CO277" s="3026">
        <f t="shared" si="213"/>
        <v>0</v>
      </c>
      <c r="CP277" s="55">
        <f t="shared" si="233"/>
        <v>0</v>
      </c>
      <c r="CQ277" s="55">
        <f>IF(AND(E277&gt;0,AR277=""),1,IF(AR277&gt;E277,1,0))</f>
        <v>0</v>
      </c>
      <c r="CR277" s="55">
        <f t="shared" si="235"/>
        <v>0</v>
      </c>
      <c r="CS277" s="55">
        <f t="shared" si="236"/>
        <v>0</v>
      </c>
      <c r="CT277" s="55">
        <f t="shared" si="237"/>
        <v>0</v>
      </c>
      <c r="CU277" s="55">
        <f t="shared" si="238"/>
        <v>0</v>
      </c>
      <c r="CV277" s="55">
        <f t="shared" si="239"/>
        <v>0</v>
      </c>
      <c r="CW277" s="55">
        <f t="shared" si="240"/>
        <v>0</v>
      </c>
    </row>
    <row r="278" spans="1:101" x14ac:dyDescent="0.25">
      <c r="A278" s="5732"/>
      <c r="B278" s="681" t="s">
        <v>885</v>
      </c>
      <c r="C278" s="73">
        <f t="shared" si="226"/>
        <v>0</v>
      </c>
      <c r="D278" s="246">
        <f t="shared" si="245"/>
        <v>0</v>
      </c>
      <c r="E278" s="67">
        <f t="shared" si="245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3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4"/>
        <v/>
      </c>
      <c r="CB278" s="135" t="str">
        <f t="shared" si="246"/>
        <v/>
      </c>
      <c r="CC278" s="135" t="str">
        <f t="shared" si="206"/>
        <v/>
      </c>
      <c r="CD278" s="135" t="str">
        <f t="shared" si="242"/>
        <v/>
      </c>
      <c r="CE278" s="135" t="str">
        <f t="shared" si="228"/>
        <v/>
      </c>
      <c r="CF278" s="135" t="str">
        <f t="shared" si="229"/>
        <v/>
      </c>
      <c r="CG278" s="135" t="str">
        <f t="shared" si="230"/>
        <v/>
      </c>
      <c r="CH278" s="135" t="str">
        <f t="shared" si="231"/>
        <v/>
      </c>
      <c r="CI278" s="135" t="str">
        <f t="shared" si="232"/>
        <v/>
      </c>
      <c r="CO278" s="3026">
        <f t="shared" si="213"/>
        <v>0</v>
      </c>
      <c r="CP278" s="55">
        <f t="shared" si="233"/>
        <v>0</v>
      </c>
      <c r="CQ278" s="55">
        <f>IF(AND(E278&gt;0,AR278=""),1,IF(AR278&gt;E278,1,0))</f>
        <v>0</v>
      </c>
      <c r="CR278" s="55">
        <f t="shared" si="235"/>
        <v>0</v>
      </c>
      <c r="CS278" s="55">
        <f t="shared" si="236"/>
        <v>0</v>
      </c>
      <c r="CT278" s="55">
        <f t="shared" si="237"/>
        <v>0</v>
      </c>
      <c r="CU278" s="55">
        <f t="shared" si="238"/>
        <v>0</v>
      </c>
      <c r="CV278" s="55">
        <f t="shared" si="239"/>
        <v>0</v>
      </c>
      <c r="CW278" s="55">
        <f t="shared" si="240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6"/>
        <v>0</v>
      </c>
      <c r="D279" s="655">
        <f t="shared" si="245"/>
        <v>0</v>
      </c>
      <c r="E279" s="656">
        <f t="shared" si="245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3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4"/>
        <v/>
      </c>
      <c r="CB279" s="181"/>
      <c r="CC279" s="181"/>
      <c r="CD279" s="135" t="str">
        <f t="shared" si="242"/>
        <v/>
      </c>
      <c r="CE279" s="135" t="str">
        <f t="shared" si="228"/>
        <v/>
      </c>
      <c r="CF279" s="1746"/>
      <c r="CG279" s="1746"/>
      <c r="CH279" s="135" t="str">
        <f t="shared" si="231"/>
        <v/>
      </c>
      <c r="CI279" s="135" t="str">
        <f t="shared" si="232"/>
        <v/>
      </c>
      <c r="CO279" s="3026">
        <f t="shared" si="213"/>
        <v>0</v>
      </c>
      <c r="CP279" s="54"/>
      <c r="CQ279" s="54"/>
      <c r="CR279" s="55">
        <f t="shared" si="235"/>
        <v>0</v>
      </c>
      <c r="CS279" s="55">
        <f t="shared" si="236"/>
        <v>0</v>
      </c>
      <c r="CT279" s="1747"/>
      <c r="CU279" s="1747"/>
      <c r="CV279" s="55">
        <f t="shared" si="239"/>
        <v>0</v>
      </c>
      <c r="CW279" s="55">
        <f t="shared" si="240"/>
        <v>0</v>
      </c>
    </row>
    <row r="280" spans="1:101" x14ac:dyDescent="0.25">
      <c r="A280" s="5842"/>
      <c r="B280" s="665" t="s">
        <v>888</v>
      </c>
      <c r="C280" s="309">
        <f t="shared" si="226"/>
        <v>0</v>
      </c>
      <c r="D280" s="657">
        <f t="shared" si="245"/>
        <v>0</v>
      </c>
      <c r="E280" s="108">
        <f t="shared" si="245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3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4"/>
        <v/>
      </c>
      <c r="CB280" s="179"/>
      <c r="CC280" s="181"/>
      <c r="CD280" s="135" t="str">
        <f t="shared" si="242"/>
        <v/>
      </c>
      <c r="CE280" s="135" t="str">
        <f t="shared" si="228"/>
        <v/>
      </c>
      <c r="CF280" s="1746"/>
      <c r="CG280" s="1746"/>
      <c r="CH280" s="135" t="str">
        <f t="shared" si="231"/>
        <v/>
      </c>
      <c r="CI280" s="135" t="str">
        <f t="shared" si="232"/>
        <v/>
      </c>
      <c r="CO280" s="3026">
        <f t="shared" si="213"/>
        <v>0</v>
      </c>
      <c r="CP280" s="54"/>
      <c r="CQ280" s="54"/>
      <c r="CR280" s="55">
        <f t="shared" si="235"/>
        <v>0</v>
      </c>
      <c r="CS280" s="55">
        <f t="shared" si="236"/>
        <v>0</v>
      </c>
      <c r="CT280" s="1747"/>
      <c r="CU280" s="1747"/>
      <c r="CV280" s="55">
        <f t="shared" si="239"/>
        <v>0</v>
      </c>
      <c r="CW280" s="55">
        <f t="shared" si="240"/>
        <v>0</v>
      </c>
    </row>
    <row r="281" spans="1:101" x14ac:dyDescent="0.25">
      <c r="A281" s="5732"/>
      <c r="B281" s="3025" t="s">
        <v>889</v>
      </c>
      <c r="C281" s="386">
        <f t="shared" si="226"/>
        <v>0</v>
      </c>
      <c r="D281" s="310">
        <f t="shared" si="245"/>
        <v>0</v>
      </c>
      <c r="E281" s="658">
        <f t="shared" si="245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3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4"/>
        <v/>
      </c>
      <c r="CB281" s="179"/>
      <c r="CC281" s="181"/>
      <c r="CD281" s="135" t="str">
        <f t="shared" si="242"/>
        <v/>
      </c>
      <c r="CE281" s="135" t="str">
        <f t="shared" si="228"/>
        <v/>
      </c>
      <c r="CF281" s="1746"/>
      <c r="CG281" s="1746"/>
      <c r="CH281" s="135" t="str">
        <f t="shared" si="231"/>
        <v/>
      </c>
      <c r="CI281" s="135" t="str">
        <f t="shared" si="232"/>
        <v/>
      </c>
      <c r="CO281" s="3026">
        <f t="shared" si="213"/>
        <v>0</v>
      </c>
      <c r="CP281" s="54"/>
      <c r="CQ281" s="54"/>
      <c r="CR281" s="55">
        <f t="shared" si="235"/>
        <v>0</v>
      </c>
      <c r="CS281" s="55">
        <f t="shared" si="236"/>
        <v>0</v>
      </c>
      <c r="CT281" s="1747"/>
      <c r="CU281" s="1747"/>
      <c r="CV281" s="55">
        <f t="shared" si="239"/>
        <v>0</v>
      </c>
      <c r="CW281" s="55">
        <f t="shared" si="240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3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4"/>
        <v/>
      </c>
      <c r="CB282" s="135" t="str">
        <f t="shared" ref="CB282:CB293" si="247">IF(AND(E282&gt;0,AQ282=""), "* No olvide digitar la variable Gestantes. Digite Cero si no tiene.",IF(AQ282&gt;E282,"  * La variable Gestantes No puede ser mayor al Total Mujeres.",""))</f>
        <v/>
      </c>
      <c r="CC282" s="135" t="str">
        <f t="shared" si="206"/>
        <v/>
      </c>
      <c r="CD282" s="135" t="str">
        <f t="shared" si="242"/>
        <v/>
      </c>
      <c r="CE282" s="135" t="str">
        <f t="shared" si="228"/>
        <v/>
      </c>
      <c r="CF282" s="135" t="str">
        <f t="shared" si="229"/>
        <v/>
      </c>
      <c r="CG282" s="135" t="str">
        <f t="shared" si="230"/>
        <v/>
      </c>
      <c r="CH282" s="135" t="str">
        <f t="shared" si="231"/>
        <v/>
      </c>
      <c r="CI282" s="135" t="str">
        <f t="shared" si="232"/>
        <v/>
      </c>
      <c r="CO282" s="3026">
        <f t="shared" si="213"/>
        <v>0</v>
      </c>
      <c r="CP282" s="55">
        <f t="shared" ref="CP282:CP293" si="248">IF(AND(E282&gt;0,AQ282=""),1,IF(AQ282&gt;E282,1,0))</f>
        <v>0</v>
      </c>
      <c r="CQ282" s="55">
        <f t="shared" ref="CQ282:CQ293" si="249">IF(AND(E282&gt;0,AR282=""),1,IF(AR282&gt;E282,1,0))</f>
        <v>0</v>
      </c>
      <c r="CR282" s="55">
        <f t="shared" si="235"/>
        <v>0</v>
      </c>
      <c r="CS282" s="55">
        <f t="shared" si="236"/>
        <v>0</v>
      </c>
      <c r="CT282" s="55">
        <f t="shared" si="237"/>
        <v>0</v>
      </c>
      <c r="CU282" s="55">
        <f t="shared" si="238"/>
        <v>0</v>
      </c>
      <c r="CV282" s="55">
        <f t="shared" si="239"/>
        <v>0</v>
      </c>
      <c r="CW282" s="55">
        <f t="shared" si="240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3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4"/>
        <v/>
      </c>
      <c r="CB283" s="135" t="str">
        <f t="shared" si="247"/>
        <v/>
      </c>
      <c r="CC283" s="135" t="str">
        <f t="shared" si="206"/>
        <v/>
      </c>
      <c r="CD283" s="135" t="str">
        <f t="shared" si="242"/>
        <v/>
      </c>
      <c r="CE283" s="135" t="str">
        <f t="shared" si="228"/>
        <v/>
      </c>
      <c r="CF283" s="135" t="str">
        <f t="shared" si="229"/>
        <v/>
      </c>
      <c r="CG283" s="135" t="str">
        <f t="shared" si="230"/>
        <v/>
      </c>
      <c r="CH283" s="135" t="str">
        <f t="shared" si="231"/>
        <v/>
      </c>
      <c r="CI283" s="135" t="str">
        <f t="shared" si="232"/>
        <v/>
      </c>
      <c r="CO283" s="3026">
        <f t="shared" si="213"/>
        <v>0</v>
      </c>
      <c r="CP283" s="55">
        <f t="shared" si="248"/>
        <v>0</v>
      </c>
      <c r="CQ283" s="55">
        <f t="shared" si="249"/>
        <v>0</v>
      </c>
      <c r="CR283" s="55">
        <f t="shared" si="235"/>
        <v>0</v>
      </c>
      <c r="CS283" s="55">
        <f t="shared" si="236"/>
        <v>0</v>
      </c>
      <c r="CT283" s="55">
        <f t="shared" si="237"/>
        <v>0</v>
      </c>
      <c r="CU283" s="55">
        <f t="shared" si="238"/>
        <v>0</v>
      </c>
      <c r="CV283" s="55">
        <f t="shared" si="239"/>
        <v>0</v>
      </c>
      <c r="CW283" s="55">
        <f t="shared" si="240"/>
        <v>0</v>
      </c>
    </row>
    <row r="284" spans="1:101" ht="15" customHeight="1" x14ac:dyDescent="0.25">
      <c r="A284" s="6022" t="s">
        <v>892</v>
      </c>
      <c r="B284" s="6023"/>
      <c r="C284" s="663">
        <f t="shared" si="226"/>
        <v>0</v>
      </c>
      <c r="D284" s="664">
        <f t="shared" si="245"/>
        <v>0</v>
      </c>
      <c r="E284" s="500">
        <f t="shared" si="245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3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4"/>
        <v/>
      </c>
      <c r="CB284" s="135" t="str">
        <f t="shared" si="247"/>
        <v/>
      </c>
      <c r="CC284" s="135" t="str">
        <f t="shared" si="206"/>
        <v/>
      </c>
      <c r="CD284" s="135" t="str">
        <f t="shared" si="242"/>
        <v/>
      </c>
      <c r="CE284" s="135" t="str">
        <f t="shared" si="228"/>
        <v/>
      </c>
      <c r="CF284" s="135" t="str">
        <f t="shared" si="229"/>
        <v/>
      </c>
      <c r="CG284" s="135" t="str">
        <f t="shared" si="230"/>
        <v/>
      </c>
      <c r="CH284" s="135" t="str">
        <f t="shared" si="231"/>
        <v/>
      </c>
      <c r="CI284" s="135" t="str">
        <f t="shared" si="232"/>
        <v/>
      </c>
      <c r="CO284" s="3026">
        <f t="shared" si="213"/>
        <v>0</v>
      </c>
      <c r="CP284" s="55">
        <f t="shared" si="248"/>
        <v>0</v>
      </c>
      <c r="CQ284" s="55">
        <f t="shared" si="249"/>
        <v>0</v>
      </c>
      <c r="CR284" s="55">
        <f t="shared" si="235"/>
        <v>0</v>
      </c>
      <c r="CS284" s="55">
        <f t="shared" si="236"/>
        <v>0</v>
      </c>
      <c r="CT284" s="55">
        <f t="shared" si="237"/>
        <v>0</v>
      </c>
      <c r="CU284" s="55">
        <f t="shared" si="238"/>
        <v>0</v>
      </c>
      <c r="CV284" s="55">
        <f t="shared" si="239"/>
        <v>0</v>
      </c>
      <c r="CW284" s="55">
        <f t="shared" si="240"/>
        <v>0</v>
      </c>
    </row>
    <row r="285" spans="1:101" x14ac:dyDescent="0.25">
      <c r="A285" s="6022" t="s">
        <v>893</v>
      </c>
      <c r="B285" s="6023"/>
      <c r="C285" s="663">
        <f t="shared" si="226"/>
        <v>0</v>
      </c>
      <c r="D285" s="664">
        <f t="shared" si="245"/>
        <v>0</v>
      </c>
      <c r="E285" s="500">
        <f t="shared" si="245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3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4"/>
        <v/>
      </c>
      <c r="CB285" s="135" t="str">
        <f t="shared" si="247"/>
        <v/>
      </c>
      <c r="CC285" s="135" t="str">
        <f t="shared" si="206"/>
        <v/>
      </c>
      <c r="CD285" s="135" t="str">
        <f t="shared" si="242"/>
        <v/>
      </c>
      <c r="CE285" s="135" t="str">
        <f t="shared" si="228"/>
        <v/>
      </c>
      <c r="CF285" s="135" t="str">
        <f t="shared" si="229"/>
        <v/>
      </c>
      <c r="CG285" s="135" t="str">
        <f t="shared" si="230"/>
        <v/>
      </c>
      <c r="CH285" s="135" t="str">
        <f t="shared" si="231"/>
        <v/>
      </c>
      <c r="CI285" s="135" t="str">
        <f t="shared" si="232"/>
        <v/>
      </c>
      <c r="CO285" s="3026">
        <f t="shared" si="213"/>
        <v>0</v>
      </c>
      <c r="CP285" s="55">
        <f t="shared" si="248"/>
        <v>0</v>
      </c>
      <c r="CQ285" s="55">
        <f t="shared" si="249"/>
        <v>0</v>
      </c>
      <c r="CR285" s="55">
        <f t="shared" si="235"/>
        <v>0</v>
      </c>
      <c r="CS285" s="55">
        <f t="shared" si="236"/>
        <v>0</v>
      </c>
      <c r="CT285" s="55">
        <f t="shared" si="237"/>
        <v>0</v>
      </c>
      <c r="CU285" s="55">
        <f t="shared" si="238"/>
        <v>0</v>
      </c>
      <c r="CV285" s="55">
        <f t="shared" si="239"/>
        <v>0</v>
      </c>
      <c r="CW285" s="55">
        <f t="shared" si="240"/>
        <v>0</v>
      </c>
    </row>
    <row r="286" spans="1:101" x14ac:dyDescent="0.25">
      <c r="A286" s="6320" t="s">
        <v>894</v>
      </c>
      <c r="B286" s="6321"/>
      <c r="C286" s="378">
        <f t="shared" si="226"/>
        <v>0</v>
      </c>
      <c r="D286" s="672">
        <f t="shared" si="245"/>
        <v>0</v>
      </c>
      <c r="E286" s="387">
        <f t="shared" si="245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3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4"/>
        <v/>
      </c>
      <c r="CB286" s="135" t="str">
        <f t="shared" si="247"/>
        <v/>
      </c>
      <c r="CC286" s="135" t="str">
        <f t="shared" si="206"/>
        <v/>
      </c>
      <c r="CD286" s="135" t="str">
        <f t="shared" si="242"/>
        <v/>
      </c>
      <c r="CE286" s="135" t="str">
        <f t="shared" si="228"/>
        <v/>
      </c>
      <c r="CF286" s="135" t="str">
        <f t="shared" si="229"/>
        <v/>
      </c>
      <c r="CG286" s="135" t="str">
        <f t="shared" si="230"/>
        <v/>
      </c>
      <c r="CH286" s="135" t="str">
        <f t="shared" si="231"/>
        <v/>
      </c>
      <c r="CI286" s="135" t="str">
        <f t="shared" si="232"/>
        <v/>
      </c>
      <c r="CO286" s="3026">
        <f t="shared" si="213"/>
        <v>0</v>
      </c>
      <c r="CP286" s="55">
        <f t="shared" si="248"/>
        <v>0</v>
      </c>
      <c r="CQ286" s="55">
        <f t="shared" si="249"/>
        <v>0</v>
      </c>
      <c r="CR286" s="55">
        <f t="shared" si="235"/>
        <v>0</v>
      </c>
      <c r="CS286" s="55">
        <f t="shared" si="236"/>
        <v>0</v>
      </c>
      <c r="CT286" s="55">
        <f t="shared" si="237"/>
        <v>0</v>
      </c>
      <c r="CU286" s="55">
        <f t="shared" si="238"/>
        <v>0</v>
      </c>
      <c r="CV286" s="55">
        <f t="shared" si="239"/>
        <v>0</v>
      </c>
      <c r="CW286" s="55">
        <f t="shared" si="240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6"/>
        <v>0</v>
      </c>
      <c r="D287" s="657">
        <f t="shared" si="245"/>
        <v>0</v>
      </c>
      <c r="E287" s="108">
        <f t="shared" si="245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3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4"/>
        <v/>
      </c>
      <c r="CB287" s="135" t="str">
        <f t="shared" si="247"/>
        <v/>
      </c>
      <c r="CC287" s="135" t="str">
        <f t="shared" si="206"/>
        <v/>
      </c>
      <c r="CD287" s="135" t="str">
        <f t="shared" si="242"/>
        <v/>
      </c>
      <c r="CE287" s="135" t="str">
        <f t="shared" si="228"/>
        <v/>
      </c>
      <c r="CF287" s="135" t="str">
        <f t="shared" si="229"/>
        <v/>
      </c>
      <c r="CG287" s="135" t="str">
        <f t="shared" si="230"/>
        <v/>
      </c>
      <c r="CH287" s="135" t="str">
        <f t="shared" si="231"/>
        <v/>
      </c>
      <c r="CI287" s="135" t="str">
        <f t="shared" si="232"/>
        <v/>
      </c>
      <c r="CO287" s="3026">
        <f t="shared" si="213"/>
        <v>0</v>
      </c>
      <c r="CP287" s="55">
        <f t="shared" si="248"/>
        <v>0</v>
      </c>
      <c r="CQ287" s="55">
        <f t="shared" si="249"/>
        <v>0</v>
      </c>
      <c r="CR287" s="55">
        <f t="shared" si="235"/>
        <v>0</v>
      </c>
      <c r="CS287" s="55">
        <f t="shared" si="236"/>
        <v>0</v>
      </c>
      <c r="CT287" s="55">
        <f t="shared" si="237"/>
        <v>0</v>
      </c>
      <c r="CU287" s="55">
        <f t="shared" si="238"/>
        <v>0</v>
      </c>
      <c r="CV287" s="55">
        <f t="shared" si="239"/>
        <v>0</v>
      </c>
      <c r="CW287" s="55">
        <f t="shared" si="240"/>
        <v>0</v>
      </c>
    </row>
    <row r="288" spans="1:101" x14ac:dyDescent="0.25">
      <c r="A288" s="5842"/>
      <c r="B288" s="357" t="s">
        <v>897</v>
      </c>
      <c r="C288" s="663">
        <f t="shared" si="226"/>
        <v>0</v>
      </c>
      <c r="D288" s="664">
        <f t="shared" si="245"/>
        <v>0</v>
      </c>
      <c r="E288" s="500">
        <f t="shared" si="245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3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4"/>
        <v/>
      </c>
      <c r="CB288" s="135" t="str">
        <f t="shared" si="247"/>
        <v/>
      </c>
      <c r="CC288" s="135" t="str">
        <f t="shared" si="206"/>
        <v/>
      </c>
      <c r="CD288" s="135" t="str">
        <f t="shared" si="242"/>
        <v/>
      </c>
      <c r="CE288" s="135" t="str">
        <f t="shared" si="228"/>
        <v/>
      </c>
      <c r="CF288" s="135" t="str">
        <f t="shared" si="229"/>
        <v/>
      </c>
      <c r="CG288" s="135" t="str">
        <f t="shared" si="230"/>
        <v/>
      </c>
      <c r="CH288" s="135" t="str">
        <f t="shared" si="231"/>
        <v/>
      </c>
      <c r="CI288" s="135" t="str">
        <f t="shared" si="232"/>
        <v/>
      </c>
      <c r="CO288" s="3026">
        <f t="shared" si="213"/>
        <v>0</v>
      </c>
      <c r="CP288" s="55">
        <f t="shared" si="248"/>
        <v>0</v>
      </c>
      <c r="CQ288" s="55">
        <f t="shared" si="249"/>
        <v>0</v>
      </c>
      <c r="CR288" s="55">
        <f t="shared" si="235"/>
        <v>0</v>
      </c>
      <c r="CS288" s="55">
        <f t="shared" si="236"/>
        <v>0</v>
      </c>
      <c r="CT288" s="55">
        <f t="shared" si="237"/>
        <v>0</v>
      </c>
      <c r="CU288" s="55">
        <f t="shared" si="238"/>
        <v>0</v>
      </c>
      <c r="CV288" s="55">
        <f t="shared" si="239"/>
        <v>0</v>
      </c>
      <c r="CW288" s="55">
        <f t="shared" si="240"/>
        <v>0</v>
      </c>
    </row>
    <row r="289" spans="1:101" x14ac:dyDescent="0.25">
      <c r="A289" s="5842"/>
      <c r="B289" s="357" t="s">
        <v>898</v>
      </c>
      <c r="C289" s="663">
        <f t="shared" si="226"/>
        <v>0</v>
      </c>
      <c r="D289" s="664">
        <f t="shared" si="245"/>
        <v>0</v>
      </c>
      <c r="E289" s="500">
        <f t="shared" si="245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3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4"/>
        <v/>
      </c>
      <c r="CB289" s="135" t="str">
        <f t="shared" si="247"/>
        <v/>
      </c>
      <c r="CC289" s="135" t="str">
        <f t="shared" si="206"/>
        <v/>
      </c>
      <c r="CD289" s="135" t="str">
        <f t="shared" si="242"/>
        <v/>
      </c>
      <c r="CE289" s="135" t="str">
        <f t="shared" si="228"/>
        <v/>
      </c>
      <c r="CF289" s="135" t="str">
        <f t="shared" si="229"/>
        <v/>
      </c>
      <c r="CG289" s="135" t="str">
        <f t="shared" si="230"/>
        <v/>
      </c>
      <c r="CH289" s="135" t="str">
        <f t="shared" si="231"/>
        <v/>
      </c>
      <c r="CI289" s="135" t="str">
        <f t="shared" si="232"/>
        <v/>
      </c>
      <c r="CO289" s="3026">
        <f t="shared" si="213"/>
        <v>0</v>
      </c>
      <c r="CP289" s="55">
        <f t="shared" si="248"/>
        <v>0</v>
      </c>
      <c r="CQ289" s="55">
        <f t="shared" si="249"/>
        <v>0</v>
      </c>
      <c r="CR289" s="55">
        <f t="shared" si="235"/>
        <v>0</v>
      </c>
      <c r="CS289" s="55">
        <f t="shared" si="236"/>
        <v>0</v>
      </c>
      <c r="CT289" s="55">
        <f t="shared" si="237"/>
        <v>0</v>
      </c>
      <c r="CU289" s="55">
        <f t="shared" si="238"/>
        <v>0</v>
      </c>
      <c r="CV289" s="55">
        <f t="shared" si="239"/>
        <v>0</v>
      </c>
      <c r="CW289" s="55">
        <f t="shared" si="240"/>
        <v>0</v>
      </c>
    </row>
    <row r="290" spans="1:101" x14ac:dyDescent="0.25">
      <c r="A290" s="5842"/>
      <c r="B290" s="357" t="s">
        <v>899</v>
      </c>
      <c r="C290" s="663">
        <f t="shared" si="226"/>
        <v>0</v>
      </c>
      <c r="D290" s="664">
        <f t="shared" si="245"/>
        <v>0</v>
      </c>
      <c r="E290" s="500">
        <f t="shared" si="245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3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4"/>
        <v/>
      </c>
      <c r="CB290" s="135" t="str">
        <f t="shared" si="247"/>
        <v/>
      </c>
      <c r="CC290" s="135" t="str">
        <f t="shared" si="206"/>
        <v/>
      </c>
      <c r="CD290" s="135" t="str">
        <f t="shared" si="242"/>
        <v/>
      </c>
      <c r="CE290" s="135" t="str">
        <f t="shared" si="228"/>
        <v/>
      </c>
      <c r="CF290" s="135" t="str">
        <f t="shared" si="229"/>
        <v/>
      </c>
      <c r="CG290" s="135" t="str">
        <f t="shared" si="230"/>
        <v/>
      </c>
      <c r="CH290" s="135" t="str">
        <f t="shared" si="231"/>
        <v/>
      </c>
      <c r="CI290" s="135" t="str">
        <f t="shared" si="232"/>
        <v/>
      </c>
      <c r="CO290" s="3026">
        <f t="shared" si="213"/>
        <v>0</v>
      </c>
      <c r="CP290" s="55">
        <f t="shared" si="248"/>
        <v>0</v>
      </c>
      <c r="CQ290" s="55">
        <f t="shared" si="249"/>
        <v>0</v>
      </c>
      <c r="CR290" s="55">
        <f t="shared" si="235"/>
        <v>0</v>
      </c>
      <c r="CS290" s="55">
        <f t="shared" si="236"/>
        <v>0</v>
      </c>
      <c r="CT290" s="55">
        <f t="shared" si="237"/>
        <v>0</v>
      </c>
      <c r="CU290" s="55">
        <f t="shared" si="238"/>
        <v>0</v>
      </c>
      <c r="CV290" s="55">
        <f t="shared" si="239"/>
        <v>0</v>
      </c>
      <c r="CW290" s="55">
        <f t="shared" si="240"/>
        <v>0</v>
      </c>
    </row>
    <row r="291" spans="1:101" ht="22.5" customHeight="1" x14ac:dyDescent="0.25">
      <c r="A291" s="5732"/>
      <c r="B291" s="690" t="s">
        <v>900</v>
      </c>
      <c r="C291" s="378">
        <f t="shared" si="226"/>
        <v>0</v>
      </c>
      <c r="D291" s="672">
        <f t="shared" si="245"/>
        <v>0</v>
      </c>
      <c r="E291" s="387">
        <f t="shared" si="245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3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4"/>
        <v/>
      </c>
      <c r="CB291" s="135" t="str">
        <f t="shared" si="247"/>
        <v/>
      </c>
      <c r="CC291" s="135" t="str">
        <f t="shared" si="206"/>
        <v/>
      </c>
      <c r="CD291" s="135" t="str">
        <f t="shared" si="242"/>
        <v/>
      </c>
      <c r="CE291" s="135" t="str">
        <f t="shared" si="228"/>
        <v/>
      </c>
      <c r="CF291" s="135" t="str">
        <f t="shared" si="229"/>
        <v/>
      </c>
      <c r="CG291" s="135" t="str">
        <f t="shared" si="230"/>
        <v/>
      </c>
      <c r="CH291" s="135" t="str">
        <f t="shared" si="231"/>
        <v/>
      </c>
      <c r="CI291" s="135" t="str">
        <f t="shared" si="232"/>
        <v/>
      </c>
      <c r="CO291" s="3026">
        <f t="shared" si="213"/>
        <v>0</v>
      </c>
      <c r="CP291" s="55">
        <f t="shared" si="248"/>
        <v>0</v>
      </c>
      <c r="CQ291" s="55">
        <f t="shared" si="249"/>
        <v>0</v>
      </c>
      <c r="CR291" s="55">
        <f t="shared" si="235"/>
        <v>0</v>
      </c>
      <c r="CS291" s="55">
        <f t="shared" si="236"/>
        <v>0</v>
      </c>
      <c r="CT291" s="55">
        <f t="shared" si="237"/>
        <v>0</v>
      </c>
      <c r="CU291" s="55">
        <f t="shared" si="238"/>
        <v>0</v>
      </c>
      <c r="CV291" s="55">
        <f t="shared" si="239"/>
        <v>0</v>
      </c>
      <c r="CW291" s="55">
        <f t="shared" si="240"/>
        <v>0</v>
      </c>
    </row>
    <row r="292" spans="1:101" x14ac:dyDescent="0.25">
      <c r="A292" s="6301" t="s">
        <v>901</v>
      </c>
      <c r="B292" s="6302"/>
      <c r="C292" s="73">
        <f t="shared" si="226"/>
        <v>0</v>
      </c>
      <c r="D292" s="246">
        <f t="shared" si="245"/>
        <v>0</v>
      </c>
      <c r="E292" s="67">
        <f t="shared" si="245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3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4"/>
        <v/>
      </c>
      <c r="CB292" s="135" t="str">
        <f t="shared" si="247"/>
        <v/>
      </c>
      <c r="CC292" s="135" t="str">
        <f t="shared" si="206"/>
        <v/>
      </c>
      <c r="CD292" s="135" t="str">
        <f t="shared" si="242"/>
        <v/>
      </c>
      <c r="CE292" s="135" t="str">
        <f t="shared" si="228"/>
        <v/>
      </c>
      <c r="CF292" s="135" t="str">
        <f t="shared" si="229"/>
        <v/>
      </c>
      <c r="CG292" s="135" t="str">
        <f t="shared" si="230"/>
        <v/>
      </c>
      <c r="CH292" s="135" t="str">
        <f t="shared" si="231"/>
        <v/>
      </c>
      <c r="CI292" s="135" t="str">
        <f t="shared" si="232"/>
        <v/>
      </c>
      <c r="CO292" s="3026">
        <f t="shared" si="213"/>
        <v>0</v>
      </c>
      <c r="CP292" s="55">
        <f t="shared" si="248"/>
        <v>0</v>
      </c>
      <c r="CQ292" s="55">
        <f t="shared" si="249"/>
        <v>0</v>
      </c>
      <c r="CR292" s="55">
        <f t="shared" si="235"/>
        <v>0</v>
      </c>
      <c r="CS292" s="55">
        <f t="shared" si="236"/>
        <v>0</v>
      </c>
      <c r="CT292" s="55">
        <f t="shared" si="237"/>
        <v>0</v>
      </c>
      <c r="CU292" s="55">
        <f t="shared" si="238"/>
        <v>0</v>
      </c>
      <c r="CV292" s="55">
        <f t="shared" si="239"/>
        <v>0</v>
      </c>
      <c r="CW292" s="55">
        <f t="shared" si="240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0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3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4"/>
        <v/>
      </c>
      <c r="CB293" s="135" t="str">
        <f t="shared" si="247"/>
        <v/>
      </c>
      <c r="CC293" s="135" t="str">
        <f t="shared" si="206"/>
        <v/>
      </c>
      <c r="CD293" s="135" t="str">
        <f t="shared" si="242"/>
        <v/>
      </c>
      <c r="CE293" s="135" t="str">
        <f t="shared" si="228"/>
        <v/>
      </c>
      <c r="CF293" s="135" t="str">
        <f t="shared" si="229"/>
        <v/>
      </c>
      <c r="CG293" s="135" t="str">
        <f t="shared" si="230"/>
        <v/>
      </c>
      <c r="CH293" s="135" t="str">
        <f t="shared" si="231"/>
        <v/>
      </c>
      <c r="CI293" s="135" t="str">
        <f t="shared" si="232"/>
        <v/>
      </c>
      <c r="CO293" s="3026">
        <f t="shared" si="213"/>
        <v>0</v>
      </c>
      <c r="CP293" s="55">
        <f t="shared" si="248"/>
        <v>0</v>
      </c>
      <c r="CQ293" s="55">
        <f t="shared" si="249"/>
        <v>0</v>
      </c>
      <c r="CR293" s="55">
        <f t="shared" si="235"/>
        <v>0</v>
      </c>
      <c r="CS293" s="55">
        <f t="shared" si="236"/>
        <v>0</v>
      </c>
      <c r="CT293" s="55">
        <f t="shared" si="237"/>
        <v>0</v>
      </c>
      <c r="CU293" s="55">
        <f t="shared" si="238"/>
        <v>0</v>
      </c>
      <c r="CV293" s="55">
        <f t="shared" si="239"/>
        <v>0</v>
      </c>
      <c r="CW293" s="55">
        <f t="shared" si="240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1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2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3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1"/>
        <v>0</v>
      </c>
      <c r="E300" s="141">
        <f t="shared" si="251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2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3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1"/>
        <v>0</v>
      </c>
      <c r="E301" s="640">
        <f t="shared" si="251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2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3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4">SUM(AB316:AB324)</f>
        <v>0</v>
      </c>
      <c r="AC306" s="726">
        <f>SUM(AC307:AC324)</f>
        <v>0</v>
      </c>
      <c r="AD306" s="645">
        <f t="shared" si="254"/>
        <v>0</v>
      </c>
      <c r="AE306" s="726">
        <f t="shared" si="254"/>
        <v>0</v>
      </c>
      <c r="AF306" s="645">
        <f t="shared" si="254"/>
        <v>0</v>
      </c>
      <c r="AG306" s="726">
        <f t="shared" si="254"/>
        <v>0</v>
      </c>
      <c r="AH306" s="645">
        <f t="shared" si="254"/>
        <v>0</v>
      </c>
      <c r="AI306" s="726">
        <f t="shared" si="254"/>
        <v>0</v>
      </c>
      <c r="AJ306" s="645">
        <f t="shared" si="254"/>
        <v>0</v>
      </c>
      <c r="AK306" s="726">
        <f t="shared" si="254"/>
        <v>0</v>
      </c>
      <c r="AL306" s="645">
        <f>SUM(AL316:AL324)</f>
        <v>0</v>
      </c>
      <c r="AM306" s="727">
        <f t="shared" si="254"/>
        <v>0</v>
      </c>
      <c r="AN306" s="700">
        <f t="shared" ref="AN306:AU306" si="255">SUM(AN307:AN324)</f>
        <v>0</v>
      </c>
      <c r="AO306" s="700">
        <f t="shared" si="255"/>
        <v>0</v>
      </c>
      <c r="AP306" s="728">
        <f t="shared" si="255"/>
        <v>0</v>
      </c>
      <c r="AQ306" s="645">
        <f t="shared" si="255"/>
        <v>0</v>
      </c>
      <c r="AR306" s="728">
        <f t="shared" si="255"/>
        <v>0</v>
      </c>
      <c r="AS306" s="645">
        <f t="shared" si="255"/>
        <v>0</v>
      </c>
      <c r="AT306" s="646">
        <f t="shared" si="255"/>
        <v>0</v>
      </c>
      <c r="AU306" s="646">
        <f t="shared" si="255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6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7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8">IF((AO307+AP307)&gt;AN307,1,0)</f>
        <v>0</v>
      </c>
      <c r="CP307" s="1901">
        <f t="shared" ref="CP307:CP324" si="259">IF(AND(E307&gt;0,OR(AQ307="")),1,IF(AQ307&gt;E307,1,0))</f>
        <v>0</v>
      </c>
      <c r="CQ307" s="2707"/>
      <c r="CR307" s="1901">
        <f t="shared" ref="CR307:CR324" si="260">IF(AND(C307&gt;0,AS307=""),1,IF(AS307&gt;C307,1,0))</f>
        <v>0</v>
      </c>
      <c r="CS307" s="1901">
        <f t="shared" ref="CS307:CS324" si="261">IF(AND(C307&gt;0,AT307=""),1,IF(AT307&gt;C307,1,0))</f>
        <v>0</v>
      </c>
      <c r="CT307" s="1901">
        <f t="shared" ref="CT307:CT324" si="262">IF(AND(C307&gt;0,AU307=""),1,IF(AU307&gt;C307,1,0))</f>
        <v>0</v>
      </c>
      <c r="CU307" s="1901">
        <f t="shared" ref="CU307:CU324" si="263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6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7"/>
        <v/>
      </c>
      <c r="CA308" s="135" t="str">
        <f t="shared" ref="CA308:CA324" si="264">IF((AO308+AP308)&gt;AN308," * Los Egresos Por Alta + Egresos Por Abandono no pueden ser mayor que el Total de Egresos.","")</f>
        <v/>
      </c>
      <c r="CB308" s="3024" t="str">
        <f t="shared" ref="CB308:CB324" si="265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6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7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8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69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8"/>
        <v>0</v>
      </c>
      <c r="CP308" s="1901">
        <f t="shared" si="259"/>
        <v>0</v>
      </c>
      <c r="CQ308" s="2707"/>
      <c r="CR308" s="1901">
        <f t="shared" si="260"/>
        <v>0</v>
      </c>
      <c r="CS308" s="1901">
        <f t="shared" si="261"/>
        <v>0</v>
      </c>
      <c r="CT308" s="1901">
        <f t="shared" si="262"/>
        <v>0</v>
      </c>
      <c r="CU308" s="1901">
        <f t="shared" si="263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0">SUM(D309+E309)</f>
        <v>0</v>
      </c>
      <c r="D309" s="249"/>
      <c r="E309" s="500">
        <f t="shared" si="256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7"/>
        <v/>
      </c>
      <c r="CA309" s="135" t="str">
        <f t="shared" si="264"/>
        <v/>
      </c>
      <c r="CB309" s="3024" t="str">
        <f t="shared" si="265"/>
        <v/>
      </c>
      <c r="CC309" s="1903"/>
      <c r="CD309" s="3024" t="str">
        <f t="shared" si="266"/>
        <v/>
      </c>
      <c r="CE309" s="3024" t="str">
        <f t="shared" si="267"/>
        <v/>
      </c>
      <c r="CF309" s="3024" t="str">
        <f t="shared" si="268"/>
        <v/>
      </c>
      <c r="CG309" s="3024" t="str">
        <f t="shared" si="269"/>
        <v/>
      </c>
      <c r="CO309" s="1901">
        <f t="shared" si="258"/>
        <v>0</v>
      </c>
      <c r="CP309" s="1901">
        <f t="shared" si="259"/>
        <v>0</v>
      </c>
      <c r="CQ309" s="2707"/>
      <c r="CR309" s="1901">
        <f t="shared" si="260"/>
        <v>0</v>
      </c>
      <c r="CS309" s="1901">
        <f t="shared" si="261"/>
        <v>0</v>
      </c>
      <c r="CT309" s="1901">
        <f t="shared" si="262"/>
        <v>0</v>
      </c>
      <c r="CU309" s="1901">
        <f t="shared" si="263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1">SUM(E310)</f>
        <v>0</v>
      </c>
      <c r="D310" s="249"/>
      <c r="E310" s="500">
        <f t="shared" si="256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7"/>
        <v/>
      </c>
      <c r="CA310" s="135" t="str">
        <f t="shared" si="264"/>
        <v/>
      </c>
      <c r="CB310" s="3024" t="str">
        <f t="shared" si="265"/>
        <v/>
      </c>
      <c r="CC310" s="1903"/>
      <c r="CD310" s="3024" t="str">
        <f t="shared" si="266"/>
        <v/>
      </c>
      <c r="CE310" s="3024" t="str">
        <f t="shared" si="267"/>
        <v/>
      </c>
      <c r="CF310" s="3024" t="str">
        <f t="shared" si="268"/>
        <v/>
      </c>
      <c r="CG310" s="3024" t="str">
        <f t="shared" si="269"/>
        <v/>
      </c>
      <c r="CO310" s="1901">
        <f t="shared" si="258"/>
        <v>0</v>
      </c>
      <c r="CP310" s="1901">
        <f t="shared" si="259"/>
        <v>0</v>
      </c>
      <c r="CQ310" s="2707"/>
      <c r="CR310" s="1901">
        <f t="shared" si="260"/>
        <v>0</v>
      </c>
      <c r="CS310" s="1901">
        <f t="shared" si="261"/>
        <v>0</v>
      </c>
      <c r="CT310" s="1901">
        <f t="shared" si="262"/>
        <v>0</v>
      </c>
      <c r="CU310" s="1901">
        <f t="shared" si="263"/>
        <v>0</v>
      </c>
    </row>
    <row r="311" spans="1:99" ht="15" customHeight="1" x14ac:dyDescent="0.25">
      <c r="A311" s="5923"/>
      <c r="B311" s="344" t="s">
        <v>927</v>
      </c>
      <c r="C311" s="478">
        <f t="shared" si="271"/>
        <v>0</v>
      </c>
      <c r="D311" s="249"/>
      <c r="E311" s="500">
        <f t="shared" si="256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7"/>
        <v/>
      </c>
      <c r="CA311" s="135" t="str">
        <f t="shared" si="264"/>
        <v/>
      </c>
      <c r="CB311" s="3024" t="str">
        <f t="shared" si="265"/>
        <v/>
      </c>
      <c r="CC311" s="1903"/>
      <c r="CD311" s="3024" t="str">
        <f t="shared" si="266"/>
        <v/>
      </c>
      <c r="CE311" s="3024" t="str">
        <f t="shared" si="267"/>
        <v/>
      </c>
      <c r="CF311" s="3024" t="str">
        <f t="shared" si="268"/>
        <v/>
      </c>
      <c r="CG311" s="3024" t="str">
        <f t="shared" si="269"/>
        <v/>
      </c>
      <c r="CO311" s="1901">
        <f t="shared" si="258"/>
        <v>0</v>
      </c>
      <c r="CP311" s="1901">
        <f t="shared" si="259"/>
        <v>0</v>
      </c>
      <c r="CQ311" s="2707"/>
      <c r="CR311" s="1901">
        <f t="shared" si="260"/>
        <v>0</v>
      </c>
      <c r="CS311" s="1901">
        <f t="shared" si="261"/>
        <v>0</v>
      </c>
      <c r="CT311" s="1901">
        <f t="shared" si="262"/>
        <v>0</v>
      </c>
      <c r="CU311" s="1901">
        <f t="shared" si="263"/>
        <v>0</v>
      </c>
    </row>
    <row r="312" spans="1:99" ht="15" customHeight="1" x14ac:dyDescent="0.25">
      <c r="A312" s="5923"/>
      <c r="B312" s="344" t="s">
        <v>928</v>
      </c>
      <c r="C312" s="478">
        <f t="shared" si="271"/>
        <v>0</v>
      </c>
      <c r="D312" s="249"/>
      <c r="E312" s="500">
        <f t="shared" si="256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7"/>
        <v/>
      </c>
      <c r="CA312" s="135" t="str">
        <f t="shared" si="264"/>
        <v/>
      </c>
      <c r="CB312" s="3024" t="str">
        <f t="shared" si="265"/>
        <v/>
      </c>
      <c r="CC312" s="1903"/>
      <c r="CD312" s="3024" t="str">
        <f t="shared" si="266"/>
        <v/>
      </c>
      <c r="CE312" s="3024" t="str">
        <f t="shared" si="267"/>
        <v/>
      </c>
      <c r="CF312" s="3024" t="str">
        <f t="shared" si="268"/>
        <v/>
      </c>
      <c r="CG312" s="3024" t="str">
        <f t="shared" si="269"/>
        <v/>
      </c>
      <c r="CO312" s="1901">
        <f t="shared" si="258"/>
        <v>0</v>
      </c>
      <c r="CP312" s="1901">
        <f t="shared" si="259"/>
        <v>0</v>
      </c>
      <c r="CQ312" s="2707"/>
      <c r="CR312" s="1901">
        <f t="shared" si="260"/>
        <v>0</v>
      </c>
      <c r="CS312" s="1901">
        <f t="shared" si="261"/>
        <v>0</v>
      </c>
      <c r="CT312" s="1901">
        <f t="shared" si="262"/>
        <v>0</v>
      </c>
      <c r="CU312" s="1901">
        <f t="shared" si="263"/>
        <v>0</v>
      </c>
    </row>
    <row r="313" spans="1:99" ht="15" customHeight="1" x14ac:dyDescent="0.25">
      <c r="A313" s="5923"/>
      <c r="B313" s="344" t="s">
        <v>929</v>
      </c>
      <c r="C313" s="478">
        <f t="shared" si="271"/>
        <v>0</v>
      </c>
      <c r="D313" s="249"/>
      <c r="E313" s="500">
        <f t="shared" si="256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7"/>
        <v/>
      </c>
      <c r="CA313" s="135" t="str">
        <f t="shared" si="264"/>
        <v/>
      </c>
      <c r="CB313" s="3024" t="str">
        <f t="shared" si="265"/>
        <v/>
      </c>
      <c r="CC313" s="1903"/>
      <c r="CD313" s="3024" t="str">
        <f t="shared" si="266"/>
        <v/>
      </c>
      <c r="CE313" s="3024" t="str">
        <f t="shared" si="267"/>
        <v/>
      </c>
      <c r="CF313" s="3024" t="str">
        <f t="shared" si="268"/>
        <v/>
      </c>
      <c r="CG313" s="3024" t="str">
        <f t="shared" si="269"/>
        <v/>
      </c>
      <c r="CO313" s="1901">
        <f t="shared" si="258"/>
        <v>0</v>
      </c>
      <c r="CP313" s="1901">
        <f t="shared" si="259"/>
        <v>0</v>
      </c>
      <c r="CQ313" s="2707"/>
      <c r="CR313" s="1901">
        <f t="shared" si="260"/>
        <v>0</v>
      </c>
      <c r="CS313" s="1901">
        <f t="shared" si="261"/>
        <v>0</v>
      </c>
      <c r="CT313" s="1901">
        <f t="shared" si="262"/>
        <v>0</v>
      </c>
      <c r="CU313" s="1901">
        <f t="shared" si="263"/>
        <v>0</v>
      </c>
    </row>
    <row r="314" spans="1:99" ht="15" customHeight="1" x14ac:dyDescent="0.25">
      <c r="A314" s="5923"/>
      <c r="B314" s="344" t="s">
        <v>930</v>
      </c>
      <c r="C314" s="478">
        <f t="shared" si="271"/>
        <v>0</v>
      </c>
      <c r="D314" s="249"/>
      <c r="E314" s="500">
        <f t="shared" si="256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7"/>
        <v/>
      </c>
      <c r="CA314" s="135" t="str">
        <f t="shared" si="264"/>
        <v/>
      </c>
      <c r="CB314" s="3024" t="str">
        <f t="shared" si="265"/>
        <v/>
      </c>
      <c r="CC314" s="1903"/>
      <c r="CD314" s="3024" t="str">
        <f t="shared" si="266"/>
        <v/>
      </c>
      <c r="CE314" s="3024" t="str">
        <f t="shared" si="267"/>
        <v/>
      </c>
      <c r="CF314" s="3024" t="str">
        <f t="shared" si="268"/>
        <v/>
      </c>
      <c r="CG314" s="3024" t="str">
        <f t="shared" si="269"/>
        <v/>
      </c>
      <c r="CO314" s="1901">
        <f t="shared" si="258"/>
        <v>0</v>
      </c>
      <c r="CP314" s="1901">
        <f t="shared" si="259"/>
        <v>0</v>
      </c>
      <c r="CQ314" s="2707"/>
      <c r="CR314" s="1901">
        <f t="shared" si="260"/>
        <v>0</v>
      </c>
      <c r="CS314" s="1901">
        <f t="shared" si="261"/>
        <v>0</v>
      </c>
      <c r="CT314" s="1901">
        <f t="shared" si="262"/>
        <v>0</v>
      </c>
      <c r="CU314" s="1901">
        <f t="shared" si="263"/>
        <v>0</v>
      </c>
    </row>
    <row r="315" spans="1:99" ht="15" customHeight="1" x14ac:dyDescent="0.25">
      <c r="A315" s="6313"/>
      <c r="B315" s="518" t="s">
        <v>931</v>
      </c>
      <c r="C315" s="483">
        <f t="shared" si="271"/>
        <v>0</v>
      </c>
      <c r="D315" s="315"/>
      <c r="E315" s="387">
        <f t="shared" si="256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7"/>
        <v/>
      </c>
      <c r="CA315" s="135" t="str">
        <f t="shared" si="264"/>
        <v/>
      </c>
      <c r="CB315" s="3024" t="str">
        <f t="shared" si="265"/>
        <v/>
      </c>
      <c r="CC315" s="1903"/>
      <c r="CD315" s="3024" t="str">
        <f t="shared" si="266"/>
        <v/>
      </c>
      <c r="CE315" s="3024" t="str">
        <f t="shared" si="267"/>
        <v/>
      </c>
      <c r="CF315" s="3024" t="str">
        <f t="shared" si="268"/>
        <v/>
      </c>
      <c r="CG315" s="3024" t="str">
        <f t="shared" si="269"/>
        <v/>
      </c>
      <c r="CO315" s="1901">
        <f t="shared" si="258"/>
        <v>0</v>
      </c>
      <c r="CP315" s="1901">
        <f t="shared" si="259"/>
        <v>0</v>
      </c>
      <c r="CQ315" s="2707"/>
      <c r="CR315" s="1901">
        <f t="shared" si="260"/>
        <v>0</v>
      </c>
      <c r="CS315" s="1901">
        <f t="shared" si="261"/>
        <v>0</v>
      </c>
      <c r="CT315" s="1901">
        <f t="shared" si="262"/>
        <v>0</v>
      </c>
      <c r="CU315" s="1901">
        <f t="shared" si="263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0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7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5"/>
        <v/>
      </c>
      <c r="CC316" s="3024" t="str">
        <f t="shared" ref="CC316:CC324" si="272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6"/>
        <v/>
      </c>
      <c r="CE316" s="3024" t="str">
        <f t="shared" si="267"/>
        <v/>
      </c>
      <c r="CF316" s="3024" t="str">
        <f t="shared" si="268"/>
        <v/>
      </c>
      <c r="CG316" s="3024" t="str">
        <f t="shared" si="269"/>
        <v/>
      </c>
      <c r="CO316" s="1901">
        <f t="shared" si="258"/>
        <v>0</v>
      </c>
      <c r="CP316" s="1901">
        <f t="shared" si="259"/>
        <v>0</v>
      </c>
      <c r="CQ316" s="1901">
        <f t="shared" ref="CQ316:CQ324" si="273">IF(AND(D316&gt;0,OR(AR316="")),1,IF(AR316&gt;D316,1,0))</f>
        <v>0</v>
      </c>
      <c r="CR316" s="1901">
        <f t="shared" si="260"/>
        <v>0</v>
      </c>
      <c r="CS316" s="1901">
        <f t="shared" si="261"/>
        <v>0</v>
      </c>
      <c r="CT316" s="1901">
        <f t="shared" si="262"/>
        <v>0</v>
      </c>
      <c r="CU316" s="1901">
        <f t="shared" si="263"/>
        <v>0</v>
      </c>
    </row>
    <row r="317" spans="1:99" ht="15" customHeight="1" x14ac:dyDescent="0.25">
      <c r="A317" s="5923"/>
      <c r="B317" s="250" t="s">
        <v>924</v>
      </c>
      <c r="C317" s="300">
        <f t="shared" si="270"/>
        <v>0</v>
      </c>
      <c r="D317" s="587">
        <f t="shared" ref="D317:E324" si="274">SUM(F317+H317+J317+L317+N317+P317+R317+T317+V317+X317+Z317+AB317+AD317+AF317+AH317+AJ317+AL317)</f>
        <v>0</v>
      </c>
      <c r="E317" s="108">
        <f t="shared" si="274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7"/>
        <v/>
      </c>
      <c r="CA317" s="135" t="str">
        <f t="shared" si="264"/>
        <v/>
      </c>
      <c r="CB317" s="3024" t="str">
        <f t="shared" si="265"/>
        <v/>
      </c>
      <c r="CC317" s="3024" t="str">
        <f t="shared" si="272"/>
        <v/>
      </c>
      <c r="CD317" s="3024" t="str">
        <f t="shared" si="266"/>
        <v/>
      </c>
      <c r="CE317" s="3024" t="str">
        <f t="shared" si="267"/>
        <v/>
      </c>
      <c r="CF317" s="3024" t="str">
        <f t="shared" si="268"/>
        <v/>
      </c>
      <c r="CG317" s="3024" t="str">
        <f t="shared" si="269"/>
        <v/>
      </c>
      <c r="CO317" s="1901">
        <f t="shared" si="258"/>
        <v>0</v>
      </c>
      <c r="CP317" s="1901">
        <f t="shared" si="259"/>
        <v>0</v>
      </c>
      <c r="CQ317" s="1901">
        <f t="shared" si="273"/>
        <v>0</v>
      </c>
      <c r="CR317" s="1901">
        <f t="shared" si="260"/>
        <v>0</v>
      </c>
      <c r="CS317" s="1901">
        <f t="shared" si="261"/>
        <v>0</v>
      </c>
      <c r="CT317" s="1901">
        <f t="shared" si="262"/>
        <v>0</v>
      </c>
      <c r="CU317" s="1901">
        <f t="shared" si="263"/>
        <v>0</v>
      </c>
    </row>
    <row r="318" spans="1:99" ht="15" customHeight="1" x14ac:dyDescent="0.25">
      <c r="A318" s="5923"/>
      <c r="B318" s="344" t="s">
        <v>925</v>
      </c>
      <c r="C318" s="478">
        <f t="shared" si="270"/>
        <v>0</v>
      </c>
      <c r="D318" s="589">
        <f t="shared" si="274"/>
        <v>0</v>
      </c>
      <c r="E318" s="500">
        <f t="shared" si="274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7"/>
        <v/>
      </c>
      <c r="CA318" s="135" t="str">
        <f t="shared" si="264"/>
        <v/>
      </c>
      <c r="CB318" s="3024" t="str">
        <f t="shared" si="265"/>
        <v/>
      </c>
      <c r="CC318" s="3024" t="str">
        <f t="shared" si="272"/>
        <v/>
      </c>
      <c r="CD318" s="3024" t="str">
        <f t="shared" si="266"/>
        <v/>
      </c>
      <c r="CE318" s="3024" t="str">
        <f t="shared" si="267"/>
        <v/>
      </c>
      <c r="CF318" s="3024" t="str">
        <f t="shared" si="268"/>
        <v/>
      </c>
      <c r="CG318" s="3024" t="str">
        <f t="shared" si="269"/>
        <v/>
      </c>
      <c r="CO318" s="1901">
        <f t="shared" si="258"/>
        <v>0</v>
      </c>
      <c r="CP318" s="1901">
        <f t="shared" si="259"/>
        <v>0</v>
      </c>
      <c r="CQ318" s="1901">
        <f t="shared" si="273"/>
        <v>0</v>
      </c>
      <c r="CR318" s="1901">
        <f t="shared" si="260"/>
        <v>0</v>
      </c>
      <c r="CS318" s="1901">
        <f t="shared" si="261"/>
        <v>0</v>
      </c>
      <c r="CT318" s="1901">
        <f t="shared" si="262"/>
        <v>0</v>
      </c>
      <c r="CU318" s="1901">
        <f t="shared" si="263"/>
        <v>0</v>
      </c>
    </row>
    <row r="319" spans="1:99" ht="15" customHeight="1" x14ac:dyDescent="0.25">
      <c r="A319" s="5923"/>
      <c r="B319" s="344" t="s">
        <v>926</v>
      </c>
      <c r="C319" s="478">
        <f t="shared" si="270"/>
        <v>0</v>
      </c>
      <c r="D319" s="589">
        <f t="shared" si="274"/>
        <v>0</v>
      </c>
      <c r="E319" s="500">
        <f t="shared" si="274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7"/>
        <v/>
      </c>
      <c r="CA319" s="135" t="str">
        <f t="shared" si="264"/>
        <v/>
      </c>
      <c r="CB319" s="3024" t="str">
        <f t="shared" si="265"/>
        <v/>
      </c>
      <c r="CC319" s="3024" t="str">
        <f t="shared" si="272"/>
        <v/>
      </c>
      <c r="CD319" s="3024" t="str">
        <f t="shared" si="266"/>
        <v/>
      </c>
      <c r="CE319" s="3024" t="str">
        <f t="shared" si="267"/>
        <v/>
      </c>
      <c r="CF319" s="3024" t="str">
        <f t="shared" si="268"/>
        <v/>
      </c>
      <c r="CG319" s="3024" t="str">
        <f t="shared" si="269"/>
        <v/>
      </c>
      <c r="CO319" s="1901">
        <f t="shared" si="258"/>
        <v>0</v>
      </c>
      <c r="CP319" s="1901">
        <f t="shared" si="259"/>
        <v>0</v>
      </c>
      <c r="CQ319" s="1901">
        <f t="shared" si="273"/>
        <v>0</v>
      </c>
      <c r="CR319" s="1901">
        <f t="shared" si="260"/>
        <v>0</v>
      </c>
      <c r="CS319" s="1901">
        <f t="shared" si="261"/>
        <v>0</v>
      </c>
      <c r="CT319" s="1901">
        <f t="shared" si="262"/>
        <v>0</v>
      </c>
      <c r="CU319" s="1901">
        <f t="shared" si="263"/>
        <v>0</v>
      </c>
    </row>
    <row r="320" spans="1:99" ht="15" customHeight="1" x14ac:dyDescent="0.25">
      <c r="A320" s="5923"/>
      <c r="B320" s="344" t="s">
        <v>927</v>
      </c>
      <c r="C320" s="478">
        <f t="shared" si="270"/>
        <v>0</v>
      </c>
      <c r="D320" s="589">
        <f t="shared" si="274"/>
        <v>0</v>
      </c>
      <c r="E320" s="500">
        <f t="shared" si="274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7"/>
        <v/>
      </c>
      <c r="CA320" s="135" t="str">
        <f t="shared" si="264"/>
        <v/>
      </c>
      <c r="CB320" s="3024" t="str">
        <f t="shared" si="265"/>
        <v/>
      </c>
      <c r="CC320" s="3024" t="str">
        <f t="shared" si="272"/>
        <v/>
      </c>
      <c r="CD320" s="3024" t="str">
        <f t="shared" si="266"/>
        <v/>
      </c>
      <c r="CE320" s="3024" t="str">
        <f t="shared" si="267"/>
        <v/>
      </c>
      <c r="CF320" s="3024" t="str">
        <f t="shared" si="268"/>
        <v/>
      </c>
      <c r="CG320" s="3024" t="str">
        <f t="shared" si="269"/>
        <v/>
      </c>
      <c r="CO320" s="1901">
        <f t="shared" si="258"/>
        <v>0</v>
      </c>
      <c r="CP320" s="1901">
        <f t="shared" si="259"/>
        <v>0</v>
      </c>
      <c r="CQ320" s="1901">
        <f t="shared" si="273"/>
        <v>0</v>
      </c>
      <c r="CR320" s="1901">
        <f t="shared" si="260"/>
        <v>0</v>
      </c>
      <c r="CS320" s="1901">
        <f t="shared" si="261"/>
        <v>0</v>
      </c>
      <c r="CT320" s="1901">
        <f t="shared" si="262"/>
        <v>0</v>
      </c>
      <c r="CU320" s="1901">
        <f t="shared" si="263"/>
        <v>0</v>
      </c>
    </row>
    <row r="321" spans="1:99" ht="15" customHeight="1" x14ac:dyDescent="0.25">
      <c r="A321" s="5923"/>
      <c r="B321" s="344" t="s">
        <v>928</v>
      </c>
      <c r="C321" s="478">
        <f t="shared" si="270"/>
        <v>0</v>
      </c>
      <c r="D321" s="589">
        <f t="shared" si="274"/>
        <v>0</v>
      </c>
      <c r="E321" s="500">
        <f t="shared" si="274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7"/>
        <v/>
      </c>
      <c r="CA321" s="135" t="str">
        <f t="shared" si="264"/>
        <v/>
      </c>
      <c r="CB321" s="3024" t="str">
        <f t="shared" si="265"/>
        <v/>
      </c>
      <c r="CC321" s="3024" t="str">
        <f t="shared" si="272"/>
        <v/>
      </c>
      <c r="CD321" s="3024" t="str">
        <f t="shared" si="266"/>
        <v/>
      </c>
      <c r="CE321" s="3024" t="str">
        <f t="shared" si="267"/>
        <v/>
      </c>
      <c r="CF321" s="3024" t="str">
        <f t="shared" si="268"/>
        <v/>
      </c>
      <c r="CG321" s="3024" t="str">
        <f t="shared" si="269"/>
        <v/>
      </c>
      <c r="CO321" s="1901">
        <f t="shared" si="258"/>
        <v>0</v>
      </c>
      <c r="CP321" s="1901">
        <f t="shared" si="259"/>
        <v>0</v>
      </c>
      <c r="CQ321" s="1901">
        <f t="shared" si="273"/>
        <v>0</v>
      </c>
      <c r="CR321" s="1901">
        <f t="shared" si="260"/>
        <v>0</v>
      </c>
      <c r="CS321" s="1901">
        <f t="shared" si="261"/>
        <v>0</v>
      </c>
      <c r="CT321" s="1901">
        <f t="shared" si="262"/>
        <v>0</v>
      </c>
      <c r="CU321" s="1901">
        <f t="shared" si="263"/>
        <v>0</v>
      </c>
    </row>
    <row r="322" spans="1:99" ht="15" customHeight="1" x14ac:dyDescent="0.25">
      <c r="A322" s="5923"/>
      <c r="B322" s="344" t="s">
        <v>929</v>
      </c>
      <c r="C322" s="478">
        <f t="shared" si="270"/>
        <v>0</v>
      </c>
      <c r="D322" s="589">
        <f t="shared" si="274"/>
        <v>0</v>
      </c>
      <c r="E322" s="500">
        <f t="shared" si="274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7"/>
        <v/>
      </c>
      <c r="CA322" s="135" t="str">
        <f t="shared" si="264"/>
        <v/>
      </c>
      <c r="CB322" s="3024" t="str">
        <f t="shared" si="265"/>
        <v/>
      </c>
      <c r="CC322" s="3024" t="str">
        <f t="shared" si="272"/>
        <v/>
      </c>
      <c r="CD322" s="3024" t="str">
        <f t="shared" si="266"/>
        <v/>
      </c>
      <c r="CE322" s="3024" t="str">
        <f t="shared" si="267"/>
        <v/>
      </c>
      <c r="CF322" s="3024" t="str">
        <f t="shared" si="268"/>
        <v/>
      </c>
      <c r="CG322" s="3024" t="str">
        <f t="shared" si="269"/>
        <v/>
      </c>
      <c r="CO322" s="1901">
        <f t="shared" si="258"/>
        <v>0</v>
      </c>
      <c r="CP322" s="1901">
        <f t="shared" si="259"/>
        <v>0</v>
      </c>
      <c r="CQ322" s="1901">
        <f t="shared" si="273"/>
        <v>0</v>
      </c>
      <c r="CR322" s="1901">
        <f t="shared" si="260"/>
        <v>0</v>
      </c>
      <c r="CS322" s="1901">
        <f t="shared" si="261"/>
        <v>0</v>
      </c>
      <c r="CT322" s="1901">
        <f t="shared" si="262"/>
        <v>0</v>
      </c>
      <c r="CU322" s="1901">
        <f t="shared" si="263"/>
        <v>0</v>
      </c>
    </row>
    <row r="323" spans="1:99" ht="15" customHeight="1" x14ac:dyDescent="0.25">
      <c r="A323" s="5923"/>
      <c r="B323" s="344" t="s">
        <v>930</v>
      </c>
      <c r="C323" s="478">
        <f t="shared" si="270"/>
        <v>0</v>
      </c>
      <c r="D323" s="589">
        <f t="shared" si="274"/>
        <v>0</v>
      </c>
      <c r="E323" s="500">
        <f t="shared" si="274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7"/>
        <v/>
      </c>
      <c r="CA323" s="135" t="str">
        <f t="shared" si="264"/>
        <v/>
      </c>
      <c r="CB323" s="3024" t="str">
        <f t="shared" si="265"/>
        <v/>
      </c>
      <c r="CC323" s="3024" t="str">
        <f t="shared" si="272"/>
        <v/>
      </c>
      <c r="CD323" s="3024" t="str">
        <f t="shared" si="266"/>
        <v/>
      </c>
      <c r="CE323" s="3024" t="str">
        <f t="shared" si="267"/>
        <v/>
      </c>
      <c r="CF323" s="3024" t="str">
        <f t="shared" si="268"/>
        <v/>
      </c>
      <c r="CG323" s="3024" t="str">
        <f t="shared" si="269"/>
        <v/>
      </c>
      <c r="CO323" s="1901">
        <f t="shared" si="258"/>
        <v>0</v>
      </c>
      <c r="CP323" s="1901">
        <f t="shared" si="259"/>
        <v>0</v>
      </c>
      <c r="CQ323" s="1901">
        <f t="shared" si="273"/>
        <v>0</v>
      </c>
      <c r="CR323" s="1901">
        <f t="shared" si="260"/>
        <v>0</v>
      </c>
      <c r="CS323" s="1901">
        <f t="shared" si="261"/>
        <v>0</v>
      </c>
      <c r="CT323" s="1901">
        <f t="shared" si="262"/>
        <v>0</v>
      </c>
      <c r="CU323" s="1901">
        <f t="shared" si="263"/>
        <v>0</v>
      </c>
    </row>
    <row r="324" spans="1:99" ht="15" customHeight="1" x14ac:dyDescent="0.25">
      <c r="A324" s="6313"/>
      <c r="B324" s="518" t="s">
        <v>931</v>
      </c>
      <c r="C324" s="483">
        <f t="shared" si="270"/>
        <v>0</v>
      </c>
      <c r="D324" s="595">
        <f t="shared" si="274"/>
        <v>0</v>
      </c>
      <c r="E324" s="387">
        <f t="shared" si="274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7"/>
        <v/>
      </c>
      <c r="CA324" s="135" t="str">
        <f t="shared" si="264"/>
        <v/>
      </c>
      <c r="CB324" s="3024" t="str">
        <f t="shared" si="265"/>
        <v/>
      </c>
      <c r="CC324" s="3024" t="str">
        <f t="shared" si="272"/>
        <v/>
      </c>
      <c r="CD324" s="3024" t="str">
        <f t="shared" si="266"/>
        <v/>
      </c>
      <c r="CE324" s="3024" t="str">
        <f t="shared" si="267"/>
        <v/>
      </c>
      <c r="CF324" s="3024" t="str">
        <f t="shared" si="268"/>
        <v/>
      </c>
      <c r="CG324" s="3024" t="str">
        <f t="shared" si="269"/>
        <v/>
      </c>
      <c r="CO324" s="1901">
        <f t="shared" si="258"/>
        <v>0</v>
      </c>
      <c r="CP324" s="1901">
        <f t="shared" si="259"/>
        <v>0</v>
      </c>
      <c r="CQ324" s="1901">
        <f t="shared" si="273"/>
        <v>0</v>
      </c>
      <c r="CR324" s="1901">
        <f t="shared" si="260"/>
        <v>0</v>
      </c>
      <c r="CS324" s="1901">
        <f t="shared" si="261"/>
        <v>0</v>
      </c>
      <c r="CT324" s="1901">
        <f t="shared" si="262"/>
        <v>0</v>
      </c>
      <c r="CU324" s="1901">
        <f t="shared" si="263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5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6">IF(AND(C329&gt;0,AT329=""),1,IF(AT329&gt;C329,1,0))</f>
        <v>0</v>
      </c>
      <c r="CR329" s="1901">
        <f t="shared" ref="CR329:CR339" si="277">IF(AND(C329&gt;0,AU329=""),1,IF(AU329&gt;C329,1,0))</f>
        <v>0</v>
      </c>
      <c r="CS329" s="1901">
        <f t="shared" ref="CS329:CS339" si="278">IF(AND(C329&gt;0,AV329=""),1,IF(AV329&gt;C329,1,0))</f>
        <v>0</v>
      </c>
      <c r="CT329" s="1901">
        <f t="shared" ref="CT329:CT339" si="279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0">SUM(D330+E330)</f>
        <v>0</v>
      </c>
      <c r="D330" s="590">
        <f t="shared" ref="D330:E333" si="281">SUM(F330+H330+J330+L330+N330+P330+R330+T330+V330+X330+Z330+AB330+AD330+AF330+AH330+AJ330+AL330+AN330+AP330)</f>
        <v>0</v>
      </c>
      <c r="E330" s="62">
        <f t="shared" si="281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5"/>
        <v/>
      </c>
      <c r="CA330" s="135" t="str">
        <f t="shared" ref="CA330:CA339" si="282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3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4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5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6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6"/>
        <v>0</v>
      </c>
      <c r="CR330" s="1901">
        <f t="shared" si="277"/>
        <v>0</v>
      </c>
      <c r="CS330" s="1901">
        <f t="shared" si="278"/>
        <v>0</v>
      </c>
      <c r="CT330" s="1901">
        <f t="shared" si="279"/>
        <v>0</v>
      </c>
    </row>
    <row r="331" spans="1:99" x14ac:dyDescent="0.25">
      <c r="A331" s="6306" t="s">
        <v>940</v>
      </c>
      <c r="B331" s="6307"/>
      <c r="C331" s="613">
        <f t="shared" si="280"/>
        <v>0</v>
      </c>
      <c r="D331" s="614">
        <f t="shared" si="281"/>
        <v>0</v>
      </c>
      <c r="E331" s="615">
        <f t="shared" si="281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5"/>
        <v/>
      </c>
      <c r="CA331" s="135" t="str">
        <f t="shared" si="282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3"/>
        <v/>
      </c>
      <c r="CD331" s="135" t="str">
        <f t="shared" si="284"/>
        <v/>
      </c>
      <c r="CE331" s="135" t="str">
        <f t="shared" si="285"/>
        <v/>
      </c>
      <c r="CF331" s="135" t="str">
        <f t="shared" si="286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6"/>
        <v>0</v>
      </c>
      <c r="CR331" s="1901">
        <f t="shared" si="277"/>
        <v>0</v>
      </c>
      <c r="CS331" s="1901">
        <f t="shared" si="278"/>
        <v>0</v>
      </c>
      <c r="CT331" s="1901">
        <f t="shared" si="279"/>
        <v>0</v>
      </c>
    </row>
    <row r="332" spans="1:99" x14ac:dyDescent="0.25">
      <c r="A332" s="6308" t="s">
        <v>941</v>
      </c>
      <c r="B332" s="6308"/>
      <c r="C332" s="613">
        <f t="shared" si="280"/>
        <v>0</v>
      </c>
      <c r="D332" s="614">
        <f t="shared" si="281"/>
        <v>0</v>
      </c>
      <c r="E332" s="615">
        <f t="shared" si="281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5"/>
        <v/>
      </c>
      <c r="CA332" s="135" t="str">
        <f t="shared" si="282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3"/>
        <v/>
      </c>
      <c r="CD332" s="135" t="str">
        <f t="shared" si="284"/>
        <v/>
      </c>
      <c r="CE332" s="135" t="str">
        <f t="shared" si="285"/>
        <v/>
      </c>
      <c r="CF332" s="135" t="str">
        <f t="shared" si="286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6"/>
        <v>0</v>
      </c>
      <c r="CR332" s="1901">
        <f t="shared" si="277"/>
        <v>0</v>
      </c>
      <c r="CS332" s="1901">
        <f t="shared" si="278"/>
        <v>0</v>
      </c>
      <c r="CT332" s="1901">
        <f t="shared" si="279"/>
        <v>0</v>
      </c>
    </row>
    <row r="333" spans="1:99" x14ac:dyDescent="0.25">
      <c r="A333" s="6301" t="s">
        <v>942</v>
      </c>
      <c r="B333" s="6302"/>
      <c r="C333" s="300">
        <f t="shared" si="280"/>
        <v>0</v>
      </c>
      <c r="D333" s="587">
        <f t="shared" si="281"/>
        <v>0</v>
      </c>
      <c r="E333" s="146">
        <f t="shared" si="281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5"/>
        <v/>
      </c>
      <c r="CA333" s="135" t="str">
        <f t="shared" si="282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3"/>
        <v/>
      </c>
      <c r="CD333" s="135" t="str">
        <f t="shared" si="284"/>
        <v/>
      </c>
      <c r="CE333" s="135" t="str">
        <f t="shared" si="285"/>
        <v/>
      </c>
      <c r="CF333" s="135" t="str">
        <f t="shared" si="286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6"/>
        <v>0</v>
      </c>
      <c r="CR333" s="1901">
        <f t="shared" si="277"/>
        <v>0</v>
      </c>
      <c r="CS333" s="1901">
        <f t="shared" si="278"/>
        <v>0</v>
      </c>
      <c r="CT333" s="1901">
        <f t="shared" si="279"/>
        <v>0</v>
      </c>
    </row>
    <row r="334" spans="1:99" x14ac:dyDescent="0.25">
      <c r="A334" s="6303" t="s">
        <v>943</v>
      </c>
      <c r="B334" s="6304"/>
      <c r="C334" s="483">
        <f t="shared" si="280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5"/>
        <v/>
      </c>
      <c r="CA334" s="181"/>
      <c r="CB334" s="181"/>
      <c r="CC334" s="135" t="str">
        <f t="shared" si="283"/>
        <v/>
      </c>
      <c r="CD334" s="135" t="str">
        <f t="shared" si="284"/>
        <v/>
      </c>
      <c r="CE334" s="135" t="str">
        <f t="shared" si="285"/>
        <v/>
      </c>
      <c r="CF334" s="135" t="str">
        <f t="shared" si="286"/>
        <v/>
      </c>
      <c r="CO334" s="3027"/>
      <c r="CP334" s="2707"/>
      <c r="CQ334" s="1901">
        <f t="shared" si="276"/>
        <v>0</v>
      </c>
      <c r="CR334" s="1901">
        <f t="shared" si="277"/>
        <v>0</v>
      </c>
      <c r="CS334" s="1901">
        <f t="shared" si="278"/>
        <v>0</v>
      </c>
      <c r="CT334" s="1901">
        <f t="shared" si="279"/>
        <v>0</v>
      </c>
    </row>
    <row r="335" spans="1:99" x14ac:dyDescent="0.25">
      <c r="A335" s="5842" t="s">
        <v>944</v>
      </c>
      <c r="B335" s="247" t="s">
        <v>945</v>
      </c>
      <c r="C335" s="300">
        <f t="shared" si="280"/>
        <v>0</v>
      </c>
      <c r="D335" s="587">
        <f t="shared" ref="D335:E339" si="287">SUM(F335+H335+J335+L335+N335+P335+R335+T335+V335+X335+Z335+AB335+AD335+AF335+AH335+AJ335+AL335+AN335+AP335)</f>
        <v>0</v>
      </c>
      <c r="E335" s="146">
        <f t="shared" si="287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5"/>
        <v/>
      </c>
      <c r="CA335" s="135" t="str">
        <f t="shared" si="282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3"/>
        <v/>
      </c>
      <c r="CD335" s="135" t="str">
        <f t="shared" si="284"/>
        <v/>
      </c>
      <c r="CE335" s="135" t="str">
        <f t="shared" si="285"/>
        <v/>
      </c>
      <c r="CF335" s="135" t="str">
        <f t="shared" si="286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6"/>
        <v>0</v>
      </c>
      <c r="CR335" s="1901">
        <f t="shared" si="277"/>
        <v>0</v>
      </c>
      <c r="CS335" s="1901">
        <f t="shared" si="278"/>
        <v>0</v>
      </c>
      <c r="CT335" s="1901">
        <f t="shared" si="279"/>
        <v>0</v>
      </c>
    </row>
    <row r="336" spans="1:99" x14ac:dyDescent="0.25">
      <c r="A336" s="5842"/>
      <c r="B336" s="499" t="s">
        <v>946</v>
      </c>
      <c r="C336" s="300">
        <f t="shared" si="280"/>
        <v>0</v>
      </c>
      <c r="D336" s="587">
        <f t="shared" si="287"/>
        <v>0</v>
      </c>
      <c r="E336" s="146">
        <f t="shared" si="287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5"/>
        <v/>
      </c>
      <c r="CA336" s="135" t="str">
        <f t="shared" si="282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3"/>
        <v/>
      </c>
      <c r="CD336" s="135" t="str">
        <f t="shared" si="284"/>
        <v/>
      </c>
      <c r="CE336" s="135" t="str">
        <f t="shared" si="285"/>
        <v/>
      </c>
      <c r="CF336" s="135" t="str">
        <f t="shared" si="286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6"/>
        <v>0</v>
      </c>
      <c r="CR336" s="1901">
        <f t="shared" si="277"/>
        <v>0</v>
      </c>
      <c r="CS336" s="1901">
        <f t="shared" si="278"/>
        <v>0</v>
      </c>
      <c r="CT336" s="1901">
        <f t="shared" si="279"/>
        <v>0</v>
      </c>
    </row>
    <row r="337" spans="1:99" x14ac:dyDescent="0.25">
      <c r="A337" s="5842"/>
      <c r="B337" s="499" t="s">
        <v>947</v>
      </c>
      <c r="C337" s="300">
        <f t="shared" si="280"/>
        <v>0</v>
      </c>
      <c r="D337" s="587">
        <f t="shared" si="287"/>
        <v>0</v>
      </c>
      <c r="E337" s="146">
        <f t="shared" si="287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5"/>
        <v/>
      </c>
      <c r="CA337" s="135" t="str">
        <f t="shared" si="282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3"/>
        <v/>
      </c>
      <c r="CD337" s="135" t="str">
        <f t="shared" si="284"/>
        <v/>
      </c>
      <c r="CE337" s="135" t="str">
        <f t="shared" si="285"/>
        <v/>
      </c>
      <c r="CF337" s="135" t="str">
        <f t="shared" si="286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6"/>
        <v>0</v>
      </c>
      <c r="CR337" s="1901">
        <f t="shared" si="277"/>
        <v>0</v>
      </c>
      <c r="CS337" s="1901">
        <f t="shared" si="278"/>
        <v>0</v>
      </c>
      <c r="CT337" s="1901">
        <f t="shared" si="279"/>
        <v>0</v>
      </c>
    </row>
    <row r="338" spans="1:99" x14ac:dyDescent="0.25">
      <c r="A338" s="5842"/>
      <c r="B338" s="357" t="s">
        <v>699</v>
      </c>
      <c r="C338" s="300">
        <f t="shared" si="280"/>
        <v>0</v>
      </c>
      <c r="D338" s="587">
        <f t="shared" si="287"/>
        <v>0</v>
      </c>
      <c r="E338" s="146">
        <f t="shared" si="287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5"/>
        <v/>
      </c>
      <c r="CA338" s="135" t="str">
        <f t="shared" si="282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3"/>
        <v/>
      </c>
      <c r="CD338" s="135" t="str">
        <f t="shared" si="284"/>
        <v/>
      </c>
      <c r="CE338" s="135" t="str">
        <f t="shared" si="285"/>
        <v/>
      </c>
      <c r="CF338" s="135" t="str">
        <f t="shared" si="286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6"/>
        <v>0</v>
      </c>
      <c r="CR338" s="1901">
        <f t="shared" si="277"/>
        <v>0</v>
      </c>
      <c r="CS338" s="1901">
        <f t="shared" si="278"/>
        <v>0</v>
      </c>
      <c r="CT338" s="1901">
        <f t="shared" si="279"/>
        <v>0</v>
      </c>
    </row>
    <row r="339" spans="1:99" x14ac:dyDescent="0.25">
      <c r="A339" s="5732"/>
      <c r="B339" s="399" t="s">
        <v>948</v>
      </c>
      <c r="C339" s="483">
        <f t="shared" si="280"/>
        <v>0</v>
      </c>
      <c r="D339" s="595">
        <f t="shared" si="287"/>
        <v>0</v>
      </c>
      <c r="E339" s="485">
        <f t="shared" si="287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5"/>
        <v/>
      </c>
      <c r="CA339" s="135" t="str">
        <f t="shared" si="282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3"/>
        <v/>
      </c>
      <c r="CD339" s="135" t="str">
        <f t="shared" si="284"/>
        <v/>
      </c>
      <c r="CE339" s="135" t="str">
        <f t="shared" si="285"/>
        <v/>
      </c>
      <c r="CF339" s="135" t="str">
        <f t="shared" si="286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6"/>
        <v>0</v>
      </c>
      <c r="CR339" s="1901">
        <f t="shared" si="277"/>
        <v>0</v>
      </c>
      <c r="CS339" s="1901">
        <f t="shared" si="278"/>
        <v>0</v>
      </c>
      <c r="CT339" s="1901">
        <f t="shared" si="279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8">SUM(F344+H344+J344+L344+N344+P344+R344+T344+V344+X344+Z344+AB344+AD344+AF344)</f>
        <v>0</v>
      </c>
      <c r="E344" s="568">
        <f t="shared" si="288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8"/>
        <v>0</v>
      </c>
      <c r="E345" s="568">
        <f t="shared" si="288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8"/>
        <v>0</v>
      </c>
      <c r="E346" s="568">
        <f t="shared" si="288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89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0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1">IF(AND(C357&gt;0,AH357=""),1,IF(AH357&gt;C357,1,0))</f>
        <v>0</v>
      </c>
      <c r="CP357" s="1901">
        <f t="shared" ref="CP357:CP366" si="292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3">SUM(D358+E358)</f>
        <v>0</v>
      </c>
      <c r="D358" s="761">
        <f t="shared" ref="D358:E366" si="294">SUM(F358+H358+J358+L358+N358+P358+R358+T358+V358+X358+Z358+AB358+AD358+AF358)</f>
        <v>0</v>
      </c>
      <c r="E358" s="762">
        <f t="shared" si="294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89"/>
        <v/>
      </c>
      <c r="CA358" s="135" t="str">
        <f t="shared" ref="CA358:CA365" si="295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0"/>
        <v/>
      </c>
      <c r="CO358" s="1901">
        <f t="shared" si="291"/>
        <v>0</v>
      </c>
      <c r="CP358" s="1901">
        <f t="shared" si="292"/>
        <v>0</v>
      </c>
    </row>
    <row r="359" spans="1:94" x14ac:dyDescent="0.25">
      <c r="A359" s="5732"/>
      <c r="B359" s="529" t="s">
        <v>964</v>
      </c>
      <c r="C359" s="202">
        <f t="shared" si="293"/>
        <v>1</v>
      </c>
      <c r="D359" s="763">
        <f t="shared" si="294"/>
        <v>1</v>
      </c>
      <c r="E359" s="223">
        <f t="shared" si="294"/>
        <v>0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0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0</v>
      </c>
      <c r="T359" s="380">
        <v>0</v>
      </c>
      <c r="U359" s="388">
        <v>0</v>
      </c>
      <c r="V359" s="380">
        <v>0</v>
      </c>
      <c r="W359" s="388">
        <v>0</v>
      </c>
      <c r="X359" s="380">
        <v>0</v>
      </c>
      <c r="Y359" s="388">
        <v>0</v>
      </c>
      <c r="Z359" s="380">
        <v>1</v>
      </c>
      <c r="AA359" s="388">
        <v>0</v>
      </c>
      <c r="AB359" s="380">
        <v>0</v>
      </c>
      <c r="AC359" s="388">
        <v>0</v>
      </c>
      <c r="AD359" s="380">
        <v>0</v>
      </c>
      <c r="AE359" s="388">
        <v>0</v>
      </c>
      <c r="AF359" s="380">
        <v>0</v>
      </c>
      <c r="AG359" s="392">
        <v>0</v>
      </c>
      <c r="AH359" s="379">
        <v>0</v>
      </c>
      <c r="AI359" s="390">
        <v>0</v>
      </c>
      <c r="AJ359" s="429">
        <v>0</v>
      </c>
      <c r="AK359" s="372">
        <v>1</v>
      </c>
      <c r="AL359" s="389">
        <v>0</v>
      </c>
      <c r="AM359" s="389">
        <v>0</v>
      </c>
      <c r="AN359" t="str">
        <f t="shared" si="289"/>
        <v/>
      </c>
      <c r="CA359" s="135" t="str">
        <f t="shared" si="295"/>
        <v/>
      </c>
      <c r="CB359" s="135" t="str">
        <f t="shared" si="290"/>
        <v/>
      </c>
      <c r="CO359" s="1901">
        <f t="shared" si="291"/>
        <v>0</v>
      </c>
      <c r="CP359" s="1901">
        <f t="shared" si="292"/>
        <v>0</v>
      </c>
    </row>
    <row r="360" spans="1:94" x14ac:dyDescent="0.25">
      <c r="A360" s="6147" t="s">
        <v>965</v>
      </c>
      <c r="B360" s="492" t="s">
        <v>962</v>
      </c>
      <c r="C360" s="756">
        <f t="shared" si="293"/>
        <v>0</v>
      </c>
      <c r="D360" s="751">
        <f t="shared" si="294"/>
        <v>0</v>
      </c>
      <c r="E360" s="757">
        <f t="shared" si="294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89"/>
        <v/>
      </c>
      <c r="CA360" s="135" t="str">
        <f t="shared" si="295"/>
        <v/>
      </c>
      <c r="CB360" s="135" t="str">
        <f t="shared" si="290"/>
        <v/>
      </c>
      <c r="CO360" s="1901">
        <f t="shared" si="291"/>
        <v>0</v>
      </c>
      <c r="CP360" s="1901">
        <f t="shared" si="292"/>
        <v>0</v>
      </c>
    </row>
    <row r="361" spans="1:94" x14ac:dyDescent="0.25">
      <c r="A361" s="5842"/>
      <c r="B361" s="295" t="s">
        <v>963</v>
      </c>
      <c r="C361" s="760">
        <f t="shared" si="293"/>
        <v>0</v>
      </c>
      <c r="D361" s="761">
        <f t="shared" si="294"/>
        <v>0</v>
      </c>
      <c r="E361" s="762">
        <f t="shared" si="294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89"/>
        <v/>
      </c>
      <c r="CA361" s="135" t="str">
        <f t="shared" si="295"/>
        <v/>
      </c>
      <c r="CB361" s="135" t="str">
        <f t="shared" si="290"/>
        <v/>
      </c>
      <c r="CO361" s="1901">
        <f t="shared" si="291"/>
        <v>0</v>
      </c>
      <c r="CP361" s="1901">
        <f t="shared" si="292"/>
        <v>0</v>
      </c>
    </row>
    <row r="362" spans="1:94" x14ac:dyDescent="0.25">
      <c r="A362" s="5732"/>
      <c r="B362" s="529" t="s">
        <v>964</v>
      </c>
      <c r="C362" s="724">
        <f t="shared" si="293"/>
        <v>1</v>
      </c>
      <c r="D362" s="764">
        <f t="shared" si="294"/>
        <v>1</v>
      </c>
      <c r="E362" s="765">
        <f t="shared" si="294"/>
        <v>0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0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0</v>
      </c>
      <c r="T362" s="373">
        <v>0</v>
      </c>
      <c r="U362" s="747">
        <v>0</v>
      </c>
      <c r="V362" s="373">
        <v>0</v>
      </c>
      <c r="W362" s="747">
        <v>0</v>
      </c>
      <c r="X362" s="373">
        <v>0</v>
      </c>
      <c r="Y362" s="747">
        <v>0</v>
      </c>
      <c r="Z362" s="373">
        <v>1</v>
      </c>
      <c r="AA362" s="747">
        <v>0</v>
      </c>
      <c r="AB362" s="373">
        <v>0</v>
      </c>
      <c r="AC362" s="747">
        <v>0</v>
      </c>
      <c r="AD362" s="373">
        <v>0</v>
      </c>
      <c r="AE362" s="747">
        <v>0</v>
      </c>
      <c r="AF362" s="373">
        <v>0</v>
      </c>
      <c r="AG362" s="600">
        <v>0</v>
      </c>
      <c r="AH362" s="379">
        <v>0</v>
      </c>
      <c r="AI362" s="390">
        <v>0</v>
      </c>
      <c r="AJ362" s="429">
        <v>0</v>
      </c>
      <c r="AK362" s="372">
        <v>1</v>
      </c>
      <c r="AL362" s="389">
        <v>0</v>
      </c>
      <c r="AM362" s="389">
        <v>0</v>
      </c>
      <c r="AN362" t="str">
        <f t="shared" si="289"/>
        <v/>
      </c>
      <c r="CA362" s="135" t="str">
        <f t="shared" si="295"/>
        <v/>
      </c>
      <c r="CB362" s="135" t="str">
        <f t="shared" si="290"/>
        <v/>
      </c>
      <c r="CO362" s="1901">
        <f t="shared" si="291"/>
        <v>0</v>
      </c>
      <c r="CP362" s="1901">
        <f t="shared" si="292"/>
        <v>0</v>
      </c>
    </row>
    <row r="363" spans="1:94" x14ac:dyDescent="0.25">
      <c r="A363" s="6294" t="s">
        <v>966</v>
      </c>
      <c r="B363" s="492" t="s">
        <v>967</v>
      </c>
      <c r="C363" s="317">
        <f t="shared" si="293"/>
        <v>0</v>
      </c>
      <c r="D363" s="140">
        <f t="shared" si="294"/>
        <v>0</v>
      </c>
      <c r="E363" s="224">
        <f t="shared" si="294"/>
        <v>0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0</v>
      </c>
      <c r="W363" s="107">
        <v>0</v>
      </c>
      <c r="X363" s="290">
        <v>0</v>
      </c>
      <c r="Y363" s="107">
        <v>0</v>
      </c>
      <c r="Z363" s="290">
        <v>0</v>
      </c>
      <c r="AA363" s="107">
        <v>0</v>
      </c>
      <c r="AB363" s="290">
        <v>0</v>
      </c>
      <c r="AC363" s="107">
        <v>0</v>
      </c>
      <c r="AD363" s="290">
        <v>0</v>
      </c>
      <c r="AE363" s="107">
        <v>0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0</v>
      </c>
      <c r="AM363" s="637">
        <v>0</v>
      </c>
      <c r="AN363" t="str">
        <f t="shared" si="289"/>
        <v/>
      </c>
      <c r="CA363" s="135" t="str">
        <f t="shared" si="295"/>
        <v/>
      </c>
      <c r="CB363" s="135" t="str">
        <f t="shared" si="290"/>
        <v/>
      </c>
      <c r="CO363" s="1901">
        <f t="shared" si="291"/>
        <v>0</v>
      </c>
      <c r="CP363" s="1901">
        <f t="shared" si="292"/>
        <v>0</v>
      </c>
    </row>
    <row r="364" spans="1:94" x14ac:dyDescent="0.25">
      <c r="A364" s="6295"/>
      <c r="B364" s="358" t="s">
        <v>968</v>
      </c>
      <c r="C364" s="760">
        <f t="shared" si="293"/>
        <v>0</v>
      </c>
      <c r="D364" s="761">
        <f t="shared" si="294"/>
        <v>0</v>
      </c>
      <c r="E364" s="762">
        <f t="shared" si="294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89"/>
        <v/>
      </c>
      <c r="CA364" s="135" t="str">
        <f t="shared" si="295"/>
        <v/>
      </c>
      <c r="CB364" s="135" t="str">
        <f t="shared" si="290"/>
        <v/>
      </c>
      <c r="CO364" s="1901">
        <f t="shared" si="291"/>
        <v>0</v>
      </c>
      <c r="CP364" s="1901">
        <f t="shared" si="292"/>
        <v>0</v>
      </c>
    </row>
    <row r="365" spans="1:94" x14ac:dyDescent="0.25">
      <c r="A365" s="6295"/>
      <c r="B365" s="358" t="s">
        <v>969</v>
      </c>
      <c r="C365" s="760">
        <f t="shared" si="293"/>
        <v>0</v>
      </c>
      <c r="D365" s="761">
        <f t="shared" si="294"/>
        <v>0</v>
      </c>
      <c r="E365" s="762">
        <f t="shared" si="294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89"/>
        <v/>
      </c>
      <c r="CA365" s="135" t="str">
        <f t="shared" si="295"/>
        <v/>
      </c>
      <c r="CB365" s="135" t="str">
        <f t="shared" si="290"/>
        <v/>
      </c>
      <c r="CO365" s="1901">
        <f t="shared" si="291"/>
        <v>0</v>
      </c>
      <c r="CP365" s="1901">
        <f t="shared" si="292"/>
        <v>0</v>
      </c>
    </row>
    <row r="366" spans="1:94" x14ac:dyDescent="0.25">
      <c r="A366" s="6296"/>
      <c r="B366" s="529" t="s">
        <v>970</v>
      </c>
      <c r="C366" s="724">
        <f t="shared" si="293"/>
        <v>0</v>
      </c>
      <c r="D366" s="764">
        <f t="shared" si="294"/>
        <v>0</v>
      </c>
      <c r="E366" s="765">
        <f t="shared" si="294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89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0"/>
        <v/>
      </c>
      <c r="CO366" s="1901">
        <f t="shared" si="291"/>
        <v>0</v>
      </c>
      <c r="CP366" s="1901">
        <f t="shared" si="292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6">SUM(C372:D372)</f>
        <v>0</v>
      </c>
      <c r="C372" s="2746">
        <f t="shared" ref="C372:D382" si="297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6"/>
        <v>0</v>
      </c>
      <c r="C375" s="3051">
        <f t="shared" si="297"/>
        <v>0</v>
      </c>
      <c r="D375" s="588">
        <f t="shared" si="297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8">CA375&amp;CB375</f>
        <v/>
      </c>
      <c r="CA375" s="135" t="str">
        <f t="shared" ref="CA375:CA389" si="299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0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1">IF(AND(B375&gt;0,AS375=""),1,IF(AS375&gt;B375,1,0))</f>
        <v>0</v>
      </c>
    </row>
    <row r="376" spans="1:94" ht="21" x14ac:dyDescent="0.25">
      <c r="A376" s="3052" t="s">
        <v>985</v>
      </c>
      <c r="B376" s="3053">
        <f t="shared" si="296"/>
        <v>0</v>
      </c>
      <c r="C376" s="3054">
        <f t="shared" si="297"/>
        <v>0</v>
      </c>
      <c r="D376" s="591">
        <f t="shared" si="297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8"/>
        <v/>
      </c>
      <c r="CA376" s="135" t="str">
        <f t="shared" si="299"/>
        <v/>
      </c>
      <c r="CB376" s="135" t="str">
        <f t="shared" si="300"/>
        <v/>
      </c>
      <c r="CO376" s="1901">
        <f t="shared" ref="CO376:CO389" si="302">IF(AND(B376&gt;0,AR376=""),1,IF(AR376&gt;B376,1,0))</f>
        <v>0</v>
      </c>
      <c r="CP376" s="1901">
        <f t="shared" si="301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6"/>
        <v>0</v>
      </c>
      <c r="C378" s="3051">
        <f t="shared" si="297"/>
        <v>0</v>
      </c>
      <c r="D378" s="2414">
        <f t="shared" si="297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3">CA378&amp;CB378</f>
        <v/>
      </c>
      <c r="CA378" s="135" t="str">
        <f t="shared" si="299"/>
        <v/>
      </c>
      <c r="CB378" s="135" t="str">
        <f t="shared" si="300"/>
        <v/>
      </c>
      <c r="CO378" s="1901">
        <f t="shared" si="302"/>
        <v>0</v>
      </c>
      <c r="CP378" s="1901">
        <f t="shared" si="301"/>
        <v>0</v>
      </c>
    </row>
    <row r="379" spans="1:94" x14ac:dyDescent="0.25">
      <c r="A379" s="3052" t="s">
        <v>988</v>
      </c>
      <c r="B379" s="3053">
        <f t="shared" si="296"/>
        <v>0</v>
      </c>
      <c r="C379" s="3054">
        <f t="shared" si="297"/>
        <v>0</v>
      </c>
      <c r="D379" s="591">
        <f t="shared" si="297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3"/>
        <v/>
      </c>
      <c r="CA379" s="135" t="str">
        <f t="shared" si="299"/>
        <v/>
      </c>
      <c r="CB379" s="135" t="str">
        <f t="shared" si="300"/>
        <v/>
      </c>
      <c r="CO379" s="1901">
        <f t="shared" si="302"/>
        <v>0</v>
      </c>
      <c r="CP379" s="1901">
        <f t="shared" si="301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3"/>
        <v/>
      </c>
      <c r="CA380" s="135" t="str">
        <f t="shared" si="299"/>
        <v/>
      </c>
      <c r="CB380" s="135" t="str">
        <f t="shared" si="300"/>
        <v/>
      </c>
      <c r="CO380" s="1901">
        <f t="shared" si="302"/>
        <v>0</v>
      </c>
      <c r="CP380" s="1901">
        <f t="shared" si="301"/>
        <v>0</v>
      </c>
    </row>
    <row r="381" spans="1:94" x14ac:dyDescent="0.25">
      <c r="A381" s="3046" t="s">
        <v>990</v>
      </c>
      <c r="B381" s="3056">
        <f t="shared" si="296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3"/>
        <v/>
      </c>
      <c r="CA381" s="135" t="str">
        <f t="shared" si="299"/>
        <v/>
      </c>
      <c r="CB381" s="135" t="str">
        <f t="shared" si="300"/>
        <v/>
      </c>
      <c r="CO381" s="1901">
        <f t="shared" si="302"/>
        <v>0</v>
      </c>
      <c r="CP381" s="1901">
        <f t="shared" si="301"/>
        <v>0</v>
      </c>
    </row>
    <row r="382" spans="1:94" x14ac:dyDescent="0.25">
      <c r="A382" s="3052" t="s">
        <v>991</v>
      </c>
      <c r="B382" s="3053">
        <f t="shared" si="296"/>
        <v>0</v>
      </c>
      <c r="C382" s="3054">
        <f t="shared" si="297"/>
        <v>0</v>
      </c>
      <c r="D382" s="591">
        <f t="shared" si="297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3"/>
        <v/>
      </c>
      <c r="CA382" s="135" t="str">
        <f t="shared" si="299"/>
        <v/>
      </c>
      <c r="CB382" s="135" t="str">
        <f t="shared" si="300"/>
        <v/>
      </c>
      <c r="CO382" s="1901">
        <f t="shared" si="302"/>
        <v>0</v>
      </c>
      <c r="CP382" s="1901">
        <f t="shared" si="301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4">SUM(C384:D384)</f>
        <v>0</v>
      </c>
      <c r="C384" s="3063">
        <f t="shared" ref="C384:C389" si="305">SUM(E384,G384,I384,K384,M384,O384,Q384,S384,U384,W384,Y384,AA384,AC384,AE384,AG384,AI384,AK384)</f>
        <v>0</v>
      </c>
      <c r="D384" s="3044">
        <f t="shared" ref="D384:D389" si="306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7">CA384&amp;CB384</f>
        <v/>
      </c>
      <c r="CA384" s="135" t="str">
        <f t="shared" si="299"/>
        <v/>
      </c>
      <c r="CB384" s="135" t="str">
        <f t="shared" si="300"/>
        <v/>
      </c>
      <c r="CO384" s="1901">
        <f t="shared" si="302"/>
        <v>0</v>
      </c>
      <c r="CP384" s="1901">
        <f t="shared" si="301"/>
        <v>0</v>
      </c>
    </row>
    <row r="385" spans="1:94" x14ac:dyDescent="0.25">
      <c r="A385" s="3058" t="s">
        <v>994</v>
      </c>
      <c r="B385" s="3059">
        <f t="shared" si="304"/>
        <v>0</v>
      </c>
      <c r="C385" s="3060">
        <f t="shared" si="305"/>
        <v>0</v>
      </c>
      <c r="D385" s="560">
        <f t="shared" si="306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7"/>
        <v/>
      </c>
      <c r="CA385" s="135" t="str">
        <f t="shared" si="299"/>
        <v/>
      </c>
      <c r="CB385" s="135" t="str">
        <f t="shared" si="300"/>
        <v/>
      </c>
      <c r="CO385" s="1901">
        <f t="shared" si="302"/>
        <v>0</v>
      </c>
      <c r="CP385" s="1901">
        <f t="shared" si="301"/>
        <v>0</v>
      </c>
    </row>
    <row r="386" spans="1:94" x14ac:dyDescent="0.25">
      <c r="A386" s="3058" t="s">
        <v>995</v>
      </c>
      <c r="B386" s="3059">
        <f t="shared" si="304"/>
        <v>0</v>
      </c>
      <c r="C386" s="3060">
        <f t="shared" si="305"/>
        <v>0</v>
      </c>
      <c r="D386" s="560">
        <f t="shared" si="306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7"/>
        <v/>
      </c>
      <c r="CA386" s="135" t="str">
        <f t="shared" si="299"/>
        <v/>
      </c>
      <c r="CB386" s="135" t="str">
        <f t="shared" si="300"/>
        <v/>
      </c>
      <c r="CO386" s="1901">
        <f t="shared" si="302"/>
        <v>0</v>
      </c>
      <c r="CP386" s="1901">
        <f t="shared" si="301"/>
        <v>0</v>
      </c>
    </row>
    <row r="387" spans="1:94" x14ac:dyDescent="0.25">
      <c r="A387" s="3058" t="s">
        <v>989</v>
      </c>
      <c r="B387" s="3059">
        <f t="shared" si="304"/>
        <v>0</v>
      </c>
      <c r="C387" s="3060">
        <f t="shared" si="305"/>
        <v>0</v>
      </c>
      <c r="D387" s="560">
        <f t="shared" si="306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7"/>
        <v/>
      </c>
      <c r="CA387" s="135" t="str">
        <f t="shared" si="299"/>
        <v/>
      </c>
      <c r="CB387" s="135" t="str">
        <f t="shared" si="300"/>
        <v/>
      </c>
      <c r="CO387" s="1901">
        <f t="shared" si="302"/>
        <v>0</v>
      </c>
      <c r="CP387" s="1901">
        <f t="shared" si="301"/>
        <v>0</v>
      </c>
    </row>
    <row r="388" spans="1:94" ht="21" x14ac:dyDescent="0.25">
      <c r="A388" s="3058" t="s">
        <v>996</v>
      </c>
      <c r="B388" s="3059">
        <f t="shared" si="304"/>
        <v>0</v>
      </c>
      <c r="C388" s="3060">
        <f t="shared" si="305"/>
        <v>0</v>
      </c>
      <c r="D388" s="560">
        <f t="shared" si="306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7"/>
        <v/>
      </c>
      <c r="CA388" s="135" t="str">
        <f t="shared" si="299"/>
        <v/>
      </c>
      <c r="CB388" s="135" t="str">
        <f t="shared" si="300"/>
        <v/>
      </c>
      <c r="CO388" s="1901">
        <f t="shared" si="302"/>
        <v>0</v>
      </c>
      <c r="CP388" s="1901">
        <f t="shared" si="301"/>
        <v>0</v>
      </c>
    </row>
    <row r="389" spans="1:94" x14ac:dyDescent="0.25">
      <c r="A389" s="3064" t="s">
        <v>997</v>
      </c>
      <c r="B389" s="3065">
        <f t="shared" si="304"/>
        <v>0</v>
      </c>
      <c r="C389" s="3066">
        <f t="shared" si="305"/>
        <v>0</v>
      </c>
      <c r="D389" s="563">
        <f t="shared" si="306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7"/>
        <v/>
      </c>
      <c r="CA389" s="135" t="str">
        <f t="shared" si="299"/>
        <v/>
      </c>
      <c r="CB389" s="135" t="str">
        <f t="shared" si="300"/>
        <v/>
      </c>
      <c r="CO389" s="1901">
        <f t="shared" si="302"/>
        <v>0</v>
      </c>
      <c r="CP389" s="1901">
        <f t="shared" si="301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8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8"/>
        <v>0</v>
      </c>
      <c r="C395" s="779">
        <f>SUM(C396:C398)</f>
        <v>0</v>
      </c>
      <c r="D395" s="572">
        <f t="shared" ref="D395:E395" si="309">SUM(D396:D398)</f>
        <v>0</v>
      </c>
      <c r="E395" s="572">
        <f t="shared" si="309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0">SUM(K396:K398)</f>
        <v>0</v>
      </c>
      <c r="L395" s="586">
        <f t="shared" si="310"/>
        <v>0</v>
      </c>
      <c r="M395" s="3074">
        <f t="shared" si="310"/>
        <v>0</v>
      </c>
      <c r="N395" s="3075">
        <f t="shared" si="310"/>
        <v>0</v>
      </c>
      <c r="O395" s="3076">
        <f t="shared" si="310"/>
        <v>0</v>
      </c>
      <c r="P395" s="5481">
        <f t="shared" si="310"/>
        <v>0</v>
      </c>
      <c r="Q395" s="3078">
        <f t="shared" si="310"/>
        <v>0</v>
      </c>
      <c r="R395" s="3077">
        <f t="shared" si="310"/>
        <v>0</v>
      </c>
      <c r="S395" s="3076">
        <f t="shared" si="310"/>
        <v>0</v>
      </c>
      <c r="T395" s="3078">
        <f t="shared" si="310"/>
        <v>0</v>
      </c>
      <c r="U395" s="3077">
        <f t="shared" si="310"/>
        <v>0</v>
      </c>
    </row>
    <row r="396" spans="1:94" x14ac:dyDescent="0.25">
      <c r="A396" s="3061" t="s">
        <v>1015</v>
      </c>
      <c r="B396" s="3079">
        <f t="shared" si="308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1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2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8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1"/>
        <v/>
      </c>
      <c r="CA397" s="135" t="str">
        <f t="shared" ref="CA397" si="313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4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2"/>
        <v>0</v>
      </c>
      <c r="CP397" s="1901">
        <f t="shared" ref="CP397" si="315">IF(AND($B397&gt;0,L397=""),1,IF(L397&gt;$B397,1,0))</f>
        <v>0</v>
      </c>
    </row>
    <row r="398" spans="1:94" x14ac:dyDescent="0.25">
      <c r="A398" s="3058" t="s">
        <v>1017</v>
      </c>
      <c r="B398" s="3084">
        <f t="shared" si="308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1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4"/>
        <v/>
      </c>
      <c r="CO398" s="1901">
        <f t="shared" si="312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8"/>
        <v>0</v>
      </c>
      <c r="C399" s="779">
        <f>SUM(C400:C403)</f>
        <v>0</v>
      </c>
      <c r="D399" s="572">
        <f t="shared" ref="D399:U399" si="316">SUM(D400:D403)</f>
        <v>0</v>
      </c>
      <c r="E399" s="515">
        <f t="shared" si="316"/>
        <v>0</v>
      </c>
      <c r="F399" s="779">
        <f t="shared" si="316"/>
        <v>0</v>
      </c>
      <c r="G399" s="5705">
        <f t="shared" si="316"/>
        <v>0</v>
      </c>
      <c r="H399" s="539">
        <f t="shared" si="316"/>
        <v>0</v>
      </c>
      <c r="I399" s="514">
        <f>SUM(I400:I403)</f>
        <v>0</v>
      </c>
      <c r="J399" s="513">
        <f t="shared" si="316"/>
        <v>0</v>
      </c>
      <c r="K399" s="572">
        <f t="shared" si="316"/>
        <v>0</v>
      </c>
      <c r="L399" s="586">
        <f t="shared" si="316"/>
        <v>0</v>
      </c>
      <c r="M399" s="3087">
        <f t="shared" si="316"/>
        <v>0</v>
      </c>
      <c r="N399" s="3088">
        <f t="shared" si="316"/>
        <v>0</v>
      </c>
      <c r="O399" s="3087">
        <f t="shared" si="316"/>
        <v>0</v>
      </c>
      <c r="P399" s="5702">
        <f t="shared" si="316"/>
        <v>0</v>
      </c>
      <c r="Q399" s="3089">
        <f t="shared" si="316"/>
        <v>0</v>
      </c>
      <c r="R399" s="3088">
        <f t="shared" si="316"/>
        <v>0</v>
      </c>
      <c r="S399" s="3087">
        <f t="shared" si="316"/>
        <v>0</v>
      </c>
      <c r="T399" s="3089">
        <f t="shared" si="316"/>
        <v>0</v>
      </c>
      <c r="U399" s="3088">
        <f t="shared" si="316"/>
        <v>0</v>
      </c>
    </row>
    <row r="400" spans="1:94" x14ac:dyDescent="0.25">
      <c r="A400" s="3061" t="s">
        <v>1018</v>
      </c>
      <c r="B400" s="3079">
        <f t="shared" si="308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1"/>
        <v/>
      </c>
      <c r="CA400" s="135" t="str">
        <f t="shared" ref="CA400:CA403" si="317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8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19">IF(AND($B400&gt;0,K400=""),1,IF(K400&gt;$B400,1,0))</f>
        <v>0</v>
      </c>
      <c r="CP400" s="1901">
        <f t="shared" ref="CP400:CP404" si="320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8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1"/>
        <v/>
      </c>
      <c r="CA401" s="135" t="str">
        <f t="shared" si="317"/>
        <v/>
      </c>
      <c r="CB401" s="135" t="str">
        <f t="shared" si="318"/>
        <v/>
      </c>
      <c r="CO401" s="1901">
        <f t="shared" si="319"/>
        <v>0</v>
      </c>
      <c r="CP401" s="1901">
        <f t="shared" si="320"/>
        <v>0</v>
      </c>
    </row>
    <row r="402" spans="1:94" ht="12" customHeight="1" x14ac:dyDescent="0.25">
      <c r="A402" s="3058" t="s">
        <v>1020</v>
      </c>
      <c r="B402" s="3084">
        <f t="shared" si="308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1"/>
        <v/>
      </c>
      <c r="CA402" s="135" t="str">
        <f t="shared" si="317"/>
        <v/>
      </c>
      <c r="CB402" s="135" t="str">
        <f t="shared" si="318"/>
        <v/>
      </c>
      <c r="CO402" s="1901">
        <f t="shared" si="319"/>
        <v>0</v>
      </c>
      <c r="CP402" s="1901">
        <f t="shared" si="320"/>
        <v>0</v>
      </c>
    </row>
    <row r="403" spans="1:94" ht="15.75" thickBot="1" x14ac:dyDescent="0.3">
      <c r="A403" s="3097" t="s">
        <v>1021</v>
      </c>
      <c r="B403" s="3098">
        <f t="shared" si="308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1"/>
        <v/>
      </c>
      <c r="CA403" s="135" t="str">
        <f t="shared" si="317"/>
        <v/>
      </c>
      <c r="CB403" s="135" t="str">
        <f t="shared" si="318"/>
        <v/>
      </c>
      <c r="CO403" s="1901">
        <f t="shared" si="319"/>
        <v>0</v>
      </c>
      <c r="CP403" s="1901">
        <f t="shared" si="320"/>
        <v>0</v>
      </c>
    </row>
    <row r="404" spans="1:94" ht="15.75" thickTop="1" x14ac:dyDescent="0.25">
      <c r="A404" s="3106" t="s">
        <v>1022</v>
      </c>
      <c r="B404" s="3107">
        <f t="shared" si="308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1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8"/>
        <v/>
      </c>
      <c r="CO404" s="1901">
        <f t="shared" si="319"/>
        <v>0</v>
      </c>
      <c r="CP404" s="1901">
        <f t="shared" si="320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1">CA410&amp;CB410</f>
        <v/>
      </c>
      <c r="CA410" s="135" t="str">
        <f t="shared" ref="CA410:CA411" si="322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3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4">IF(AND($B410&gt;0,E410=""),1,IF(E410&gt;$B410,1,0))</f>
        <v>0</v>
      </c>
      <c r="CP410" s="1901">
        <f t="shared" ref="CP410:CP411" si="325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2"/>
        <v/>
      </c>
      <c r="CB411" s="135" t="str">
        <f t="shared" si="323"/>
        <v/>
      </c>
      <c r="CO411" s="1901">
        <f t="shared" si="324"/>
        <v>0</v>
      </c>
      <c r="CP411" s="1901">
        <f t="shared" si="325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31</v>
      </c>
      <c r="B437" s="3115">
        <f>SUM(CO11:CY411)</f>
        <v>4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13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20</v>
      </c>
      <c r="D12" s="769">
        <f>SUM(F12+H12+J12+L12+N12+P12+R12+T12+V12+X12+Z12+AB12+AD12+AF12+AH12+AJ12+AL12)</f>
        <v>2</v>
      </c>
      <c r="E12" s="621">
        <f>SUM(G12+I12+K12+M12+O12+Q12+S12+U12+W12+Y12+AA12+AC12+AE12+AG12+AI12+AK12+AM12)</f>
        <v>18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1</v>
      </c>
      <c r="M12" s="771">
        <v>5</v>
      </c>
      <c r="N12" s="770">
        <v>0</v>
      </c>
      <c r="O12" s="771">
        <v>0</v>
      </c>
      <c r="P12" s="770">
        <v>0</v>
      </c>
      <c r="Q12" s="771">
        <v>1</v>
      </c>
      <c r="R12" s="770">
        <v>0</v>
      </c>
      <c r="S12" s="771">
        <v>1</v>
      </c>
      <c r="T12" s="770">
        <v>0</v>
      </c>
      <c r="U12" s="771">
        <v>0</v>
      </c>
      <c r="V12" s="770">
        <v>0</v>
      </c>
      <c r="W12" s="771">
        <v>1</v>
      </c>
      <c r="X12" s="770">
        <v>0</v>
      </c>
      <c r="Y12" s="771">
        <v>3</v>
      </c>
      <c r="Z12" s="770">
        <v>1</v>
      </c>
      <c r="AA12" s="771">
        <v>1</v>
      </c>
      <c r="AB12" s="770">
        <v>0</v>
      </c>
      <c r="AC12" s="771">
        <v>1</v>
      </c>
      <c r="AD12" s="770">
        <v>0</v>
      </c>
      <c r="AE12" s="771">
        <v>3</v>
      </c>
      <c r="AF12" s="770">
        <v>0</v>
      </c>
      <c r="AG12" s="771">
        <v>0</v>
      </c>
      <c r="AH12" s="770">
        <v>0</v>
      </c>
      <c r="AI12" s="771">
        <v>1</v>
      </c>
      <c r="AJ12" s="770">
        <v>0</v>
      </c>
      <c r="AK12" s="771">
        <v>0</v>
      </c>
      <c r="AL12" s="772">
        <v>0</v>
      </c>
      <c r="AM12" s="759">
        <v>1</v>
      </c>
      <c r="AN12" s="758">
        <v>20</v>
      </c>
      <c r="AO12" s="773">
        <v>0</v>
      </c>
      <c r="AP12" s="773">
        <v>2</v>
      </c>
      <c r="AQ12" s="576">
        <v>3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32</v>
      </c>
      <c r="D13" s="774">
        <f t="shared" ref="D13:E26" si="2">SUM(F13+H13+J13+L13+N13+P13+R13+T13+V13+X13+Z13+AB13+AD13+AF13+AH13+AJ13+AL13)</f>
        <v>4</v>
      </c>
      <c r="E13" s="345">
        <f t="shared" si="2"/>
        <v>28</v>
      </c>
      <c r="F13" s="346">
        <v>0</v>
      </c>
      <c r="G13" s="347">
        <v>0</v>
      </c>
      <c r="H13" s="346">
        <v>0</v>
      </c>
      <c r="I13" s="347">
        <v>2</v>
      </c>
      <c r="J13" s="346">
        <v>0</v>
      </c>
      <c r="K13" s="350">
        <v>0</v>
      </c>
      <c r="L13" s="346">
        <v>1</v>
      </c>
      <c r="M13" s="350">
        <v>8</v>
      </c>
      <c r="N13" s="346">
        <v>0</v>
      </c>
      <c r="O13" s="350">
        <v>0</v>
      </c>
      <c r="P13" s="346">
        <v>0</v>
      </c>
      <c r="Q13" s="350">
        <v>2</v>
      </c>
      <c r="R13" s="346">
        <v>0</v>
      </c>
      <c r="S13" s="350">
        <v>0</v>
      </c>
      <c r="T13" s="346">
        <v>0</v>
      </c>
      <c r="U13" s="350">
        <v>0</v>
      </c>
      <c r="V13" s="346">
        <v>1</v>
      </c>
      <c r="W13" s="350">
        <v>1</v>
      </c>
      <c r="X13" s="346">
        <v>0</v>
      </c>
      <c r="Y13" s="350">
        <v>3</v>
      </c>
      <c r="Z13" s="346">
        <v>0</v>
      </c>
      <c r="AA13" s="350">
        <v>2</v>
      </c>
      <c r="AB13" s="346">
        <v>1</v>
      </c>
      <c r="AC13" s="350">
        <v>3</v>
      </c>
      <c r="AD13" s="346">
        <v>0</v>
      </c>
      <c r="AE13" s="350">
        <v>3</v>
      </c>
      <c r="AF13" s="346">
        <v>1</v>
      </c>
      <c r="AG13" s="350">
        <v>3</v>
      </c>
      <c r="AH13" s="346">
        <v>0</v>
      </c>
      <c r="AI13" s="350">
        <v>0</v>
      </c>
      <c r="AJ13" s="346">
        <v>0</v>
      </c>
      <c r="AK13" s="350">
        <v>0</v>
      </c>
      <c r="AL13" s="351">
        <v>0</v>
      </c>
      <c r="AM13" s="352">
        <v>1</v>
      </c>
      <c r="AN13" s="430">
        <v>32</v>
      </c>
      <c r="AO13" s="369">
        <v>0</v>
      </c>
      <c r="AP13" s="369">
        <v>2</v>
      </c>
      <c r="AQ13" s="347">
        <v>3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52</v>
      </c>
      <c r="D22" s="625">
        <f t="shared" si="2"/>
        <v>6</v>
      </c>
      <c r="E22" s="626">
        <f>SUM(G22+I22+K22+M22+O22+Q22+S22+U22+W22+Y22+AA22+AC22+AE22+AG22+AI22+AK22+AM22)</f>
        <v>46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2</v>
      </c>
      <c r="J22" s="779">
        <f t="shared" si="22"/>
        <v>0</v>
      </c>
      <c r="K22" s="586">
        <f t="shared" si="22"/>
        <v>0</v>
      </c>
      <c r="L22" s="779">
        <f t="shared" si="22"/>
        <v>2</v>
      </c>
      <c r="M22" s="586">
        <f t="shared" si="22"/>
        <v>13</v>
      </c>
      <c r="N22" s="779">
        <f t="shared" si="22"/>
        <v>0</v>
      </c>
      <c r="O22" s="586">
        <f t="shared" si="22"/>
        <v>0</v>
      </c>
      <c r="P22" s="779">
        <f t="shared" si="22"/>
        <v>0</v>
      </c>
      <c r="Q22" s="586">
        <f t="shared" si="22"/>
        <v>3</v>
      </c>
      <c r="R22" s="779">
        <f t="shared" si="22"/>
        <v>0</v>
      </c>
      <c r="S22" s="586">
        <f t="shared" si="22"/>
        <v>1</v>
      </c>
      <c r="T22" s="779">
        <f t="shared" si="22"/>
        <v>0</v>
      </c>
      <c r="U22" s="586">
        <f t="shared" si="22"/>
        <v>0</v>
      </c>
      <c r="V22" s="779">
        <f t="shared" si="22"/>
        <v>1</v>
      </c>
      <c r="W22" s="586">
        <f t="shared" si="22"/>
        <v>2</v>
      </c>
      <c r="X22" s="779">
        <f t="shared" si="22"/>
        <v>0</v>
      </c>
      <c r="Y22" s="586">
        <f t="shared" si="22"/>
        <v>6</v>
      </c>
      <c r="Z22" s="779">
        <f t="shared" si="22"/>
        <v>1</v>
      </c>
      <c r="AA22" s="586">
        <f t="shared" si="22"/>
        <v>3</v>
      </c>
      <c r="AB22" s="779">
        <f t="shared" si="22"/>
        <v>1</v>
      </c>
      <c r="AC22" s="586">
        <f t="shared" si="22"/>
        <v>4</v>
      </c>
      <c r="AD22" s="779">
        <f t="shared" si="22"/>
        <v>0</v>
      </c>
      <c r="AE22" s="586">
        <f t="shared" si="22"/>
        <v>6</v>
      </c>
      <c r="AF22" s="779">
        <f t="shared" si="22"/>
        <v>1</v>
      </c>
      <c r="AG22" s="586">
        <f t="shared" si="22"/>
        <v>3</v>
      </c>
      <c r="AH22" s="779">
        <f t="shared" si="22"/>
        <v>0</v>
      </c>
      <c r="AI22" s="586">
        <f t="shared" si="22"/>
        <v>1</v>
      </c>
      <c r="AJ22" s="779">
        <f t="shared" si="22"/>
        <v>0</v>
      </c>
      <c r="AK22" s="586">
        <f t="shared" si="22"/>
        <v>0</v>
      </c>
      <c r="AL22" s="780">
        <f t="shared" si="22"/>
        <v>0</v>
      </c>
      <c r="AM22" s="513">
        <f t="shared" si="22"/>
        <v>2</v>
      </c>
      <c r="AN22" s="514">
        <f t="shared" si="22"/>
        <v>52</v>
      </c>
      <c r="AO22" s="512">
        <f t="shared" si="22"/>
        <v>0</v>
      </c>
      <c r="AP22" s="512">
        <f>SUM(AP12:AP21)</f>
        <v>4</v>
      </c>
      <c r="AQ22" s="515">
        <f t="shared" si="22"/>
        <v>6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5</v>
      </c>
      <c r="D24" s="721">
        <f t="shared" si="2"/>
        <v>1</v>
      </c>
      <c r="E24" s="787">
        <f t="shared" si="2"/>
        <v>4</v>
      </c>
      <c r="F24" s="669">
        <v>0</v>
      </c>
      <c r="G24" s="668">
        <v>0</v>
      </c>
      <c r="H24" s="669">
        <v>1</v>
      </c>
      <c r="I24" s="668">
        <v>0</v>
      </c>
      <c r="J24" s="669">
        <v>0</v>
      </c>
      <c r="K24" s="671">
        <v>0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1</v>
      </c>
      <c r="V24" s="669">
        <v>0</v>
      </c>
      <c r="W24" s="671">
        <v>1</v>
      </c>
      <c r="X24" s="669">
        <v>0</v>
      </c>
      <c r="Y24" s="671">
        <v>0</v>
      </c>
      <c r="Z24" s="669">
        <v>0</v>
      </c>
      <c r="AA24" s="671">
        <v>1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1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5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0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0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1</v>
      </c>
      <c r="C30" s="576">
        <v>1</v>
      </c>
      <c r="D30" s="797">
        <v>0</v>
      </c>
      <c r="E30" s="472">
        <f>SUM(F30+G30)</f>
        <v>1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1</v>
      </c>
      <c r="H30" s="770">
        <v>0</v>
      </c>
      <c r="I30" s="576">
        <v>0</v>
      </c>
      <c r="J30" s="770">
        <v>0</v>
      </c>
      <c r="K30" s="771">
        <v>0</v>
      </c>
      <c r="L30" s="770">
        <v>0</v>
      </c>
      <c r="M30" s="771">
        <v>1</v>
      </c>
      <c r="N30" s="770">
        <v>0</v>
      </c>
      <c r="O30" s="771">
        <v>0</v>
      </c>
      <c r="P30" s="770">
        <v>0</v>
      </c>
      <c r="Q30" s="576">
        <v>0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1</v>
      </c>
      <c r="C32" s="515">
        <f t="shared" si="32"/>
        <v>1</v>
      </c>
      <c r="D32" s="801">
        <f t="shared" si="32"/>
        <v>0</v>
      </c>
      <c r="E32" s="572">
        <f t="shared" si="32"/>
        <v>1</v>
      </c>
      <c r="F32" s="572">
        <f t="shared" si="32"/>
        <v>0</v>
      </c>
      <c r="G32" s="572">
        <f t="shared" si="32"/>
        <v>1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1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99</v>
      </c>
      <c r="C120" s="901">
        <v>0</v>
      </c>
      <c r="D120" s="902">
        <v>0</v>
      </c>
      <c r="E120" s="903">
        <v>99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259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X68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>
        <v>1</v>
      </c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1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2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>
        <v>1</v>
      </c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1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1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2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3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1</v>
      </c>
      <c r="AF117" s="3177">
        <v>4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3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1</v>
      </c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4</v>
      </c>
      <c r="AF126" s="3193">
        <f t="shared" si="25"/>
        <v>20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24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37" zoomScaleNormal="100" workbookViewId="0">
      <selection activeCell="AY253" sqref="AY25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106</v>
      </c>
      <c r="E12" s="2326">
        <f>SUM(G12+I12+K12+M12+O12+Q12+S12+U12+W12+Y12+AA12+AC12+AE12+AG12+AI12+AK12+AM12+AO12)</f>
        <v>41</v>
      </c>
      <c r="F12" s="588">
        <f>SUM(H12+J12+L12+N12+P12+R12+T12+V12+X12+Z12+AB12+AD12+AF12+AH12+AJ12+AL12+AN12+AP12)</f>
        <v>65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1</v>
      </c>
      <c r="O12" s="290">
        <v>2</v>
      </c>
      <c r="P12" s="107">
        <v>2</v>
      </c>
      <c r="Q12" s="290">
        <v>0</v>
      </c>
      <c r="R12" s="637">
        <v>0</v>
      </c>
      <c r="S12" s="290">
        <v>0</v>
      </c>
      <c r="T12" s="637">
        <v>1</v>
      </c>
      <c r="U12" s="290">
        <v>3</v>
      </c>
      <c r="V12" s="637">
        <v>2</v>
      </c>
      <c r="W12" s="290">
        <v>1</v>
      </c>
      <c r="X12" s="637">
        <v>0</v>
      </c>
      <c r="Y12" s="290">
        <v>5</v>
      </c>
      <c r="Z12" s="637">
        <v>1</v>
      </c>
      <c r="AA12" s="290">
        <v>3</v>
      </c>
      <c r="AB12" s="637">
        <v>0</v>
      </c>
      <c r="AC12" s="290">
        <v>2</v>
      </c>
      <c r="AD12" s="637">
        <v>9</v>
      </c>
      <c r="AE12" s="290">
        <v>5</v>
      </c>
      <c r="AF12" s="637">
        <v>13</v>
      </c>
      <c r="AG12" s="290">
        <v>5</v>
      </c>
      <c r="AH12" s="637">
        <v>4</v>
      </c>
      <c r="AI12" s="290">
        <v>2</v>
      </c>
      <c r="AJ12" s="637">
        <v>15</v>
      </c>
      <c r="AK12" s="290">
        <v>7</v>
      </c>
      <c r="AL12" s="637">
        <v>8</v>
      </c>
      <c r="AM12" s="290">
        <v>6</v>
      </c>
      <c r="AN12" s="637">
        <v>8</v>
      </c>
      <c r="AO12" s="290">
        <v>0</v>
      </c>
      <c r="AP12" s="431">
        <v>1</v>
      </c>
      <c r="AQ12" s="296">
        <v>1</v>
      </c>
      <c r="AR12" s="535">
        <v>4</v>
      </c>
      <c r="AS12" s="535">
        <v>6</v>
      </c>
      <c r="AT12" s="535">
        <v>0</v>
      </c>
      <c r="AU12" s="535">
        <v>0</v>
      </c>
      <c r="AV12" s="535">
        <v>24</v>
      </c>
      <c r="AW12" s="535">
        <v>0</v>
      </c>
      <c r="AX12" s="107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66</v>
      </c>
      <c r="E13" s="479">
        <f t="shared" ref="E13:F15" si="6">SUM(G13+I13+K13+M13+O13+Q13+S13+U13+W13+Y13+AA13+AC13+AE13+AG13+AI13+AK13+AM13+AO13)</f>
        <v>32</v>
      </c>
      <c r="F13" s="560">
        <f t="shared" si="6"/>
        <v>34</v>
      </c>
      <c r="G13" s="346">
        <v>0</v>
      </c>
      <c r="H13" s="347">
        <v>1</v>
      </c>
      <c r="I13" s="346">
        <v>1</v>
      </c>
      <c r="J13" s="347">
        <v>1</v>
      </c>
      <c r="K13" s="346">
        <v>2</v>
      </c>
      <c r="L13" s="347">
        <v>2</v>
      </c>
      <c r="M13" s="346">
        <v>1</v>
      </c>
      <c r="N13" s="347">
        <v>1</v>
      </c>
      <c r="O13" s="346">
        <v>1</v>
      </c>
      <c r="P13" s="347">
        <v>4</v>
      </c>
      <c r="Q13" s="346">
        <v>0</v>
      </c>
      <c r="R13" s="350">
        <v>1</v>
      </c>
      <c r="S13" s="346">
        <v>3</v>
      </c>
      <c r="T13" s="350">
        <v>2</v>
      </c>
      <c r="U13" s="346">
        <v>1</v>
      </c>
      <c r="V13" s="350">
        <v>4</v>
      </c>
      <c r="W13" s="346">
        <v>3</v>
      </c>
      <c r="X13" s="350">
        <v>3</v>
      </c>
      <c r="Y13" s="346">
        <v>12</v>
      </c>
      <c r="Z13" s="350">
        <v>7</v>
      </c>
      <c r="AA13" s="346">
        <v>8</v>
      </c>
      <c r="AB13" s="350">
        <v>8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2</v>
      </c>
      <c r="AR13" s="369">
        <v>0</v>
      </c>
      <c r="AS13" s="369">
        <v>0</v>
      </c>
      <c r="AT13" s="369">
        <v>0</v>
      </c>
      <c r="AU13" s="369">
        <v>0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11</v>
      </c>
      <c r="E14" s="479">
        <f t="shared" si="6"/>
        <v>4</v>
      </c>
      <c r="F14" s="560">
        <f t="shared" si="6"/>
        <v>7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1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2</v>
      </c>
      <c r="AD14" s="350">
        <v>2</v>
      </c>
      <c r="AE14" s="346">
        <v>1</v>
      </c>
      <c r="AF14" s="350">
        <v>2</v>
      </c>
      <c r="AG14" s="346">
        <v>0</v>
      </c>
      <c r="AH14" s="350">
        <v>0</v>
      </c>
      <c r="AI14" s="346">
        <v>0</v>
      </c>
      <c r="AJ14" s="350">
        <v>1</v>
      </c>
      <c r="AK14" s="346">
        <v>0</v>
      </c>
      <c r="AL14" s="350">
        <v>1</v>
      </c>
      <c r="AM14" s="346">
        <v>1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1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23</v>
      </c>
      <c r="E15" s="479">
        <f t="shared" si="6"/>
        <v>5</v>
      </c>
      <c r="F15" s="560">
        <f t="shared" si="6"/>
        <v>18</v>
      </c>
      <c r="G15" s="346">
        <v>0</v>
      </c>
      <c r="H15" s="347">
        <v>0</v>
      </c>
      <c r="I15" s="346">
        <v>0</v>
      </c>
      <c r="J15" s="347">
        <v>1</v>
      </c>
      <c r="K15" s="346">
        <v>0</v>
      </c>
      <c r="L15" s="347">
        <v>2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1</v>
      </c>
      <c r="U15" s="346">
        <v>0</v>
      </c>
      <c r="V15" s="350">
        <v>0</v>
      </c>
      <c r="W15" s="346">
        <v>1</v>
      </c>
      <c r="X15" s="350">
        <v>0</v>
      </c>
      <c r="Y15" s="346">
        <v>0</v>
      </c>
      <c r="Z15" s="350">
        <v>0</v>
      </c>
      <c r="AA15" s="346">
        <v>1</v>
      </c>
      <c r="AB15" s="350">
        <v>3</v>
      </c>
      <c r="AC15" s="346">
        <v>1</v>
      </c>
      <c r="AD15" s="350">
        <v>4</v>
      </c>
      <c r="AE15" s="346">
        <v>2</v>
      </c>
      <c r="AF15" s="350">
        <v>3</v>
      </c>
      <c r="AG15" s="346">
        <v>0</v>
      </c>
      <c r="AH15" s="350">
        <v>0</v>
      </c>
      <c r="AI15" s="346">
        <v>0</v>
      </c>
      <c r="AJ15" s="350">
        <v>3</v>
      </c>
      <c r="AK15" s="346">
        <v>0</v>
      </c>
      <c r="AL15" s="350">
        <v>1</v>
      </c>
      <c r="AM15" s="346">
        <v>0</v>
      </c>
      <c r="AN15" s="350">
        <v>0</v>
      </c>
      <c r="AO15" s="346">
        <v>0</v>
      </c>
      <c r="AP15" s="352">
        <v>0</v>
      </c>
      <c r="AQ15" s="430">
        <v>0</v>
      </c>
      <c r="AR15" s="369">
        <v>2</v>
      </c>
      <c r="AS15" s="369">
        <v>1</v>
      </c>
      <c r="AT15" s="369">
        <v>0</v>
      </c>
      <c r="AU15" s="369">
        <v>0</v>
      </c>
      <c r="AV15" s="369">
        <v>3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63</v>
      </c>
      <c r="E21" s="3581">
        <f>SUM(G21+I21+K21+M21+O21+Q21+S21+U21+W21+Y21+AA21+AC21+AE21+AG21+AI21+AK21+AM21+AO21)</f>
        <v>33</v>
      </c>
      <c r="F21" s="3044">
        <f>SUM(H21+J21+L21+N21+P21+R21+T21+V21+X21+Z21+AB21+AD21+AF21+AH21+AJ21+AL21+AN21+AP21)</f>
        <v>30</v>
      </c>
      <c r="G21" s="3348">
        <v>0</v>
      </c>
      <c r="H21" s="771">
        <v>1</v>
      </c>
      <c r="I21" s="3348">
        <v>1</v>
      </c>
      <c r="J21" s="576">
        <v>1</v>
      </c>
      <c r="K21" s="3348">
        <v>2</v>
      </c>
      <c r="L21" s="771">
        <v>2</v>
      </c>
      <c r="M21" s="3348">
        <v>1</v>
      </c>
      <c r="N21" s="576">
        <v>1</v>
      </c>
      <c r="O21" s="3348">
        <v>1</v>
      </c>
      <c r="P21" s="771">
        <v>3</v>
      </c>
      <c r="Q21" s="3348">
        <v>0</v>
      </c>
      <c r="R21" s="771">
        <v>1</v>
      </c>
      <c r="S21" s="3348">
        <v>3</v>
      </c>
      <c r="T21" s="771">
        <v>2</v>
      </c>
      <c r="U21" s="3348">
        <v>2</v>
      </c>
      <c r="V21" s="771">
        <v>3</v>
      </c>
      <c r="W21" s="3347">
        <v>2</v>
      </c>
      <c r="X21" s="3382">
        <v>3</v>
      </c>
      <c r="Y21" s="3348">
        <v>13</v>
      </c>
      <c r="Z21" s="771">
        <v>6</v>
      </c>
      <c r="AA21" s="3347">
        <v>7</v>
      </c>
      <c r="AB21" s="3382">
        <v>7</v>
      </c>
      <c r="AC21" s="3348">
        <v>0</v>
      </c>
      <c r="AD21" s="771">
        <v>0</v>
      </c>
      <c r="AE21" s="3347">
        <v>0</v>
      </c>
      <c r="AF21" s="3382">
        <v>0</v>
      </c>
      <c r="AG21" s="3348">
        <v>0</v>
      </c>
      <c r="AH21" s="771">
        <v>0</v>
      </c>
      <c r="AI21" s="3347">
        <v>0</v>
      </c>
      <c r="AJ21" s="3382">
        <v>0</v>
      </c>
      <c r="AK21" s="3348">
        <v>1</v>
      </c>
      <c r="AL21" s="771">
        <v>0</v>
      </c>
      <c r="AM21" s="3347">
        <v>0</v>
      </c>
      <c r="AN21" s="771">
        <v>0</v>
      </c>
      <c r="AO21" s="3347">
        <v>0</v>
      </c>
      <c r="AP21" s="759">
        <v>0</v>
      </c>
      <c r="AQ21" s="758">
        <v>2</v>
      </c>
      <c r="AR21" s="773">
        <v>0</v>
      </c>
      <c r="AS21" s="773">
        <v>0</v>
      </c>
      <c r="AT21" s="773">
        <v>0</v>
      </c>
      <c r="AU21" s="773">
        <v>0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182</v>
      </c>
      <c r="E23" s="479">
        <f t="shared" ref="E23:F33" si="36">SUM(G23+I23+K23+M23+O23+Q23+S23+U23+W23+Y23+AA23+AC23+AE23+AG23+AI23+AK23+AM23+AO23)</f>
        <v>76</v>
      </c>
      <c r="F23" s="560">
        <f t="shared" si="36"/>
        <v>106</v>
      </c>
      <c r="G23" s="346">
        <v>0</v>
      </c>
      <c r="H23" s="350">
        <v>1</v>
      </c>
      <c r="I23" s="346">
        <v>1</v>
      </c>
      <c r="J23" s="347">
        <v>1</v>
      </c>
      <c r="K23" s="346">
        <v>2</v>
      </c>
      <c r="L23" s="350">
        <v>2</v>
      </c>
      <c r="M23" s="346">
        <v>1</v>
      </c>
      <c r="N23" s="347">
        <v>2</v>
      </c>
      <c r="O23" s="346">
        <v>3</v>
      </c>
      <c r="P23" s="350">
        <v>6</v>
      </c>
      <c r="Q23" s="346">
        <v>0</v>
      </c>
      <c r="R23" s="350">
        <v>1</v>
      </c>
      <c r="S23" s="346">
        <v>3</v>
      </c>
      <c r="T23" s="350">
        <v>4</v>
      </c>
      <c r="U23" s="346">
        <v>4</v>
      </c>
      <c r="V23" s="350">
        <v>6</v>
      </c>
      <c r="W23" s="348">
        <v>4</v>
      </c>
      <c r="X23" s="349">
        <v>3</v>
      </c>
      <c r="Y23" s="346">
        <v>17</v>
      </c>
      <c r="Z23" s="350">
        <v>8</v>
      </c>
      <c r="AA23" s="348">
        <v>10</v>
      </c>
      <c r="AB23" s="349">
        <v>8</v>
      </c>
      <c r="AC23" s="346">
        <v>4</v>
      </c>
      <c r="AD23" s="350">
        <v>11</v>
      </c>
      <c r="AE23" s="348">
        <v>6</v>
      </c>
      <c r="AF23" s="349">
        <v>15</v>
      </c>
      <c r="AG23" s="346">
        <v>5</v>
      </c>
      <c r="AH23" s="350">
        <v>4</v>
      </c>
      <c r="AI23" s="348">
        <v>2</v>
      </c>
      <c r="AJ23" s="349">
        <v>16</v>
      </c>
      <c r="AK23" s="346">
        <v>7</v>
      </c>
      <c r="AL23" s="350">
        <v>9</v>
      </c>
      <c r="AM23" s="348">
        <v>7</v>
      </c>
      <c r="AN23" s="350">
        <v>8</v>
      </c>
      <c r="AO23" s="348">
        <v>0</v>
      </c>
      <c r="AP23" s="352">
        <v>1</v>
      </c>
      <c r="AQ23" s="430">
        <v>3</v>
      </c>
      <c r="AR23" s="369">
        <v>4</v>
      </c>
      <c r="AS23" s="369">
        <v>6</v>
      </c>
      <c r="AT23" s="369">
        <v>0</v>
      </c>
      <c r="AU23" s="369">
        <v>0</v>
      </c>
      <c r="AV23" s="369">
        <v>0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56</v>
      </c>
      <c r="E24" s="479">
        <f t="shared" si="36"/>
        <v>21</v>
      </c>
      <c r="F24" s="560">
        <f t="shared" si="36"/>
        <v>35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2</v>
      </c>
      <c r="P24" s="350">
        <v>0</v>
      </c>
      <c r="Q24" s="346">
        <v>0</v>
      </c>
      <c r="R24" s="350">
        <v>0</v>
      </c>
      <c r="S24" s="346">
        <v>0</v>
      </c>
      <c r="T24" s="350">
        <v>0</v>
      </c>
      <c r="U24" s="346">
        <v>0</v>
      </c>
      <c r="V24" s="350">
        <v>4</v>
      </c>
      <c r="W24" s="348">
        <v>0</v>
      </c>
      <c r="X24" s="349">
        <v>3</v>
      </c>
      <c r="Y24" s="346">
        <v>5</v>
      </c>
      <c r="Z24" s="350">
        <v>8</v>
      </c>
      <c r="AA24" s="348">
        <v>14</v>
      </c>
      <c r="AB24" s="349">
        <v>20</v>
      </c>
      <c r="AC24" s="346">
        <v>0</v>
      </c>
      <c r="AD24" s="350">
        <v>0</v>
      </c>
      <c r="AE24" s="348">
        <v>0</v>
      </c>
      <c r="AF24" s="349">
        <v>0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0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43</v>
      </c>
      <c r="E25" s="479">
        <f t="shared" si="36"/>
        <v>17</v>
      </c>
      <c r="F25" s="560">
        <f t="shared" si="36"/>
        <v>26</v>
      </c>
      <c r="G25" s="346">
        <v>0</v>
      </c>
      <c r="H25" s="350">
        <v>0</v>
      </c>
      <c r="I25" s="346">
        <v>0</v>
      </c>
      <c r="J25" s="347">
        <v>0</v>
      </c>
      <c r="K25" s="346">
        <v>1</v>
      </c>
      <c r="L25" s="350">
        <v>1</v>
      </c>
      <c r="M25" s="346">
        <v>1</v>
      </c>
      <c r="N25" s="347">
        <v>1</v>
      </c>
      <c r="O25" s="346">
        <v>0</v>
      </c>
      <c r="P25" s="350">
        <v>3</v>
      </c>
      <c r="Q25" s="346">
        <v>0</v>
      </c>
      <c r="R25" s="350">
        <v>1</v>
      </c>
      <c r="S25" s="346">
        <v>2</v>
      </c>
      <c r="T25" s="350">
        <v>2</v>
      </c>
      <c r="U25" s="346">
        <v>1</v>
      </c>
      <c r="V25" s="350">
        <v>3</v>
      </c>
      <c r="W25" s="348">
        <v>1</v>
      </c>
      <c r="X25" s="349">
        <v>3</v>
      </c>
      <c r="Y25" s="346">
        <v>7</v>
      </c>
      <c r="Z25" s="350">
        <v>3</v>
      </c>
      <c r="AA25" s="348">
        <v>0</v>
      </c>
      <c r="AB25" s="349">
        <v>4</v>
      </c>
      <c r="AC25" s="346">
        <v>0</v>
      </c>
      <c r="AD25" s="350">
        <v>2</v>
      </c>
      <c r="AE25" s="348">
        <v>1</v>
      </c>
      <c r="AF25" s="349">
        <v>2</v>
      </c>
      <c r="AG25" s="346">
        <v>1</v>
      </c>
      <c r="AH25" s="350">
        <v>0</v>
      </c>
      <c r="AI25" s="348">
        <v>1</v>
      </c>
      <c r="AJ25" s="349">
        <v>1</v>
      </c>
      <c r="AK25" s="346">
        <v>1</v>
      </c>
      <c r="AL25" s="350">
        <v>0</v>
      </c>
      <c r="AM25" s="348">
        <v>0</v>
      </c>
      <c r="AN25" s="350">
        <v>0</v>
      </c>
      <c r="AO25" s="348">
        <v>0</v>
      </c>
      <c r="AP25" s="352">
        <v>0</v>
      </c>
      <c r="AQ25" s="430">
        <v>1</v>
      </c>
      <c r="AR25" s="369">
        <v>1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49</v>
      </c>
      <c r="E27" s="479">
        <f t="shared" si="36"/>
        <v>19</v>
      </c>
      <c r="F27" s="560">
        <f t="shared" si="36"/>
        <v>30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2</v>
      </c>
      <c r="Q27" s="346">
        <v>0</v>
      </c>
      <c r="R27" s="350">
        <v>0</v>
      </c>
      <c r="S27" s="346">
        <v>0</v>
      </c>
      <c r="T27" s="350">
        <v>0</v>
      </c>
      <c r="U27" s="346">
        <v>0</v>
      </c>
      <c r="V27" s="350">
        <v>1</v>
      </c>
      <c r="W27" s="348">
        <v>0</v>
      </c>
      <c r="X27" s="349">
        <v>2</v>
      </c>
      <c r="Y27" s="346">
        <v>8</v>
      </c>
      <c r="Z27" s="350">
        <v>3</v>
      </c>
      <c r="AA27" s="348">
        <v>3</v>
      </c>
      <c r="AB27" s="349">
        <v>6</v>
      </c>
      <c r="AC27" s="346">
        <v>1</v>
      </c>
      <c r="AD27" s="350">
        <v>2</v>
      </c>
      <c r="AE27" s="348">
        <v>1</v>
      </c>
      <c r="AF27" s="349">
        <v>3</v>
      </c>
      <c r="AG27" s="346">
        <v>2</v>
      </c>
      <c r="AH27" s="350">
        <v>0</v>
      </c>
      <c r="AI27" s="348">
        <v>1</v>
      </c>
      <c r="AJ27" s="349">
        <v>5</v>
      </c>
      <c r="AK27" s="346">
        <v>3</v>
      </c>
      <c r="AL27" s="350">
        <v>4</v>
      </c>
      <c r="AM27" s="348">
        <v>0</v>
      </c>
      <c r="AN27" s="350">
        <v>2</v>
      </c>
      <c r="AO27" s="348">
        <v>0</v>
      </c>
      <c r="AP27" s="352">
        <v>0</v>
      </c>
      <c r="AQ27" s="430">
        <v>1</v>
      </c>
      <c r="AR27" s="369">
        <v>0</v>
      </c>
      <c r="AS27" s="369">
        <v>2</v>
      </c>
      <c r="AT27" s="369">
        <v>0</v>
      </c>
      <c r="AU27" s="369">
        <v>0</v>
      </c>
      <c r="AV27" s="369">
        <v>0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25</v>
      </c>
      <c r="E28" s="479">
        <f t="shared" si="36"/>
        <v>15</v>
      </c>
      <c r="F28" s="560">
        <f t="shared" si="36"/>
        <v>10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2</v>
      </c>
      <c r="U28" s="346">
        <v>0</v>
      </c>
      <c r="V28" s="350">
        <v>0</v>
      </c>
      <c r="W28" s="348">
        <v>1</v>
      </c>
      <c r="X28" s="349">
        <v>0</v>
      </c>
      <c r="Y28" s="346">
        <v>1</v>
      </c>
      <c r="Z28" s="350">
        <v>0</v>
      </c>
      <c r="AA28" s="348">
        <v>2</v>
      </c>
      <c r="AB28" s="349">
        <v>0</v>
      </c>
      <c r="AC28" s="346">
        <v>1</v>
      </c>
      <c r="AD28" s="350">
        <v>1</v>
      </c>
      <c r="AE28" s="348">
        <v>2</v>
      </c>
      <c r="AF28" s="349">
        <v>2</v>
      </c>
      <c r="AG28" s="346">
        <v>3</v>
      </c>
      <c r="AH28" s="350">
        <v>0</v>
      </c>
      <c r="AI28" s="348">
        <v>1</v>
      </c>
      <c r="AJ28" s="349">
        <v>2</v>
      </c>
      <c r="AK28" s="346">
        <v>2</v>
      </c>
      <c r="AL28" s="350">
        <v>1</v>
      </c>
      <c r="AM28" s="348">
        <v>2</v>
      </c>
      <c r="AN28" s="350">
        <v>2</v>
      </c>
      <c r="AO28" s="348">
        <v>0</v>
      </c>
      <c r="AP28" s="352">
        <v>0</v>
      </c>
      <c r="AQ28" s="430">
        <v>0</v>
      </c>
      <c r="AR28" s="369">
        <v>0</v>
      </c>
      <c r="AS28" s="369">
        <v>1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84</v>
      </c>
      <c r="E31" s="479">
        <f t="shared" si="36"/>
        <v>32</v>
      </c>
      <c r="F31" s="560">
        <f t="shared" si="36"/>
        <v>52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1</v>
      </c>
      <c r="O31" s="346">
        <v>5</v>
      </c>
      <c r="P31" s="350">
        <v>2</v>
      </c>
      <c r="Q31" s="346">
        <v>0</v>
      </c>
      <c r="R31" s="350">
        <v>0</v>
      </c>
      <c r="S31" s="346">
        <v>0</v>
      </c>
      <c r="T31" s="350">
        <v>2</v>
      </c>
      <c r="U31" s="346">
        <v>0</v>
      </c>
      <c r="V31" s="350">
        <v>4</v>
      </c>
      <c r="W31" s="348">
        <v>1</v>
      </c>
      <c r="X31" s="349">
        <v>1</v>
      </c>
      <c r="Y31" s="346">
        <v>1</v>
      </c>
      <c r="Z31" s="350">
        <v>6</v>
      </c>
      <c r="AA31" s="348">
        <v>4</v>
      </c>
      <c r="AB31" s="349">
        <v>3</v>
      </c>
      <c r="AC31" s="346">
        <v>1</v>
      </c>
      <c r="AD31" s="350">
        <v>3</v>
      </c>
      <c r="AE31" s="348">
        <v>3</v>
      </c>
      <c r="AF31" s="349">
        <v>6</v>
      </c>
      <c r="AG31" s="346">
        <v>1</v>
      </c>
      <c r="AH31" s="350">
        <v>3</v>
      </c>
      <c r="AI31" s="348">
        <v>2</v>
      </c>
      <c r="AJ31" s="349">
        <v>11</v>
      </c>
      <c r="AK31" s="346">
        <v>5</v>
      </c>
      <c r="AL31" s="350">
        <v>5</v>
      </c>
      <c r="AM31" s="348">
        <v>9</v>
      </c>
      <c r="AN31" s="350">
        <v>4</v>
      </c>
      <c r="AO31" s="348">
        <v>0</v>
      </c>
      <c r="AP31" s="352">
        <v>1</v>
      </c>
      <c r="AQ31" s="430">
        <v>2</v>
      </c>
      <c r="AR31" s="369">
        <v>3</v>
      </c>
      <c r="AS31" s="369">
        <v>6</v>
      </c>
      <c r="AT31" s="369">
        <v>0</v>
      </c>
      <c r="AU31" s="369">
        <v>0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11</v>
      </c>
      <c r="E33" s="479">
        <f t="shared" si="36"/>
        <v>4</v>
      </c>
      <c r="F33" s="560">
        <f t="shared" si="36"/>
        <v>7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0</v>
      </c>
      <c r="P33" s="350">
        <v>5</v>
      </c>
      <c r="Q33" s="346">
        <v>0</v>
      </c>
      <c r="R33" s="350">
        <v>0</v>
      </c>
      <c r="S33" s="346">
        <v>2</v>
      </c>
      <c r="T33" s="350">
        <v>1</v>
      </c>
      <c r="U33" s="346">
        <v>0</v>
      </c>
      <c r="V33" s="350">
        <v>0</v>
      </c>
      <c r="W33" s="348">
        <v>1</v>
      </c>
      <c r="X33" s="349">
        <v>0</v>
      </c>
      <c r="Y33" s="346">
        <v>1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0</v>
      </c>
      <c r="AH33" s="350">
        <v>0</v>
      </c>
      <c r="AI33" s="348">
        <v>0</v>
      </c>
      <c r="AJ33" s="349">
        <v>1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0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32</v>
      </c>
      <c r="E36" s="479">
        <f>SUM(G36+I36+K36+M36+O36+Q36+S36+U36+W36+Y36+AA36+AC36+AE36+AG36+AI36+AK36+AM36+AO36)</f>
        <v>14</v>
      </c>
      <c r="F36" s="560">
        <f>SUM(H36+J36+L36+N36+P36+R36+T36+V36+X36+Z36+AB36+AD36+AF36+AH36+AJ36+AL36+AN36+AP36)</f>
        <v>18</v>
      </c>
      <c r="G36" s="346">
        <v>0</v>
      </c>
      <c r="H36" s="350">
        <v>1</v>
      </c>
      <c r="I36" s="346">
        <v>1</v>
      </c>
      <c r="J36" s="347">
        <v>1</v>
      </c>
      <c r="K36" s="346">
        <v>1</v>
      </c>
      <c r="L36" s="350">
        <v>1</v>
      </c>
      <c r="M36" s="346">
        <v>0</v>
      </c>
      <c r="N36" s="347">
        <v>1</v>
      </c>
      <c r="O36" s="346">
        <v>0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3</v>
      </c>
      <c r="V36" s="350">
        <v>0</v>
      </c>
      <c r="W36" s="348">
        <v>0</v>
      </c>
      <c r="X36" s="349">
        <v>0</v>
      </c>
      <c r="Y36" s="346">
        <v>3</v>
      </c>
      <c r="Z36" s="350">
        <v>0</v>
      </c>
      <c r="AA36" s="348">
        <v>2</v>
      </c>
      <c r="AB36" s="349">
        <v>0</v>
      </c>
      <c r="AC36" s="346">
        <v>1</v>
      </c>
      <c r="AD36" s="350">
        <v>3</v>
      </c>
      <c r="AE36" s="348">
        <v>0</v>
      </c>
      <c r="AF36" s="349">
        <v>5</v>
      </c>
      <c r="AG36" s="346">
        <v>1</v>
      </c>
      <c r="AH36" s="350">
        <v>0</v>
      </c>
      <c r="AI36" s="348">
        <v>0</v>
      </c>
      <c r="AJ36" s="349">
        <v>2</v>
      </c>
      <c r="AK36" s="346">
        <v>1</v>
      </c>
      <c r="AL36" s="350">
        <v>1</v>
      </c>
      <c r="AM36" s="348">
        <v>1</v>
      </c>
      <c r="AN36" s="350">
        <v>3</v>
      </c>
      <c r="AO36" s="348">
        <v>0</v>
      </c>
      <c r="AP36" s="352">
        <v>0</v>
      </c>
      <c r="AQ36" s="430">
        <v>0</v>
      </c>
      <c r="AR36" s="369">
        <v>0</v>
      </c>
      <c r="AS36" s="369">
        <v>1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545</v>
      </c>
      <c r="E39" s="3588">
        <f>SUM(E21:E38)</f>
        <v>231</v>
      </c>
      <c r="F39" s="615">
        <f t="shared" ref="F39:AX39" si="39">SUM(F21:F38)</f>
        <v>314</v>
      </c>
      <c r="G39" s="3587">
        <f t="shared" si="39"/>
        <v>0</v>
      </c>
      <c r="H39" s="615">
        <f t="shared" si="39"/>
        <v>3</v>
      </c>
      <c r="I39" s="3587">
        <f t="shared" si="39"/>
        <v>3</v>
      </c>
      <c r="J39" s="615">
        <f t="shared" si="39"/>
        <v>3</v>
      </c>
      <c r="K39" s="3587">
        <f t="shared" si="39"/>
        <v>6</v>
      </c>
      <c r="L39" s="615">
        <f t="shared" si="39"/>
        <v>6</v>
      </c>
      <c r="M39" s="3587">
        <f t="shared" si="39"/>
        <v>3</v>
      </c>
      <c r="N39" s="615">
        <f t="shared" si="39"/>
        <v>6</v>
      </c>
      <c r="O39" s="3587">
        <f t="shared" si="39"/>
        <v>11</v>
      </c>
      <c r="P39" s="615">
        <f t="shared" si="39"/>
        <v>21</v>
      </c>
      <c r="Q39" s="3587">
        <f t="shared" si="39"/>
        <v>0</v>
      </c>
      <c r="R39" s="615">
        <f t="shared" si="39"/>
        <v>3</v>
      </c>
      <c r="S39" s="3587">
        <f t="shared" si="39"/>
        <v>10</v>
      </c>
      <c r="T39" s="615">
        <f t="shared" si="39"/>
        <v>13</v>
      </c>
      <c r="U39" s="3587">
        <f t="shared" si="39"/>
        <v>10</v>
      </c>
      <c r="V39" s="615">
        <f t="shared" si="39"/>
        <v>21</v>
      </c>
      <c r="W39" s="3587">
        <f t="shared" si="39"/>
        <v>10</v>
      </c>
      <c r="X39" s="615">
        <f t="shared" si="39"/>
        <v>15</v>
      </c>
      <c r="Y39" s="3587">
        <f t="shared" si="39"/>
        <v>56</v>
      </c>
      <c r="Z39" s="615">
        <f t="shared" si="39"/>
        <v>34</v>
      </c>
      <c r="AA39" s="3587">
        <f t="shared" si="39"/>
        <v>42</v>
      </c>
      <c r="AB39" s="615">
        <f t="shared" si="39"/>
        <v>48</v>
      </c>
      <c r="AC39" s="3587">
        <f t="shared" si="39"/>
        <v>8</v>
      </c>
      <c r="AD39" s="615">
        <f t="shared" si="39"/>
        <v>22</v>
      </c>
      <c r="AE39" s="3587">
        <f t="shared" si="39"/>
        <v>13</v>
      </c>
      <c r="AF39" s="615">
        <f t="shared" si="39"/>
        <v>33</v>
      </c>
      <c r="AG39" s="3587">
        <f t="shared" si="39"/>
        <v>13</v>
      </c>
      <c r="AH39" s="615">
        <f t="shared" si="39"/>
        <v>7</v>
      </c>
      <c r="AI39" s="3587">
        <f t="shared" si="39"/>
        <v>7</v>
      </c>
      <c r="AJ39" s="615">
        <f t="shared" si="39"/>
        <v>38</v>
      </c>
      <c r="AK39" s="3587">
        <f t="shared" si="39"/>
        <v>20</v>
      </c>
      <c r="AL39" s="615">
        <f t="shared" si="39"/>
        <v>20</v>
      </c>
      <c r="AM39" s="3587">
        <f t="shared" si="39"/>
        <v>19</v>
      </c>
      <c r="AN39" s="615">
        <f t="shared" si="39"/>
        <v>19</v>
      </c>
      <c r="AO39" s="3587">
        <f t="shared" si="39"/>
        <v>0</v>
      </c>
      <c r="AP39" s="615">
        <f t="shared" si="39"/>
        <v>2</v>
      </c>
      <c r="AQ39" s="3587">
        <f t="shared" si="39"/>
        <v>9</v>
      </c>
      <c r="AR39" s="615">
        <f t="shared" si="39"/>
        <v>8</v>
      </c>
      <c r="AS39" s="3587">
        <f t="shared" si="39"/>
        <v>16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0</v>
      </c>
      <c r="E44" s="1020">
        <f>+S44+Y44+AA44+AC44+AE44+AG44+AI44+AK44+AM44+AO44</f>
        <v>0</v>
      </c>
      <c r="F44" s="3591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0</v>
      </c>
      <c r="AE44" s="3594">
        <v>0</v>
      </c>
      <c r="AF44" s="3593">
        <v>0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0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1</v>
      </c>
      <c r="E45" s="1011">
        <f>+G45+I45+K45+M45+O45+Q45+S45+U45+W45+Y45+AA45</f>
        <v>1</v>
      </c>
      <c r="F45" s="3601">
        <f>+H45+J45+L45+N45+P45+R45+T45+V45+X45+Z45+AB45</f>
        <v>0</v>
      </c>
      <c r="G45" s="3602">
        <v>0</v>
      </c>
      <c r="H45" s="3603">
        <v>0</v>
      </c>
      <c r="I45" s="3602">
        <v>0</v>
      </c>
      <c r="J45" s="3604">
        <v>0</v>
      </c>
      <c r="K45" s="3602">
        <v>1</v>
      </c>
      <c r="L45" s="3603">
        <v>0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0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27</v>
      </c>
      <c r="E51" s="3648">
        <f>SUM(G51+I51+K51+M51+O51+Q51+S51+U51+W51+Y51+AA51+AC51+AE51+AG51+AI51+AK51+AM51+AO51)</f>
        <v>14</v>
      </c>
      <c r="F51" s="3601">
        <f>SUM(H51+J51+L51+N51+P51+R51+T51+V51+X51+Z51+AB51+AD51+AF51+AH51+AJ51+AL51+AN51+AP51)</f>
        <v>13</v>
      </c>
      <c r="G51" s="3602">
        <v>0</v>
      </c>
      <c r="H51" s="3603">
        <v>1</v>
      </c>
      <c r="I51" s="3602">
        <v>1</v>
      </c>
      <c r="J51" s="3604">
        <v>1</v>
      </c>
      <c r="K51" s="3602">
        <v>2</v>
      </c>
      <c r="L51" s="3603">
        <v>1</v>
      </c>
      <c r="M51" s="3602">
        <v>1</v>
      </c>
      <c r="N51" s="3603">
        <v>0</v>
      </c>
      <c r="O51" s="3602">
        <v>2</v>
      </c>
      <c r="P51" s="3603">
        <v>1</v>
      </c>
      <c r="Q51" s="3602">
        <v>0</v>
      </c>
      <c r="R51" s="3605">
        <v>1</v>
      </c>
      <c r="S51" s="3602">
        <v>0</v>
      </c>
      <c r="T51" s="3605">
        <v>2</v>
      </c>
      <c r="U51" s="3602">
        <v>1</v>
      </c>
      <c r="V51" s="3605">
        <v>1</v>
      </c>
      <c r="W51" s="3602">
        <v>1</v>
      </c>
      <c r="X51" s="3605">
        <v>2</v>
      </c>
      <c r="Y51" s="3602">
        <v>6</v>
      </c>
      <c r="Z51" s="3605">
        <v>2</v>
      </c>
      <c r="AA51" s="3602">
        <v>0</v>
      </c>
      <c r="AB51" s="3605">
        <v>1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0</v>
      </c>
      <c r="AR51" s="3613">
        <v>0</v>
      </c>
      <c r="AS51" s="3613">
        <v>0</v>
      </c>
      <c r="AT51" s="3613">
        <v>0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13</v>
      </c>
      <c r="E52" s="3648">
        <f t="shared" ref="E52:F61" si="71">SUM(G52+I52+K52+M52+O52+Q52+S52+U52+W52+Y52+AA52+AC52+AE52+AG52+AI52+AK52+AM52+AO52)</f>
        <v>3</v>
      </c>
      <c r="F52" s="3601">
        <f t="shared" si="71"/>
        <v>10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0</v>
      </c>
      <c r="N52" s="3620">
        <v>1</v>
      </c>
      <c r="O52" s="3614">
        <v>0</v>
      </c>
      <c r="P52" s="3620">
        <v>0</v>
      </c>
      <c r="Q52" s="3614">
        <v>0</v>
      </c>
      <c r="R52" s="3615">
        <v>0</v>
      </c>
      <c r="S52" s="3614">
        <v>1</v>
      </c>
      <c r="T52" s="3615">
        <v>0</v>
      </c>
      <c r="U52" s="3614">
        <v>0</v>
      </c>
      <c r="V52" s="3615">
        <v>1</v>
      </c>
      <c r="W52" s="3614">
        <v>1</v>
      </c>
      <c r="X52" s="3615">
        <v>1</v>
      </c>
      <c r="Y52" s="3614">
        <v>1</v>
      </c>
      <c r="Z52" s="3615">
        <v>3</v>
      </c>
      <c r="AA52" s="3614">
        <v>0</v>
      </c>
      <c r="AB52" s="3615">
        <v>4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8</v>
      </c>
      <c r="E53" s="3648">
        <f t="shared" si="71"/>
        <v>7</v>
      </c>
      <c r="F53" s="3601">
        <f t="shared" si="71"/>
        <v>1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1</v>
      </c>
      <c r="Q53" s="3614">
        <v>0</v>
      </c>
      <c r="R53" s="3615">
        <v>0</v>
      </c>
      <c r="S53" s="3614">
        <v>1</v>
      </c>
      <c r="T53" s="3615">
        <v>0</v>
      </c>
      <c r="U53" s="3614">
        <v>1</v>
      </c>
      <c r="V53" s="3615">
        <v>0</v>
      </c>
      <c r="W53" s="3614">
        <v>0</v>
      </c>
      <c r="X53" s="3615">
        <v>0</v>
      </c>
      <c r="Y53" s="3614">
        <v>2</v>
      </c>
      <c r="Z53" s="3615">
        <v>0</v>
      </c>
      <c r="AA53" s="3614">
        <v>3</v>
      </c>
      <c r="AB53" s="3615">
        <v>0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1</v>
      </c>
      <c r="E54" s="3648">
        <f>SUM(G54+I54+K54+M54+O54+Q54+S54+U54+W54+Y54+AA54+AC54+AE54+AG54+AI54+AK54+AM54+AO54)</f>
        <v>1</v>
      </c>
      <c r="F54" s="3601">
        <f t="shared" si="71"/>
        <v>0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0</v>
      </c>
      <c r="R54" s="3615">
        <v>0</v>
      </c>
      <c r="S54" s="3614">
        <v>0</v>
      </c>
      <c r="T54" s="3615">
        <v>0</v>
      </c>
      <c r="U54" s="3614">
        <v>0</v>
      </c>
      <c r="V54" s="3615">
        <v>0</v>
      </c>
      <c r="W54" s="3614">
        <v>1</v>
      </c>
      <c r="X54" s="3615">
        <v>0</v>
      </c>
      <c r="Y54" s="3614">
        <v>0</v>
      </c>
      <c r="Z54" s="3615">
        <v>0</v>
      </c>
      <c r="AA54" s="3614">
        <v>0</v>
      </c>
      <c r="AB54" s="3615">
        <v>0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2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2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1</v>
      </c>
      <c r="Q55" s="3655">
        <v>0</v>
      </c>
      <c r="R55" s="3658">
        <v>0</v>
      </c>
      <c r="S55" s="3655">
        <v>0</v>
      </c>
      <c r="T55" s="3658">
        <v>1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0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0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1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1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1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0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52</v>
      </c>
      <c r="E57" s="3673">
        <f>SUM(E51:E56)</f>
        <v>25</v>
      </c>
      <c r="F57" s="3636">
        <f>SUM(F51:F56)</f>
        <v>27</v>
      </c>
      <c r="G57" s="3635">
        <f>SUM(G51:G56)</f>
        <v>0</v>
      </c>
      <c r="H57" s="3673">
        <f t="shared" ref="H57:AW57" si="72">SUM(H51:H56)</f>
        <v>1</v>
      </c>
      <c r="I57" s="3635">
        <f t="shared" si="72"/>
        <v>1</v>
      </c>
      <c r="J57" s="3673">
        <f t="shared" si="72"/>
        <v>1</v>
      </c>
      <c r="K57" s="3635">
        <f t="shared" si="72"/>
        <v>2</v>
      </c>
      <c r="L57" s="3673">
        <f t="shared" si="72"/>
        <v>1</v>
      </c>
      <c r="M57" s="3635">
        <f t="shared" si="72"/>
        <v>1</v>
      </c>
      <c r="N57" s="3673">
        <f t="shared" si="72"/>
        <v>1</v>
      </c>
      <c r="O57" s="3635">
        <f t="shared" si="72"/>
        <v>2</v>
      </c>
      <c r="P57" s="3673">
        <f t="shared" si="72"/>
        <v>3</v>
      </c>
      <c r="Q57" s="3635">
        <f t="shared" si="72"/>
        <v>0</v>
      </c>
      <c r="R57" s="3673">
        <f t="shared" si="72"/>
        <v>1</v>
      </c>
      <c r="S57" s="3635">
        <f t="shared" si="72"/>
        <v>2</v>
      </c>
      <c r="T57" s="3673">
        <f t="shared" si="72"/>
        <v>4</v>
      </c>
      <c r="U57" s="3635">
        <f t="shared" si="72"/>
        <v>2</v>
      </c>
      <c r="V57" s="3673">
        <f t="shared" si="72"/>
        <v>2</v>
      </c>
      <c r="W57" s="3635">
        <f t="shared" si="72"/>
        <v>3</v>
      </c>
      <c r="X57" s="3673">
        <f t="shared" si="72"/>
        <v>3</v>
      </c>
      <c r="Y57" s="3635">
        <f>SUM(Y51:Y56)</f>
        <v>9</v>
      </c>
      <c r="Z57" s="3673">
        <f>SUM(Z51:Z56)</f>
        <v>5</v>
      </c>
      <c r="AA57" s="3635">
        <f t="shared" si="72"/>
        <v>3</v>
      </c>
      <c r="AB57" s="3673">
        <f t="shared" si="72"/>
        <v>5</v>
      </c>
      <c r="AC57" s="3635">
        <f t="shared" si="72"/>
        <v>0</v>
      </c>
      <c r="AD57" s="3673">
        <f t="shared" si="72"/>
        <v>0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7</v>
      </c>
      <c r="E58" s="3677">
        <f t="shared" si="71"/>
        <v>5</v>
      </c>
      <c r="F58" s="3678">
        <f t="shared" si="71"/>
        <v>2</v>
      </c>
      <c r="G58" s="3592">
        <v>0</v>
      </c>
      <c r="H58" s="3593">
        <v>1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1</v>
      </c>
      <c r="AD58" s="3593">
        <v>0</v>
      </c>
      <c r="AE58" s="3592">
        <v>0</v>
      </c>
      <c r="AF58" s="3593">
        <v>0</v>
      </c>
      <c r="AG58" s="3592">
        <v>1</v>
      </c>
      <c r="AH58" s="3593">
        <v>0</v>
      </c>
      <c r="AI58" s="3592">
        <v>1</v>
      </c>
      <c r="AJ58" s="3593">
        <v>1</v>
      </c>
      <c r="AK58" s="3592">
        <v>1</v>
      </c>
      <c r="AL58" s="3593">
        <v>0</v>
      </c>
      <c r="AM58" s="3592">
        <v>1</v>
      </c>
      <c r="AN58" s="3593">
        <v>0</v>
      </c>
      <c r="AO58" s="3592">
        <v>0</v>
      </c>
      <c r="AP58" s="3597">
        <v>0</v>
      </c>
      <c r="AQ58" s="3598">
        <v>0</v>
      </c>
      <c r="AR58" s="3599">
        <v>0</v>
      </c>
      <c r="AS58" s="3599">
        <v>1</v>
      </c>
      <c r="AT58" s="3599">
        <v>0</v>
      </c>
      <c r="AU58" s="3599">
        <v>0</v>
      </c>
      <c r="AV58" s="3599">
        <v>0</v>
      </c>
      <c r="AW58" s="3599">
        <v>0</v>
      </c>
      <c r="AX58" s="3600">
        <v>2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>
        <v>0</v>
      </c>
      <c r="H59" s="3615">
        <v>0</v>
      </c>
      <c r="I59" s="3614">
        <v>0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3</v>
      </c>
      <c r="E60" s="3679">
        <f>SUM(G60+I60+K60+M60+O60+Q60+S60+U60+W60+Y60+AA60+AC60+AE60+AG60+AI60+AK60+AM60+AO60)</f>
        <v>1</v>
      </c>
      <c r="F60" s="3680">
        <f>SUM(H60+J60+L60+N60+P60+R60+T60+V60+X60+Z60+AB60+AD60+AF60+AH60+AJ60+AL60+AN60+AP60)</f>
        <v>2</v>
      </c>
      <c r="G60" s="5607"/>
      <c r="H60" s="5608"/>
      <c r="I60" s="3614">
        <v>0</v>
      </c>
      <c r="J60" s="3615">
        <v>0</v>
      </c>
      <c r="K60" s="3614">
        <v>1</v>
      </c>
      <c r="L60" s="3615">
        <v>1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1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30</v>
      </c>
      <c r="E61" s="3679">
        <f t="shared" si="71"/>
        <v>15</v>
      </c>
      <c r="F61" s="3680">
        <f t="shared" si="71"/>
        <v>15</v>
      </c>
      <c r="G61" s="5607"/>
      <c r="H61" s="5608"/>
      <c r="I61" s="5607"/>
      <c r="J61" s="5608"/>
      <c r="K61" s="3614">
        <v>1</v>
      </c>
      <c r="L61" s="3615">
        <v>0</v>
      </c>
      <c r="M61" s="3614">
        <v>1</v>
      </c>
      <c r="N61" s="3615">
        <v>1</v>
      </c>
      <c r="O61" s="3614">
        <v>2</v>
      </c>
      <c r="P61" s="3615">
        <v>3</v>
      </c>
      <c r="Q61" s="3614">
        <v>0</v>
      </c>
      <c r="R61" s="3615">
        <v>1</v>
      </c>
      <c r="S61" s="3614">
        <v>2</v>
      </c>
      <c r="T61" s="3615">
        <v>3</v>
      </c>
      <c r="U61" s="3614">
        <v>2</v>
      </c>
      <c r="V61" s="3615">
        <v>2</v>
      </c>
      <c r="W61" s="3614">
        <v>3</v>
      </c>
      <c r="X61" s="3615">
        <v>3</v>
      </c>
      <c r="Y61" s="3614">
        <v>4</v>
      </c>
      <c r="Z61" s="3615">
        <v>2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0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0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16</v>
      </c>
      <c r="E62" s="3664">
        <f>SUM(G62+I62+K62+M62+O62+Q62+S62+U62+W62+Y62+AA62+AC62+AE62+AG62+AI62+AK62+AM62+AO62)</f>
        <v>8</v>
      </c>
      <c r="F62" s="3681">
        <f>SUM(H62+J62+L62+N62+P62+R62+T62+V62+X62+Z62+AB62+AD62+AF62+AH62+AJ62+AL62+AN62+AP62)</f>
        <v>8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5</v>
      </c>
      <c r="Z62" s="3667">
        <v>3</v>
      </c>
      <c r="AA62" s="3625">
        <v>3</v>
      </c>
      <c r="AB62" s="3667">
        <v>5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56</v>
      </c>
      <c r="E63" s="880">
        <f>SUM(E58:E62)</f>
        <v>29</v>
      </c>
      <c r="F63" s="882">
        <f>SUM(F58:F62)</f>
        <v>27</v>
      </c>
      <c r="G63" s="3635">
        <f t="shared" ref="G63:AX63" si="83">SUM(G58:G62)</f>
        <v>0</v>
      </c>
      <c r="H63" s="3673">
        <f t="shared" si="83"/>
        <v>1</v>
      </c>
      <c r="I63" s="3635">
        <f t="shared" si="83"/>
        <v>0</v>
      </c>
      <c r="J63" s="3673">
        <f t="shared" si="83"/>
        <v>0</v>
      </c>
      <c r="K63" s="3635">
        <f t="shared" si="83"/>
        <v>2</v>
      </c>
      <c r="L63" s="3673">
        <f t="shared" si="83"/>
        <v>1</v>
      </c>
      <c r="M63" s="3635">
        <f t="shared" si="83"/>
        <v>1</v>
      </c>
      <c r="N63" s="3673">
        <f t="shared" si="83"/>
        <v>1</v>
      </c>
      <c r="O63" s="3635">
        <f t="shared" si="83"/>
        <v>2</v>
      </c>
      <c r="P63" s="3673">
        <f t="shared" si="83"/>
        <v>3</v>
      </c>
      <c r="Q63" s="3635">
        <f t="shared" si="83"/>
        <v>0</v>
      </c>
      <c r="R63" s="3673">
        <f t="shared" si="83"/>
        <v>1</v>
      </c>
      <c r="S63" s="3635">
        <f t="shared" si="83"/>
        <v>2</v>
      </c>
      <c r="T63" s="882">
        <f t="shared" si="83"/>
        <v>4</v>
      </c>
      <c r="U63" s="3635">
        <f t="shared" si="83"/>
        <v>2</v>
      </c>
      <c r="V63" s="3673">
        <f t="shared" si="83"/>
        <v>2</v>
      </c>
      <c r="W63" s="3635">
        <f t="shared" si="83"/>
        <v>3</v>
      </c>
      <c r="X63" s="3673">
        <f t="shared" si="83"/>
        <v>3</v>
      </c>
      <c r="Y63" s="3635">
        <f t="shared" si="83"/>
        <v>9</v>
      </c>
      <c r="Z63" s="3673">
        <f t="shared" si="83"/>
        <v>5</v>
      </c>
      <c r="AA63" s="3635">
        <f t="shared" si="83"/>
        <v>3</v>
      </c>
      <c r="AB63" s="3673">
        <f t="shared" si="83"/>
        <v>5</v>
      </c>
      <c r="AC63" s="3635">
        <f t="shared" si="83"/>
        <v>1</v>
      </c>
      <c r="AD63" s="3673">
        <f t="shared" si="83"/>
        <v>0</v>
      </c>
      <c r="AE63" s="3635">
        <f t="shared" si="83"/>
        <v>0</v>
      </c>
      <c r="AF63" s="3673">
        <f t="shared" si="83"/>
        <v>0</v>
      </c>
      <c r="AG63" s="3635">
        <f t="shared" si="83"/>
        <v>1</v>
      </c>
      <c r="AH63" s="3673">
        <f t="shared" si="83"/>
        <v>0</v>
      </c>
      <c r="AI63" s="3635">
        <f t="shared" si="83"/>
        <v>1</v>
      </c>
      <c r="AJ63" s="3673">
        <f t="shared" si="83"/>
        <v>1</v>
      </c>
      <c r="AK63" s="3635">
        <f t="shared" si="83"/>
        <v>1</v>
      </c>
      <c r="AL63" s="3673">
        <f t="shared" si="83"/>
        <v>0</v>
      </c>
      <c r="AM63" s="3635">
        <f t="shared" si="83"/>
        <v>1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0</v>
      </c>
      <c r="AS63" s="880">
        <f t="shared" si="83"/>
        <v>1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2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>
        <v>0</v>
      </c>
      <c r="AB64" s="3658">
        <v>0</v>
      </c>
      <c r="AC64" s="3689">
        <v>0</v>
      </c>
      <c r="AD64" s="3690">
        <v>0</v>
      </c>
      <c r="AE64" s="3630">
        <v>0</v>
      </c>
      <c r="AF64" s="3691">
        <v>0</v>
      </c>
      <c r="AG64" s="3630">
        <v>0</v>
      </c>
      <c r="AH64" s="3691">
        <v>0</v>
      </c>
      <c r="AI64" s="3660">
        <v>0</v>
      </c>
      <c r="AJ64" s="3658">
        <v>0</v>
      </c>
      <c r="AK64" s="3655">
        <v>0</v>
      </c>
      <c r="AL64" s="3658">
        <v>0</v>
      </c>
      <c r="AM64" s="3689">
        <v>0</v>
      </c>
      <c r="AN64" s="3690">
        <v>0</v>
      </c>
      <c r="AO64" s="3660">
        <v>0</v>
      </c>
      <c r="AP64" s="3597">
        <v>0</v>
      </c>
      <c r="AQ64" s="3692">
        <v>0</v>
      </c>
      <c r="AR64" s="3663">
        <v>0</v>
      </c>
      <c r="AS64" s="3663">
        <v>0</v>
      </c>
      <c r="AT64" s="3693">
        <v>0</v>
      </c>
      <c r="AU64" s="3663">
        <v>0</v>
      </c>
      <c r="AV64" s="3663">
        <v>0</v>
      </c>
      <c r="AW64" s="3693">
        <v>0</v>
      </c>
      <c r="AX64" s="3694">
        <v>0</v>
      </c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0</v>
      </c>
      <c r="AE65" s="3660">
        <v>0</v>
      </c>
      <c r="AF65" s="3658">
        <v>0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0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>
        <v>0</v>
      </c>
      <c r="AB66" s="3658">
        <v>0</v>
      </c>
      <c r="AC66" s="3655">
        <v>0</v>
      </c>
      <c r="AD66" s="3658">
        <v>0</v>
      </c>
      <c r="AE66" s="3660">
        <v>0</v>
      </c>
      <c r="AF66" s="3658">
        <v>0</v>
      </c>
      <c r="AG66" s="3660">
        <v>0</v>
      </c>
      <c r="AH66" s="3658">
        <v>0</v>
      </c>
      <c r="AI66" s="3660">
        <v>0</v>
      </c>
      <c r="AJ66" s="3658">
        <v>0</v>
      </c>
      <c r="AK66" s="3655">
        <v>0</v>
      </c>
      <c r="AL66" s="3658">
        <v>0</v>
      </c>
      <c r="AM66" s="3625">
        <v>0</v>
      </c>
      <c r="AN66" s="3667">
        <v>0</v>
      </c>
      <c r="AO66" s="3660">
        <v>0</v>
      </c>
      <c r="AP66" s="3661">
        <v>0</v>
      </c>
      <c r="AQ66" s="3671">
        <v>0</v>
      </c>
      <c r="AR66" s="3663">
        <v>0</v>
      </c>
      <c r="AS66" s="3663">
        <v>0</v>
      </c>
      <c r="AT66" s="3663">
        <v>0</v>
      </c>
      <c r="AU66" s="3663">
        <v>0</v>
      </c>
      <c r="AV66" s="3663">
        <v>0</v>
      </c>
      <c r="AW66" s="3663">
        <v>0</v>
      </c>
      <c r="AX66" s="3656">
        <v>0</v>
      </c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11</v>
      </c>
      <c r="E250" s="3677">
        <f>SUM(G250++I250+K250+M250+O250+Q250+S250+U250+W250+Y250+AA250+AC250+AE250+AG250+AI250+AK250)</f>
        <v>4</v>
      </c>
      <c r="F250" s="3591">
        <f>SUM(H250++J250+L250+N250+P250+R250+T250+V250+X250+Z250+AB250+AD250+AF250+AH250+AJ250+AL250)</f>
        <v>7</v>
      </c>
      <c r="G250" s="3879">
        <v>0</v>
      </c>
      <c r="H250" s="859">
        <v>0</v>
      </c>
      <c r="I250" s="3880">
        <v>0</v>
      </c>
      <c r="J250" s="859">
        <v>0</v>
      </c>
      <c r="K250" s="3880">
        <v>0</v>
      </c>
      <c r="L250" s="859">
        <v>0</v>
      </c>
      <c r="M250" s="3880">
        <v>0</v>
      </c>
      <c r="N250" s="859">
        <v>0</v>
      </c>
      <c r="O250" s="3880">
        <v>0</v>
      </c>
      <c r="P250" s="859">
        <v>1</v>
      </c>
      <c r="Q250" s="3880">
        <v>0</v>
      </c>
      <c r="R250" s="859">
        <v>0</v>
      </c>
      <c r="S250" s="3880">
        <v>0</v>
      </c>
      <c r="T250" s="826">
        <v>0</v>
      </c>
      <c r="U250" s="3880">
        <v>0</v>
      </c>
      <c r="V250" s="826">
        <v>0</v>
      </c>
      <c r="W250" s="3880">
        <v>0</v>
      </c>
      <c r="X250" s="826">
        <v>0</v>
      </c>
      <c r="Y250" s="3880">
        <v>1</v>
      </c>
      <c r="Z250" s="826">
        <v>0</v>
      </c>
      <c r="AA250" s="3880">
        <v>2</v>
      </c>
      <c r="AB250" s="826">
        <v>4</v>
      </c>
      <c r="AC250" s="3880">
        <v>0</v>
      </c>
      <c r="AD250" s="826">
        <v>0</v>
      </c>
      <c r="AE250" s="3880">
        <v>0</v>
      </c>
      <c r="AF250" s="826">
        <v>1</v>
      </c>
      <c r="AG250" s="3880">
        <v>0</v>
      </c>
      <c r="AH250" s="826">
        <v>1</v>
      </c>
      <c r="AI250" s="3880">
        <v>1</v>
      </c>
      <c r="AJ250" s="826">
        <v>0</v>
      </c>
      <c r="AK250" s="3880">
        <v>0</v>
      </c>
      <c r="AL250" s="826">
        <v>0</v>
      </c>
      <c r="AM250" s="824">
        <v>0</v>
      </c>
      <c r="AN250" s="3881">
        <v>0</v>
      </c>
      <c r="AO250" s="3882"/>
      <c r="AP250" s="3883"/>
      <c r="AQ250" s="3884"/>
      <c r="AR250" s="3880">
        <v>0</v>
      </c>
      <c r="AS250" s="3885"/>
      <c r="AT250" s="3879">
        <v>0</v>
      </c>
      <c r="AU250" s="826">
        <v>0</v>
      </c>
      <c r="AV250" s="3885"/>
      <c r="AW250" s="3879">
        <v>0</v>
      </c>
      <c r="AX250" s="826">
        <v>0</v>
      </c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979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9" workbookViewId="0">
      <selection activeCell="C100" sqref="C100:N10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1</v>
      </c>
      <c r="C64" s="4074">
        <v>0</v>
      </c>
      <c r="D64" s="4074">
        <v>0</v>
      </c>
      <c r="E64" s="4074">
        <v>0</v>
      </c>
      <c r="F64" s="4074">
        <v>1</v>
      </c>
      <c r="G64" s="4074">
        <v>0</v>
      </c>
      <c r="H64" s="4074">
        <v>0</v>
      </c>
      <c r="I64" s="4074">
        <v>0</v>
      </c>
      <c r="J64" s="4074">
        <v>0</v>
      </c>
      <c r="K64" s="892">
        <v>0</v>
      </c>
      <c r="L64" s="4074">
        <v>0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>
        <v>0</v>
      </c>
      <c r="D65" s="1911">
        <v>0</v>
      </c>
      <c r="E65" s="1911">
        <v>0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>
        <v>0</v>
      </c>
      <c r="D67" s="4074">
        <v>0</v>
      </c>
      <c r="E67" s="4074">
        <v>0</v>
      </c>
      <c r="F67" s="4074">
        <v>0</v>
      </c>
      <c r="G67" s="4074">
        <v>0</v>
      </c>
      <c r="H67" s="4074">
        <v>0</v>
      </c>
      <c r="I67" s="4074">
        <v>0</v>
      </c>
      <c r="J67" s="4074">
        <v>0</v>
      </c>
      <c r="K67" s="892">
        <v>0</v>
      </c>
      <c r="L67" s="4074">
        <v>0</v>
      </c>
      <c r="M67" s="4051">
        <v>0</v>
      </c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>
        <v>0</v>
      </c>
      <c r="D68" s="1911">
        <v>0</v>
      </c>
      <c r="E68" s="1911">
        <v>0</v>
      </c>
      <c r="F68" s="1911">
        <v>0</v>
      </c>
      <c r="G68" s="1911">
        <v>0</v>
      </c>
      <c r="H68" s="1911">
        <v>0</v>
      </c>
      <c r="I68" s="1911">
        <v>0</v>
      </c>
      <c r="J68" s="1911">
        <v>0</v>
      </c>
      <c r="K68" s="1953">
        <v>0</v>
      </c>
      <c r="L68" s="4160">
        <v>0</v>
      </c>
      <c r="M68" s="3537">
        <v>0</v>
      </c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>
        <v>0</v>
      </c>
      <c r="D70" s="4074">
        <v>0</v>
      </c>
      <c r="E70" s="4074">
        <v>0</v>
      </c>
      <c r="F70" s="4074">
        <v>0</v>
      </c>
      <c r="G70" s="4074">
        <v>0</v>
      </c>
      <c r="H70" s="4074">
        <v>0</v>
      </c>
      <c r="I70" s="4074">
        <v>0</v>
      </c>
      <c r="J70" s="4074">
        <v>0</v>
      </c>
      <c r="K70" s="892">
        <v>0</v>
      </c>
      <c r="L70" s="4074">
        <v>0</v>
      </c>
      <c r="M70" s="4051">
        <v>0</v>
      </c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>
        <v>0</v>
      </c>
      <c r="D71" s="1911">
        <v>0</v>
      </c>
      <c r="E71" s="1911">
        <v>0</v>
      </c>
      <c r="F71" s="1911">
        <v>0</v>
      </c>
      <c r="G71" s="1911">
        <v>0</v>
      </c>
      <c r="H71" s="1911">
        <v>0</v>
      </c>
      <c r="I71" s="1911">
        <v>0</v>
      </c>
      <c r="J71" s="1911">
        <v>0</v>
      </c>
      <c r="K71" s="1953">
        <v>0</v>
      </c>
      <c r="L71" s="1911">
        <v>0</v>
      </c>
      <c r="M71" s="877">
        <v>0</v>
      </c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>
        <v>0</v>
      </c>
      <c r="D73" s="4160">
        <v>0</v>
      </c>
      <c r="E73" s="4160">
        <v>0</v>
      </c>
      <c r="F73" s="4160">
        <v>0</v>
      </c>
      <c r="G73" s="4160">
        <v>0</v>
      </c>
      <c r="H73" s="4160">
        <v>0</v>
      </c>
      <c r="I73" s="4160">
        <v>0</v>
      </c>
      <c r="J73" s="4160">
        <v>0</v>
      </c>
      <c r="K73" s="326">
        <v>0</v>
      </c>
      <c r="L73" s="4160">
        <v>0</v>
      </c>
      <c r="M73" s="3537">
        <v>0</v>
      </c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2</v>
      </c>
      <c r="C78" s="44">
        <v>0</v>
      </c>
      <c r="D78" s="44">
        <v>0</v>
      </c>
      <c r="E78" s="44">
        <v>1</v>
      </c>
      <c r="F78" s="44">
        <v>0</v>
      </c>
      <c r="G78" s="44">
        <v>0</v>
      </c>
      <c r="H78" s="44">
        <v>1</v>
      </c>
      <c r="I78" s="44">
        <v>0</v>
      </c>
      <c r="J78" s="44">
        <v>0</v>
      </c>
      <c r="K78" s="1026">
        <v>0</v>
      </c>
      <c r="L78" s="44">
        <v>0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2</v>
      </c>
      <c r="C100" s="290">
        <v>0</v>
      </c>
      <c r="D100" s="535">
        <v>0</v>
      </c>
      <c r="E100" s="535">
        <v>1</v>
      </c>
      <c r="F100" s="535">
        <v>0</v>
      </c>
      <c r="G100" s="535">
        <v>0</v>
      </c>
      <c r="H100" s="535">
        <v>1</v>
      </c>
      <c r="I100" s="535">
        <v>0</v>
      </c>
      <c r="J100" s="535">
        <v>0</v>
      </c>
      <c r="K100" s="535">
        <v>0</v>
      </c>
      <c r="L100" s="61">
        <v>0</v>
      </c>
      <c r="M100" s="4186">
        <v>0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2</v>
      </c>
      <c r="C101" s="4127">
        <v>0</v>
      </c>
      <c r="D101" s="369">
        <v>0</v>
      </c>
      <c r="E101" s="369">
        <v>1</v>
      </c>
      <c r="F101" s="369">
        <v>0</v>
      </c>
      <c r="G101" s="369">
        <v>0</v>
      </c>
      <c r="H101" s="369">
        <v>1</v>
      </c>
      <c r="I101" s="369">
        <v>0</v>
      </c>
      <c r="J101" s="369">
        <v>0</v>
      </c>
      <c r="K101" s="369">
        <v>0</v>
      </c>
      <c r="L101" s="4189">
        <v>0</v>
      </c>
      <c r="M101" s="4186">
        <v>0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>
        <v>0</v>
      </c>
      <c r="D102" s="369">
        <v>0</v>
      </c>
      <c r="E102" s="369">
        <v>0</v>
      </c>
      <c r="F102" s="369">
        <v>0</v>
      </c>
      <c r="G102" s="369">
        <v>0</v>
      </c>
      <c r="H102" s="369">
        <v>0</v>
      </c>
      <c r="I102" s="369">
        <v>0</v>
      </c>
      <c r="J102" s="369">
        <v>0</v>
      </c>
      <c r="K102" s="369">
        <v>0</v>
      </c>
      <c r="L102" s="4189">
        <v>0</v>
      </c>
      <c r="M102" s="4186">
        <v>0</v>
      </c>
      <c r="N102" s="347">
        <v>0</v>
      </c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>
        <v>0</v>
      </c>
      <c r="D103" s="369">
        <v>0</v>
      </c>
      <c r="E103" s="369">
        <v>0</v>
      </c>
      <c r="F103" s="369">
        <v>0</v>
      </c>
      <c r="G103" s="369">
        <v>0</v>
      </c>
      <c r="H103" s="369">
        <v>0</v>
      </c>
      <c r="I103" s="369">
        <v>0</v>
      </c>
      <c r="J103" s="369">
        <v>0</v>
      </c>
      <c r="K103" s="369">
        <v>0</v>
      </c>
      <c r="L103" s="4189">
        <v>0</v>
      </c>
      <c r="M103" s="4186">
        <v>0</v>
      </c>
      <c r="N103" s="347">
        <v>0</v>
      </c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>
        <v>0</v>
      </c>
      <c r="D104" s="594">
        <v>0</v>
      </c>
      <c r="E104" s="594">
        <v>0</v>
      </c>
      <c r="F104" s="594">
        <v>0</v>
      </c>
      <c r="G104" s="594">
        <v>0</v>
      </c>
      <c r="H104" s="594">
        <v>0</v>
      </c>
      <c r="I104" s="594">
        <v>0</v>
      </c>
      <c r="J104" s="594">
        <v>0</v>
      </c>
      <c r="K104" s="594">
        <v>0</v>
      </c>
      <c r="L104" s="376">
        <v>0</v>
      </c>
      <c r="M104" s="377">
        <v>0</v>
      </c>
      <c r="N104" s="2">
        <v>0</v>
      </c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>
        <v>0</v>
      </c>
      <c r="D105" s="2911">
        <v>0</v>
      </c>
      <c r="E105" s="2911">
        <v>0</v>
      </c>
      <c r="F105" s="2911">
        <v>0</v>
      </c>
      <c r="G105" s="2911">
        <v>0</v>
      </c>
      <c r="H105" s="2911">
        <v>0</v>
      </c>
      <c r="I105" s="2911">
        <v>0</v>
      </c>
      <c r="J105" s="2911">
        <v>0</v>
      </c>
      <c r="K105" s="2911">
        <v>0</v>
      </c>
      <c r="L105" s="392">
        <v>0</v>
      </c>
      <c r="M105" s="379">
        <v>0</v>
      </c>
      <c r="N105" s="388">
        <v>0</v>
      </c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7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41" workbookViewId="0">
      <selection activeCell="J67" sqref="J67:AU7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0</v>
      </c>
      <c r="L15" s="4034">
        <v>0</v>
      </c>
      <c r="M15" s="2003">
        <v>0</v>
      </c>
      <c r="N15" s="4034">
        <v>0</v>
      </c>
      <c r="O15" s="2003">
        <v>0</v>
      </c>
      <c r="P15" s="4034">
        <v>0</v>
      </c>
      <c r="Q15" s="2003">
        <v>0</v>
      </c>
      <c r="R15" s="4034">
        <v>0</v>
      </c>
      <c r="S15" s="2003">
        <v>0</v>
      </c>
      <c r="T15" s="4034">
        <v>0</v>
      </c>
      <c r="U15" s="2003">
        <v>0</v>
      </c>
      <c r="V15" s="4034">
        <v>0</v>
      </c>
      <c r="W15" s="2003">
        <v>0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0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0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1</v>
      </c>
      <c r="D27" s="4099">
        <f t="shared" si="16"/>
        <v>0</v>
      </c>
      <c r="E27" s="4215">
        <f t="shared" si="16"/>
        <v>1</v>
      </c>
      <c r="F27" s="4034">
        <v>0</v>
      </c>
      <c r="G27" s="330">
        <v>0</v>
      </c>
      <c r="H27" s="4034">
        <v>0</v>
      </c>
      <c r="I27" s="330">
        <v>0</v>
      </c>
      <c r="J27" s="4034">
        <v>0</v>
      </c>
      <c r="K27" s="2003">
        <v>0</v>
      </c>
      <c r="L27" s="4034">
        <v>0</v>
      </c>
      <c r="M27" s="2003">
        <v>0</v>
      </c>
      <c r="N27" s="4034">
        <v>0</v>
      </c>
      <c r="O27" s="2003">
        <v>0</v>
      </c>
      <c r="P27" s="4034">
        <v>0</v>
      </c>
      <c r="Q27" s="2003">
        <v>0</v>
      </c>
      <c r="R27" s="4034">
        <v>0</v>
      </c>
      <c r="S27" s="2003">
        <v>0</v>
      </c>
      <c r="T27" s="4034">
        <v>0</v>
      </c>
      <c r="U27" s="2003">
        <v>0</v>
      </c>
      <c r="V27" s="4034">
        <v>0</v>
      </c>
      <c r="W27" s="2003">
        <v>0</v>
      </c>
      <c r="X27" s="4034">
        <v>0</v>
      </c>
      <c r="Y27" s="2003">
        <v>1</v>
      </c>
      <c r="Z27" s="4034">
        <v>0</v>
      </c>
      <c r="AA27" s="2003">
        <v>0</v>
      </c>
      <c r="AB27" s="4034">
        <v>0</v>
      </c>
      <c r="AC27" s="2003">
        <v>0</v>
      </c>
      <c r="AD27" s="4034">
        <v>0</v>
      </c>
      <c r="AE27" s="2003">
        <v>0</v>
      </c>
      <c r="AF27" s="4034">
        <v>0</v>
      </c>
      <c r="AG27" s="2003">
        <v>0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7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7</v>
      </c>
      <c r="F59" s="1924"/>
      <c r="G59" s="4224"/>
      <c r="H59" s="1924"/>
      <c r="I59" s="4224"/>
      <c r="J59" s="4034">
        <v>0</v>
      </c>
      <c r="K59" s="2003">
        <v>4</v>
      </c>
      <c r="L59" s="4034">
        <v>0</v>
      </c>
      <c r="M59" s="2003">
        <v>2</v>
      </c>
      <c r="N59" s="4034">
        <v>0</v>
      </c>
      <c r="O59" s="2003">
        <v>0</v>
      </c>
      <c r="P59" s="4034">
        <v>0</v>
      </c>
      <c r="Q59" s="2003">
        <v>1</v>
      </c>
      <c r="R59" s="4034">
        <v>0</v>
      </c>
      <c r="S59" s="2003">
        <v>0</v>
      </c>
      <c r="T59" s="4034">
        <v>0</v>
      </c>
      <c r="U59" s="2003">
        <v>0</v>
      </c>
      <c r="V59" s="4034">
        <v>0</v>
      </c>
      <c r="W59" s="2003">
        <v>0</v>
      </c>
      <c r="X59" s="4034">
        <v>0</v>
      </c>
      <c r="Y59" s="2003">
        <v>0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0</v>
      </c>
      <c r="AR59" s="4089">
        <v>0</v>
      </c>
      <c r="AS59" s="4089">
        <v>3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0</v>
      </c>
      <c r="N64" s="4034">
        <v>0</v>
      </c>
      <c r="O64" s="2003">
        <v>0</v>
      </c>
      <c r="P64" s="4034">
        <v>0</v>
      </c>
      <c r="Q64" s="2003">
        <v>0</v>
      </c>
      <c r="R64" s="4034">
        <v>0</v>
      </c>
      <c r="S64" s="2003">
        <v>0</v>
      </c>
      <c r="T64" s="4034">
        <v>0</v>
      </c>
      <c r="U64" s="2003">
        <v>0</v>
      </c>
      <c r="V64" s="4034">
        <v>0</v>
      </c>
      <c r="W64" s="2003">
        <v>0</v>
      </c>
      <c r="X64" s="4034">
        <v>0</v>
      </c>
      <c r="Y64" s="2003">
        <v>0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0</v>
      </c>
      <c r="N69" s="4034">
        <v>0</v>
      </c>
      <c r="O69" s="2003">
        <v>0</v>
      </c>
      <c r="P69" s="4034">
        <v>0</v>
      </c>
      <c r="Q69" s="2003">
        <v>0</v>
      </c>
      <c r="R69" s="4034">
        <v>0</v>
      </c>
      <c r="S69" s="2003">
        <v>0</v>
      </c>
      <c r="T69" s="4034">
        <v>0</v>
      </c>
      <c r="U69" s="2003">
        <v>0</v>
      </c>
      <c r="V69" s="4034">
        <v>0</v>
      </c>
      <c r="W69" s="2003">
        <v>0</v>
      </c>
      <c r="X69" s="4034">
        <v>0</v>
      </c>
      <c r="Y69" s="2003">
        <v>0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0</v>
      </c>
      <c r="AR69" s="4089">
        <v>0</v>
      </c>
      <c r="AS69" s="4089">
        <v>0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0</v>
      </c>
      <c r="P75" s="1924"/>
      <c r="Q75" s="2003">
        <v>0</v>
      </c>
      <c r="R75" s="1924"/>
      <c r="S75" s="2003">
        <v>0</v>
      </c>
      <c r="T75" s="1924"/>
      <c r="U75" s="2003">
        <v>0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>
        <v>0</v>
      </c>
      <c r="L77" s="1924"/>
      <c r="M77" s="1161">
        <v>0</v>
      </c>
      <c r="N77" s="1924"/>
      <c r="O77" s="1161">
        <v>0</v>
      </c>
      <c r="P77" s="1924"/>
      <c r="Q77" s="1161">
        <v>0</v>
      </c>
      <c r="R77" s="1924"/>
      <c r="S77" s="1161">
        <v>0</v>
      </c>
      <c r="T77" s="1924"/>
      <c r="U77" s="1161">
        <v>0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0</v>
      </c>
      <c r="AR77" s="4230">
        <v>0</v>
      </c>
      <c r="AS77" s="4230">
        <v>0</v>
      </c>
      <c r="AT77" s="4230">
        <v>0</v>
      </c>
      <c r="AU77" s="4230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0</v>
      </c>
      <c r="R83" s="4127">
        <v>0</v>
      </c>
      <c r="S83" s="347">
        <v>0</v>
      </c>
      <c r="T83" s="4127">
        <v>0</v>
      </c>
      <c r="U83" s="347">
        <v>0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0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2</v>
      </c>
      <c r="D103" s="4099">
        <f t="shared" si="60"/>
        <v>0</v>
      </c>
      <c r="E103" s="345">
        <f t="shared" si="60"/>
        <v>2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0</v>
      </c>
      <c r="P103" s="4034">
        <v>0</v>
      </c>
      <c r="Q103" s="330">
        <v>0</v>
      </c>
      <c r="R103" s="4025">
        <v>0</v>
      </c>
      <c r="S103" s="331">
        <v>1</v>
      </c>
      <c r="T103" s="4034">
        <v>0</v>
      </c>
      <c r="U103" s="330">
        <v>1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>
        <v>2</v>
      </c>
      <c r="D108" s="4212">
        <v>0</v>
      </c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>
        <v>0</v>
      </c>
      <c r="D109" s="4089">
        <v>0</v>
      </c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>
        <v>0</v>
      </c>
      <c r="D110" s="4089">
        <v>0</v>
      </c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>
        <v>0</v>
      </c>
      <c r="D111" s="4256"/>
    </row>
    <row r="112" spans="1:93" x14ac:dyDescent="0.25">
      <c r="A112" s="5730"/>
      <c r="B112" s="4045" t="s">
        <v>2096</v>
      </c>
      <c r="C112" s="330">
        <v>0</v>
      </c>
      <c r="D112" s="4256"/>
    </row>
    <row r="113" spans="1:111" ht="21" x14ac:dyDescent="0.25">
      <c r="A113" s="5730"/>
      <c r="B113" s="4045" t="s">
        <v>2097</v>
      </c>
      <c r="C113" s="330">
        <v>0</v>
      </c>
      <c r="D113" s="4089">
        <v>0</v>
      </c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>
        <v>0</v>
      </c>
      <c r="D114" s="4089">
        <v>0</v>
      </c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>
        <v>5</v>
      </c>
      <c r="D115" s="4089">
        <v>0</v>
      </c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>
        <v>0</v>
      </c>
      <c r="D116" s="4089">
        <v>0</v>
      </c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>
        <v>0</v>
      </c>
      <c r="D117" s="4257">
        <v>0</v>
      </c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1</v>
      </c>
      <c r="D144" s="3399">
        <v>0</v>
      </c>
      <c r="E144" s="960">
        <v>0</v>
      </c>
      <c r="F144" s="960">
        <v>0</v>
      </c>
      <c r="G144" s="960">
        <v>1</v>
      </c>
      <c r="H144" s="960">
        <v>0</v>
      </c>
      <c r="I144" s="4246">
        <v>0</v>
      </c>
      <c r="J144" s="890">
        <v>0</v>
      </c>
      <c r="K144" s="4051">
        <v>0</v>
      </c>
      <c r="L144" s="4212">
        <v>0</v>
      </c>
      <c r="M144" s="3464">
        <v>0</v>
      </c>
      <c r="N144" s="4074">
        <v>0</v>
      </c>
      <c r="O144" s="4212">
        <v>30</v>
      </c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18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</v>
      </c>
      <c r="C11" s="4289">
        <f>SUM(C12:C51)</f>
        <v>1</v>
      </c>
      <c r="D11" s="4290">
        <f t="shared" ref="D11:R11" si="1">SUM(D12:D51)</f>
        <v>0</v>
      </c>
      <c r="E11" s="4289">
        <f t="shared" si="1"/>
        <v>1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1</v>
      </c>
      <c r="C38" s="4034">
        <v>1</v>
      </c>
      <c r="D38" s="330">
        <v>0</v>
      </c>
      <c r="E38" s="4034">
        <v>1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88" zoomScaleNormal="100" workbookViewId="0">
      <selection activeCell="E63" sqref="E63:AO6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1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1</v>
      </c>
      <c r="E63" s="1106">
        <v>0</v>
      </c>
      <c r="F63" s="1107">
        <v>0</v>
      </c>
      <c r="G63" s="1108">
        <v>0</v>
      </c>
      <c r="H63" s="1109">
        <v>0</v>
      </c>
      <c r="I63" s="1106">
        <v>0</v>
      </c>
      <c r="J63" s="771">
        <v>0</v>
      </c>
      <c r="K63" s="1108">
        <v>0</v>
      </c>
      <c r="L63" s="1109">
        <v>0</v>
      </c>
      <c r="M63" s="1106">
        <v>0</v>
      </c>
      <c r="N63" s="771">
        <v>0</v>
      </c>
      <c r="O63" s="1108">
        <v>0</v>
      </c>
      <c r="P63" s="1109">
        <v>0</v>
      </c>
      <c r="Q63" s="1106">
        <v>0</v>
      </c>
      <c r="R63" s="771">
        <v>0</v>
      </c>
      <c r="S63" s="1106">
        <v>0</v>
      </c>
      <c r="T63" s="771">
        <v>0</v>
      </c>
      <c r="U63" s="1106">
        <v>0</v>
      </c>
      <c r="V63" s="771">
        <v>0</v>
      </c>
      <c r="W63" s="1108">
        <v>0</v>
      </c>
      <c r="X63" s="1109">
        <v>0</v>
      </c>
      <c r="Y63" s="1106">
        <v>0</v>
      </c>
      <c r="Z63" s="771">
        <v>0</v>
      </c>
      <c r="AA63" s="1108">
        <v>0</v>
      </c>
      <c r="AB63" s="1109">
        <v>0</v>
      </c>
      <c r="AC63" s="1106">
        <v>0</v>
      </c>
      <c r="AD63" s="771">
        <v>0</v>
      </c>
      <c r="AE63" s="1108">
        <v>0</v>
      </c>
      <c r="AF63" s="1109">
        <v>0</v>
      </c>
      <c r="AG63" s="1106">
        <v>0</v>
      </c>
      <c r="AH63" s="771">
        <v>1</v>
      </c>
      <c r="AI63" s="1108">
        <v>0</v>
      </c>
      <c r="AJ63" s="1109">
        <v>0</v>
      </c>
      <c r="AK63" s="1106">
        <v>0</v>
      </c>
      <c r="AL63" s="771">
        <v>0</v>
      </c>
      <c r="AM63" s="1110">
        <v>0</v>
      </c>
      <c r="AN63" s="759">
        <v>0</v>
      </c>
      <c r="AO63" s="1111">
        <v>1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>
        <v>0</v>
      </c>
      <c r="F65" s="2">
        <v>0</v>
      </c>
      <c r="G65" s="482">
        <v>0</v>
      </c>
      <c r="H65" s="1123">
        <v>0</v>
      </c>
      <c r="I65" s="192">
        <v>0</v>
      </c>
      <c r="J65" s="383">
        <v>0</v>
      </c>
      <c r="K65" s="482">
        <v>0</v>
      </c>
      <c r="L65" s="1123">
        <v>0</v>
      </c>
      <c r="M65" s="192">
        <v>0</v>
      </c>
      <c r="N65" s="383">
        <v>0</v>
      </c>
      <c r="O65" s="482">
        <v>0</v>
      </c>
      <c r="P65" s="1123">
        <v>0</v>
      </c>
      <c r="Q65" s="192">
        <v>0</v>
      </c>
      <c r="R65" s="383">
        <v>0</v>
      </c>
      <c r="S65" s="192">
        <v>0</v>
      </c>
      <c r="T65" s="383">
        <v>0</v>
      </c>
      <c r="U65" s="192">
        <v>0</v>
      </c>
      <c r="V65" s="383">
        <v>0</v>
      </c>
      <c r="W65" s="482">
        <v>0</v>
      </c>
      <c r="X65" s="1123">
        <v>0</v>
      </c>
      <c r="Y65" s="192">
        <v>0</v>
      </c>
      <c r="Z65" s="383">
        <v>0</v>
      </c>
      <c r="AA65" s="482">
        <v>0</v>
      </c>
      <c r="AB65" s="1123">
        <v>0</v>
      </c>
      <c r="AC65" s="192">
        <v>0</v>
      </c>
      <c r="AD65" s="383">
        <v>0</v>
      </c>
      <c r="AE65" s="482">
        <v>0</v>
      </c>
      <c r="AF65" s="1123">
        <v>0</v>
      </c>
      <c r="AG65" s="192">
        <v>0</v>
      </c>
      <c r="AH65" s="383">
        <v>0</v>
      </c>
      <c r="AI65" s="482">
        <v>0</v>
      </c>
      <c r="AJ65" s="1123">
        <v>0</v>
      </c>
      <c r="AK65" s="192">
        <v>0</v>
      </c>
      <c r="AL65" s="383">
        <v>0</v>
      </c>
      <c r="AM65" s="776">
        <v>0</v>
      </c>
      <c r="AN65" s="384">
        <v>0</v>
      </c>
      <c r="AO65" s="42">
        <v>0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</v>
      </c>
      <c r="C66" s="1001">
        <f t="shared" si="44"/>
        <v>0</v>
      </c>
      <c r="D66" s="999">
        <f t="shared" si="44"/>
        <v>1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1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1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1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82" zoomScaleNormal="100" workbookViewId="0">
      <selection sqref="A1:XFD10485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3</v>
      </c>
      <c r="D21" s="1244">
        <v>3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1</v>
      </c>
      <c r="K21" s="1244">
        <v>2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>
        <v>0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0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1</v>
      </c>
      <c r="D25" s="1244">
        <v>1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1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0</v>
      </c>
      <c r="D29" s="1244">
        <v>0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0</v>
      </c>
      <c r="K29" s="1244">
        <v>0</v>
      </c>
      <c r="L29" s="1244">
        <v>0</v>
      </c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2</v>
      </c>
      <c r="D30" s="1244">
        <v>2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2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1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>
        <v>0</v>
      </c>
      <c r="D39" s="1846">
        <v>0</v>
      </c>
      <c r="E39" s="1244">
        <v>0</v>
      </c>
      <c r="F39" s="1253">
        <v>0</v>
      </c>
      <c r="G39" s="1846">
        <v>0</v>
      </c>
      <c r="H39" s="1254">
        <v>0</v>
      </c>
      <c r="I39" s="1254">
        <v>0</v>
      </c>
      <c r="J39" s="1254">
        <v>0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>
        <v>0</v>
      </c>
      <c r="D40" s="1848">
        <v>0</v>
      </c>
      <c r="E40" s="257">
        <v>0</v>
      </c>
      <c r="F40" s="258">
        <v>0</v>
      </c>
      <c r="G40" s="1848">
        <v>0</v>
      </c>
      <c r="H40" s="1257">
        <v>0</v>
      </c>
      <c r="I40" s="1257">
        <v>0</v>
      </c>
      <c r="J40" s="1257">
        <v>0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>
        <v>0</v>
      </c>
      <c r="D45" s="1260">
        <v>0</v>
      </c>
      <c r="E45" s="1244">
        <v>0</v>
      </c>
      <c r="F45" s="1253">
        <v>0</v>
      </c>
      <c r="G45" s="1846">
        <v>0</v>
      </c>
      <c r="H45" s="1244">
        <v>0</v>
      </c>
      <c r="I45" s="1244">
        <v>0</v>
      </c>
      <c r="J45" s="1266">
        <v>0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>
        <v>0</v>
      </c>
      <c r="D46" s="1267">
        <v>0</v>
      </c>
      <c r="E46" s="257">
        <v>0</v>
      </c>
      <c r="F46" s="258">
        <v>0</v>
      </c>
      <c r="G46" s="1859">
        <v>0</v>
      </c>
      <c r="H46" s="257">
        <v>0</v>
      </c>
      <c r="I46" s="257">
        <v>0</v>
      </c>
      <c r="J46" s="259">
        <v>0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>
        <v>0</v>
      </c>
      <c r="E50" s="773">
        <v>0</v>
      </c>
      <c r="F50" s="773">
        <v>0</v>
      </c>
      <c r="G50" s="1274"/>
      <c r="H50" s="1275">
        <v>0</v>
      </c>
      <c r="I50" s="1276">
        <v>0</v>
      </c>
      <c r="J50" s="1115">
        <v>0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>
        <v>0</v>
      </c>
      <c r="E51" s="1278">
        <v>0</v>
      </c>
      <c r="F51" s="1278">
        <v>0</v>
      </c>
      <c r="G51" s="1279"/>
      <c r="H51" s="1275">
        <v>0</v>
      </c>
      <c r="I51" s="1276">
        <v>0</v>
      </c>
      <c r="J51" s="1115">
        <v>0</v>
      </c>
      <c r="K51" s="1115">
        <v>0</v>
      </c>
      <c r="L51" s="1115">
        <v>0</v>
      </c>
      <c r="M51" s="1115">
        <v>0</v>
      </c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>
        <v>0</v>
      </c>
      <c r="E52" s="1278">
        <v>0</v>
      </c>
      <c r="F52" s="1278">
        <v>0</v>
      </c>
      <c r="G52" s="1279"/>
      <c r="H52" s="1275">
        <v>0</v>
      </c>
      <c r="I52" s="1276">
        <v>0</v>
      </c>
      <c r="J52" s="1115">
        <v>0</v>
      </c>
      <c r="K52" s="1115">
        <v>0</v>
      </c>
      <c r="L52" s="1115">
        <v>0</v>
      </c>
      <c r="M52" s="1115">
        <v>0</v>
      </c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>
        <v>0</v>
      </c>
      <c r="E53" s="594">
        <v>0</v>
      </c>
      <c r="F53" s="1278">
        <v>0</v>
      </c>
      <c r="G53" s="284"/>
      <c r="H53" s="1280">
        <v>0</v>
      </c>
      <c r="I53" s="1281">
        <v>0</v>
      </c>
      <c r="J53" s="388">
        <v>0</v>
      </c>
      <c r="K53" s="388">
        <v>0</v>
      </c>
      <c r="L53" s="388">
        <v>0</v>
      </c>
      <c r="M53" s="388">
        <v>0</v>
      </c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>
        <v>0</v>
      </c>
      <c r="E54" s="773">
        <v>0</v>
      </c>
      <c r="F54" s="773">
        <v>0</v>
      </c>
      <c r="G54" s="1274"/>
      <c r="H54" s="370">
        <v>0</v>
      </c>
      <c r="I54" s="371">
        <v>0</v>
      </c>
      <c r="J54" s="107">
        <v>0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>
        <v>0</v>
      </c>
      <c r="E55" s="1278">
        <v>0</v>
      </c>
      <c r="F55" s="1278">
        <v>0</v>
      </c>
      <c r="G55" s="1279"/>
      <c r="H55" s="370">
        <v>0</v>
      </c>
      <c r="I55" s="371">
        <v>0</v>
      </c>
      <c r="J55" s="107">
        <v>0</v>
      </c>
      <c r="K55" s="107">
        <v>0</v>
      </c>
      <c r="L55" s="107">
        <v>0</v>
      </c>
      <c r="M55" s="107">
        <v>0</v>
      </c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>
        <v>0</v>
      </c>
      <c r="E56" s="1283">
        <v>0</v>
      </c>
      <c r="F56" s="1283">
        <v>0</v>
      </c>
      <c r="G56" s="745"/>
      <c r="H56" s="1275">
        <v>0</v>
      </c>
      <c r="I56" s="1276">
        <v>0</v>
      </c>
      <c r="J56" s="1115">
        <v>0</v>
      </c>
      <c r="K56" s="1115">
        <v>0</v>
      </c>
      <c r="L56" s="1115">
        <v>0</v>
      </c>
      <c r="M56" s="1115">
        <v>0</v>
      </c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>
        <v>0</v>
      </c>
      <c r="E57" s="773">
        <v>0</v>
      </c>
      <c r="F57" s="773">
        <v>0</v>
      </c>
      <c r="G57" s="1284">
        <v>0</v>
      </c>
      <c r="H57" s="1285">
        <v>0</v>
      </c>
      <c r="I57" s="1286">
        <v>0</v>
      </c>
      <c r="J57" s="1107">
        <v>0</v>
      </c>
      <c r="K57" s="1107">
        <v>0</v>
      </c>
      <c r="L57" s="1107">
        <v>0</v>
      </c>
      <c r="M57" s="1107">
        <v>0</v>
      </c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1</v>
      </c>
      <c r="D58" s="1139">
        <v>1</v>
      </c>
      <c r="E58" s="1283">
        <v>0</v>
      </c>
      <c r="F58" s="1283">
        <v>0</v>
      </c>
      <c r="G58" s="392">
        <v>0</v>
      </c>
      <c r="H58" s="1280">
        <v>0</v>
      </c>
      <c r="I58" s="1281">
        <v>0</v>
      </c>
      <c r="J58" s="388">
        <v>0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1</v>
      </c>
      <c r="D59" s="5688">
        <f t="shared" ref="D59:M59" si="50">SUM(D54:D58)+D50</f>
        <v>1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>
        <v>0</v>
      </c>
      <c r="D64" s="1759">
        <f t="shared" ref="D64:D69" si="51">SUM(E64:P64)</f>
        <v>0</v>
      </c>
      <c r="E64" s="1760">
        <v>0</v>
      </c>
      <c r="F64" s="1761">
        <v>0</v>
      </c>
      <c r="G64" s="1761">
        <v>0</v>
      </c>
      <c r="H64" s="1761">
        <v>0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>
        <v>0</v>
      </c>
      <c r="D66" s="1759">
        <f t="shared" si="51"/>
        <v>0</v>
      </c>
      <c r="E66" s="290">
        <v>0</v>
      </c>
      <c r="F66" s="535">
        <v>0</v>
      </c>
      <c r="G66" s="535">
        <v>0</v>
      </c>
      <c r="H66" s="535">
        <v>0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>
        <v>9</v>
      </c>
      <c r="D67" s="1770">
        <f t="shared" si="51"/>
        <v>9</v>
      </c>
      <c r="E67" s="1139">
        <v>0</v>
      </c>
      <c r="F67" s="1283">
        <v>0</v>
      </c>
      <c r="G67" s="1283">
        <v>0</v>
      </c>
      <c r="H67" s="1283">
        <v>1</v>
      </c>
      <c r="I67" s="1283">
        <v>0</v>
      </c>
      <c r="J67" s="1283">
        <v>0</v>
      </c>
      <c r="K67" s="1283">
        <v>0</v>
      </c>
      <c r="L67" s="1283">
        <v>0</v>
      </c>
      <c r="M67" s="1283">
        <v>0</v>
      </c>
      <c r="N67" s="1283">
        <v>0</v>
      </c>
      <c r="O67" s="1283">
        <v>0</v>
      </c>
      <c r="P67" s="392">
        <v>8</v>
      </c>
      <c r="Q67" s="1258">
        <v>2</v>
      </c>
      <c r="R67" s="1257">
        <v>0</v>
      </c>
      <c r="S67" s="1257">
        <v>8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>
        <v>0</v>
      </c>
      <c r="D68" s="1916">
        <f t="shared" si="51"/>
        <v>0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0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>
        <v>0</v>
      </c>
      <c r="D69" s="1766">
        <f t="shared" si="51"/>
        <v>0</v>
      </c>
      <c r="E69" s="1771">
        <v>0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56"/>
        <v>1</v>
      </c>
      <c r="D75" s="965">
        <v>0</v>
      </c>
      <c r="E75" s="973">
        <v>0</v>
      </c>
      <c r="F75" s="967">
        <v>0</v>
      </c>
      <c r="G75" s="1042">
        <v>0</v>
      </c>
      <c r="H75" s="1180">
        <v>1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56"/>
        <v>2</v>
      </c>
      <c r="D76" s="965">
        <v>0</v>
      </c>
      <c r="E76" s="973">
        <v>0</v>
      </c>
      <c r="F76" s="967">
        <v>0</v>
      </c>
      <c r="G76" s="1042">
        <v>0</v>
      </c>
      <c r="H76" s="1180">
        <v>2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1</v>
      </c>
      <c r="D77" s="965">
        <v>0</v>
      </c>
      <c r="E77" s="973">
        <v>0</v>
      </c>
      <c r="F77" s="967">
        <v>0</v>
      </c>
      <c r="G77" s="1042">
        <v>0</v>
      </c>
      <c r="H77" s="1180">
        <v>1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56"/>
        <v>2</v>
      </c>
      <c r="D78" s="965">
        <v>0</v>
      </c>
      <c r="E78" s="973">
        <v>0</v>
      </c>
      <c r="F78" s="967">
        <v>0</v>
      </c>
      <c r="G78" s="1042">
        <v>0</v>
      </c>
      <c r="H78" s="1180">
        <v>2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56"/>
        <v>1</v>
      </c>
      <c r="D79" s="965">
        <v>0</v>
      </c>
      <c r="E79" s="973">
        <v>0</v>
      </c>
      <c r="F79" s="967">
        <v>0</v>
      </c>
      <c r="G79" s="1042">
        <v>0</v>
      </c>
      <c r="H79" s="1180">
        <v>1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11</v>
      </c>
      <c r="D80" s="965">
        <v>0</v>
      </c>
      <c r="E80" s="973">
        <v>0</v>
      </c>
      <c r="F80" s="967">
        <v>0</v>
      </c>
      <c r="G80" s="1042">
        <v>0</v>
      </c>
      <c r="H80" s="1180">
        <v>11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16</v>
      </c>
      <c r="D81" s="989">
        <v>0</v>
      </c>
      <c r="E81" s="1031">
        <v>0</v>
      </c>
      <c r="F81" s="990">
        <v>0</v>
      </c>
      <c r="G81" s="1029">
        <v>0</v>
      </c>
      <c r="H81" s="1182">
        <v>16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59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abSelected="1" topLeftCell="A147" zoomScaleNormal="100" workbookViewId="0">
      <selection activeCell="K173" sqref="K17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/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/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57</v>
      </c>
      <c r="E122" s="1106">
        <v>0</v>
      </c>
      <c r="F122" s="1108">
        <v>0</v>
      </c>
      <c r="G122" s="773">
        <v>3</v>
      </c>
      <c r="H122" s="773">
        <v>11</v>
      </c>
      <c r="I122" s="773">
        <v>30</v>
      </c>
      <c r="J122" s="1284">
        <v>13</v>
      </c>
      <c r="K122" s="1108">
        <v>24</v>
      </c>
      <c r="L122" s="1107">
        <v>33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0</v>
      </c>
      <c r="E125" s="290">
        <v>0</v>
      </c>
      <c r="F125" s="22">
        <v>0</v>
      </c>
      <c r="G125" s="535">
        <v>0</v>
      </c>
      <c r="H125" s="535">
        <v>0</v>
      </c>
      <c r="I125" s="535">
        <v>0</v>
      </c>
      <c r="J125" s="61">
        <v>0</v>
      </c>
      <c r="K125" s="22">
        <v>0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1</v>
      </c>
      <c r="E128" s="1106">
        <v>0</v>
      </c>
      <c r="F128" s="1108">
        <v>1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1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58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59" zoomScaleNormal="100" workbookViewId="0">
      <selection activeCell="D45" sqref="D4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8" zoomScaleNormal="100" workbookViewId="0">
      <selection activeCell="K152" sqref="K152:M15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0</v>
      </c>
      <c r="M152" s="1107">
        <v>0</v>
      </c>
    </row>
    <row r="153" spans="1:13" x14ac:dyDescent="0.25">
      <c r="A153" s="1040" t="s">
        <v>3679</v>
      </c>
      <c r="B153" s="1471">
        <f>SUM(C153:J153)</f>
        <v>2</v>
      </c>
      <c r="C153" s="1114">
        <v>0</v>
      </c>
      <c r="D153" s="1115">
        <v>0</v>
      </c>
      <c r="E153" s="1114">
        <v>1</v>
      </c>
      <c r="F153" s="1115">
        <v>0</v>
      </c>
      <c r="G153" s="1114">
        <v>0</v>
      </c>
      <c r="H153" s="1115">
        <v>1</v>
      </c>
      <c r="I153" s="1114">
        <v>0</v>
      </c>
      <c r="J153" s="1322">
        <v>0</v>
      </c>
      <c r="K153" s="1326">
        <v>1</v>
      </c>
      <c r="L153" s="1278">
        <v>1</v>
      </c>
      <c r="M153" s="1115">
        <v>0</v>
      </c>
    </row>
    <row r="154" spans="1:13" x14ac:dyDescent="0.25">
      <c r="A154" s="1472" t="s">
        <v>3680</v>
      </c>
      <c r="B154" s="1473">
        <f>SUM(C154:J154)</f>
        <v>2</v>
      </c>
      <c r="C154" s="1289">
        <v>0</v>
      </c>
      <c r="D154" s="1474">
        <v>0</v>
      </c>
      <c r="E154" s="1289">
        <v>1</v>
      </c>
      <c r="F154" s="1474">
        <v>0</v>
      </c>
      <c r="G154" s="1289">
        <v>0</v>
      </c>
      <c r="H154" s="1474">
        <v>1</v>
      </c>
      <c r="I154" s="1289">
        <v>0</v>
      </c>
      <c r="J154" s="1475">
        <v>0</v>
      </c>
      <c r="K154" s="266">
        <v>1</v>
      </c>
      <c r="L154" s="262">
        <v>1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4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F12" sqref="F1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4" zoomScaleNormal="100" workbookViewId="0">
      <selection activeCell="F18" sqref="F18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>
        <v>0</v>
      </c>
      <c r="D11" s="1495">
        <v>0</v>
      </c>
      <c r="E11" s="1496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7">
        <v>0</v>
      </c>
      <c r="N11" s="1497">
        <v>0</v>
      </c>
      <c r="O11" s="1497">
        <v>0</v>
      </c>
      <c r="P11" s="1497">
        <v>0</v>
      </c>
      <c r="Q11" s="1497">
        <v>0</v>
      </c>
      <c r="R11" s="1497">
        <v>0</v>
      </c>
      <c r="S11" s="1498">
        <v>0</v>
      </c>
      <c r="T11" s="1499">
        <v>0</v>
      </c>
      <c r="U11" s="1500">
        <v>0</v>
      </c>
      <c r="V11" s="219">
        <v>0</v>
      </c>
      <c r="W11" s="219">
        <v>0</v>
      </c>
      <c r="X11" s="1501">
        <v>0</v>
      </c>
      <c r="Y11" s="1501">
        <v>0</v>
      </c>
      <c r="Z11" s="1501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>
        <v>0</v>
      </c>
      <c r="D12" s="1495">
        <v>0</v>
      </c>
      <c r="E12" s="1502">
        <v>0</v>
      </c>
      <c r="F12" s="1495">
        <v>0</v>
      </c>
      <c r="G12" s="1495">
        <v>0</v>
      </c>
      <c r="H12" s="1495">
        <v>0</v>
      </c>
      <c r="I12" s="1495">
        <v>0</v>
      </c>
      <c r="J12" s="1495">
        <v>0</v>
      </c>
      <c r="K12" s="1495">
        <v>0</v>
      </c>
      <c r="L12" s="1495">
        <v>0</v>
      </c>
      <c r="M12" s="1495">
        <v>0</v>
      </c>
      <c r="N12" s="1495">
        <v>0</v>
      </c>
      <c r="O12" s="1495">
        <v>0</v>
      </c>
      <c r="P12" s="1495">
        <v>0</v>
      </c>
      <c r="Q12" s="1495">
        <v>0</v>
      </c>
      <c r="R12" s="1495">
        <v>0</v>
      </c>
      <c r="S12" s="1503">
        <v>0</v>
      </c>
      <c r="T12" s="1504">
        <v>0</v>
      </c>
      <c r="U12" s="1505">
        <v>0</v>
      </c>
      <c r="V12" s="1506">
        <v>0</v>
      </c>
      <c r="W12" s="1506">
        <v>0</v>
      </c>
      <c r="X12" s="1506">
        <v>0</v>
      </c>
      <c r="Y12" s="1506">
        <v>0</v>
      </c>
      <c r="Z12" s="1506">
        <v>0</v>
      </c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2</v>
      </c>
      <c r="C13" s="1507"/>
      <c r="D13" s="1508"/>
      <c r="E13" s="1502">
        <v>0</v>
      </c>
      <c r="F13" s="1495">
        <v>0</v>
      </c>
      <c r="G13" s="1495">
        <v>0</v>
      </c>
      <c r="H13" s="1495">
        <v>1</v>
      </c>
      <c r="I13" s="1495">
        <v>0</v>
      </c>
      <c r="J13" s="1495">
        <v>1</v>
      </c>
      <c r="K13" s="1495">
        <v>0</v>
      </c>
      <c r="L13" s="1495">
        <v>0</v>
      </c>
      <c r="M13" s="1495">
        <v>0</v>
      </c>
      <c r="N13" s="1495">
        <v>0</v>
      </c>
      <c r="O13" s="1495">
        <v>0</v>
      </c>
      <c r="P13" s="1495">
        <v>0</v>
      </c>
      <c r="Q13" s="1495">
        <v>0</v>
      </c>
      <c r="R13" s="1495">
        <v>0</v>
      </c>
      <c r="S13" s="1503">
        <v>0</v>
      </c>
      <c r="T13" s="1504">
        <v>0</v>
      </c>
      <c r="U13" s="1505">
        <v>2</v>
      </c>
      <c r="V13" s="1506">
        <v>0</v>
      </c>
      <c r="W13" s="1506">
        <v>0</v>
      </c>
      <c r="X13" s="1506">
        <v>0</v>
      </c>
      <c r="Y13" s="1506">
        <v>0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>
        <v>0</v>
      </c>
      <c r="D14" s="1495">
        <v>0</v>
      </c>
      <c r="E14" s="1502">
        <v>0</v>
      </c>
      <c r="F14" s="1495">
        <v>0</v>
      </c>
      <c r="G14" s="1495">
        <v>0</v>
      </c>
      <c r="H14" s="1495">
        <v>0</v>
      </c>
      <c r="I14" s="1495">
        <v>0</v>
      </c>
      <c r="J14" s="1495">
        <v>0</v>
      </c>
      <c r="K14" s="1495">
        <v>0</v>
      </c>
      <c r="L14" s="1495">
        <v>0</v>
      </c>
      <c r="M14" s="1495">
        <v>0</v>
      </c>
      <c r="N14" s="1495">
        <v>0</v>
      </c>
      <c r="O14" s="1495">
        <v>0</v>
      </c>
      <c r="P14" s="1495">
        <v>0</v>
      </c>
      <c r="Q14" s="1495">
        <v>0</v>
      </c>
      <c r="R14" s="1495">
        <v>0</v>
      </c>
      <c r="S14" s="1503">
        <v>0</v>
      </c>
      <c r="T14" s="1504">
        <v>0</v>
      </c>
      <c r="U14" s="1505">
        <v>0</v>
      </c>
      <c r="V14" s="1506">
        <v>0</v>
      </c>
      <c r="W14" s="1506">
        <v>0</v>
      </c>
      <c r="X14" s="1506">
        <v>0</v>
      </c>
      <c r="Y14" s="1506">
        <v>0</v>
      </c>
      <c r="Z14" s="1506">
        <v>0</v>
      </c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1</v>
      </c>
      <c r="C15" s="1494">
        <v>0</v>
      </c>
      <c r="D15" s="1495">
        <v>0</v>
      </c>
      <c r="E15" s="1502">
        <v>0</v>
      </c>
      <c r="F15" s="1495">
        <v>0</v>
      </c>
      <c r="G15" s="1495">
        <v>0</v>
      </c>
      <c r="H15" s="1495">
        <v>0</v>
      </c>
      <c r="I15" s="1495">
        <v>0</v>
      </c>
      <c r="J15" s="1495">
        <v>0</v>
      </c>
      <c r="K15" s="1495">
        <v>0</v>
      </c>
      <c r="L15" s="1495">
        <v>0</v>
      </c>
      <c r="M15" s="1495">
        <v>0</v>
      </c>
      <c r="N15" s="1495">
        <v>0</v>
      </c>
      <c r="O15" s="1495">
        <v>0</v>
      </c>
      <c r="P15" s="1495">
        <v>1</v>
      </c>
      <c r="Q15" s="1495">
        <v>0</v>
      </c>
      <c r="R15" s="1495">
        <v>0</v>
      </c>
      <c r="S15" s="1503">
        <v>0</v>
      </c>
      <c r="T15" s="1504">
        <v>1</v>
      </c>
      <c r="U15" s="1505">
        <v>0</v>
      </c>
      <c r="V15" s="1506">
        <v>0</v>
      </c>
      <c r="W15" s="1506">
        <v>0</v>
      </c>
      <c r="X15" s="1506">
        <v>0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3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1</v>
      </c>
      <c r="I16" s="1513">
        <f t="shared" si="7"/>
        <v>0</v>
      </c>
      <c r="J16" s="1513">
        <f t="shared" si="7"/>
        <v>1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1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1</v>
      </c>
      <c r="U16" s="1515">
        <f t="shared" si="7"/>
        <v>2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3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D9" sqref="D9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4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4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>ANTES DE EJECUTAR LA MACRO REVISE LA HOJA CONTROL, EXISTEN ERRORES</v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2025-05-29T17:29:45Z</dcterms:modified>
  <cp:category/>
  <cp:contentStatus/>
</cp:coreProperties>
</file>