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B1DCD0B6-DE00-3E42-8CE0-8EFAB6F4E910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definedNames>
    <definedName name="_xlchart.v1.0" hidden="1">'Statistical Analysis'!$M$1</definedName>
    <definedName name="_xlchart.v1.1" hidden="1">'Statistical Analysis'!$M$2:$M$365</definedName>
    <definedName name="_xlchart.v1.10" hidden="1">'Statistical Analysis'!$M$1</definedName>
    <definedName name="_xlchart.v1.11" hidden="1">'Statistical Analysis'!$M$2:$M$363</definedName>
    <definedName name="_xlchart.v1.12" hidden="1">'Statistical Analysis'!$M$2:$M$365</definedName>
    <definedName name="_xlchart.v1.13" hidden="1">'Statistical Analysis'!$M$2:$M$566</definedName>
    <definedName name="_xlchart.v1.14" hidden="1">'Statistical Analysis'!$K$1</definedName>
    <definedName name="_xlchart.v1.15" hidden="1">'Statistical Analysis'!$K$2:$K$566</definedName>
    <definedName name="_xlchart.v1.16" hidden="1">'Statistical Analysis'!$O$1</definedName>
    <definedName name="_xlchart.v1.17" hidden="1">'Statistical Analysis'!$O$2:$O$365</definedName>
    <definedName name="_xlchart.v1.18" hidden="1">'Statistical Analysis'!$B$6:$C$6</definedName>
    <definedName name="_xlchart.v1.19" hidden="1">'Statistical Analysis'!$B$7:$C$7</definedName>
    <definedName name="_xlchart.v1.2" hidden="1">'Statistical Analysis'!$B$6:$C$6</definedName>
    <definedName name="_xlchart.v1.20" hidden="1">'Statistical Analysis'!$M$1</definedName>
    <definedName name="_xlchart.v1.21" hidden="1">'Statistical Analysis'!$M$2:$M$365</definedName>
    <definedName name="_xlchart.v1.3" hidden="1">'Statistical Analysis'!$B$7:$C$7</definedName>
    <definedName name="_xlchart.v1.4" hidden="1">'Statistical Analysis'!$M$1</definedName>
    <definedName name="_xlchart.v1.5" hidden="1">'Statistical Analysis'!$M$2:$M$365</definedName>
    <definedName name="_xlchart.v1.6" hidden="1">'Statistical Analysis'!$I$1</definedName>
    <definedName name="_xlchart.v1.7" hidden="1">'Statistical Analysis'!$I$2:$I$566</definedName>
    <definedName name="_xlchart.v1.8" hidden="1">'Statistical Analysis'!$I$1</definedName>
    <definedName name="_xlchart.v1.9" hidden="1">'Statistical Analysis'!$I$2:$I$566</definedName>
  </definedName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B11" i="7"/>
  <c r="C7" i="7"/>
  <c r="N7" i="7" s="1"/>
  <c r="O7" i="7" s="1"/>
  <c r="C8" i="7"/>
  <c r="C9" i="7"/>
  <c r="C10" i="7"/>
  <c r="C12" i="7"/>
  <c r="C20" i="7" s="1"/>
  <c r="C19" i="7"/>
  <c r="C18" i="7"/>
  <c r="C41" i="7"/>
  <c r="C40" i="7"/>
  <c r="C37" i="7"/>
  <c r="C36" i="7"/>
  <c r="C35" i="7"/>
  <c r="B40" i="7"/>
  <c r="B41" i="7"/>
  <c r="B38" i="7"/>
  <c r="B37" i="7"/>
  <c r="B36" i="7"/>
  <c r="B35" i="7"/>
  <c r="B23" i="7"/>
  <c r="B22" i="7"/>
  <c r="O5" i="7"/>
  <c r="O21" i="7"/>
  <c r="O23" i="7"/>
  <c r="O69" i="7"/>
  <c r="O116" i="7"/>
  <c r="O127" i="7"/>
  <c r="O133" i="7"/>
  <c r="O156" i="7"/>
  <c r="O157" i="7"/>
  <c r="O180" i="7"/>
  <c r="O196" i="7"/>
  <c r="O197" i="7"/>
  <c r="O199" i="7"/>
  <c r="O220" i="7"/>
  <c r="O221" i="7"/>
  <c r="O236" i="7"/>
  <c r="O237" i="7"/>
  <c r="O244" i="7"/>
  <c r="O260" i="7"/>
  <c r="O261" i="7"/>
  <c r="O263" i="7"/>
  <c r="O284" i="7"/>
  <c r="O285" i="7"/>
  <c r="O300" i="7"/>
  <c r="O301" i="7"/>
  <c r="O308" i="7"/>
  <c r="O324" i="7"/>
  <c r="O325" i="7"/>
  <c r="O327" i="7"/>
  <c r="O348" i="7"/>
  <c r="O349" i="7"/>
  <c r="O364" i="7"/>
  <c r="O365" i="7"/>
  <c r="N3" i="7"/>
  <c r="O3" i="7" s="1"/>
  <c r="N4" i="7"/>
  <c r="O4" i="7" s="1"/>
  <c r="N5" i="7"/>
  <c r="N11" i="7"/>
  <c r="O11" i="7" s="1"/>
  <c r="N12" i="7"/>
  <c r="O12" i="7" s="1"/>
  <c r="N13" i="7"/>
  <c r="O13" i="7" s="1"/>
  <c r="N15" i="7"/>
  <c r="O15" i="7" s="1"/>
  <c r="N16" i="7"/>
  <c r="O16" i="7" s="1"/>
  <c r="N21" i="7"/>
  <c r="N23" i="7"/>
  <c r="N24" i="7"/>
  <c r="O24" i="7" s="1"/>
  <c r="N25" i="7"/>
  <c r="O25" i="7" s="1"/>
  <c r="N27" i="7"/>
  <c r="O27" i="7" s="1"/>
  <c r="N32" i="7"/>
  <c r="O32" i="7" s="1"/>
  <c r="N33" i="7"/>
  <c r="O33" i="7" s="1"/>
  <c r="N35" i="7"/>
  <c r="O35" i="7" s="1"/>
  <c r="N36" i="7"/>
  <c r="O36" i="7" s="1"/>
  <c r="N37" i="7"/>
  <c r="O37" i="7" s="1"/>
  <c r="N43" i="7"/>
  <c r="O43" i="7" s="1"/>
  <c r="N44" i="7"/>
  <c r="O44" i="7" s="1"/>
  <c r="N45" i="7"/>
  <c r="O45" i="7" s="1"/>
  <c r="N47" i="7"/>
  <c r="O47" i="7" s="1"/>
  <c r="N48" i="7"/>
  <c r="O48" i="7" s="1"/>
  <c r="N53" i="7"/>
  <c r="O53" i="7" s="1"/>
  <c r="N55" i="7"/>
  <c r="O55" i="7" s="1"/>
  <c r="N56" i="7"/>
  <c r="O56" i="7" s="1"/>
  <c r="N57" i="7"/>
  <c r="O57" i="7" s="1"/>
  <c r="N59" i="7"/>
  <c r="O59" i="7" s="1"/>
  <c r="N64" i="7"/>
  <c r="O64" i="7" s="1"/>
  <c r="N65" i="7"/>
  <c r="O65" i="7" s="1"/>
  <c r="N67" i="7"/>
  <c r="O67" i="7" s="1"/>
  <c r="N68" i="7"/>
  <c r="O68" i="7" s="1"/>
  <c r="N69" i="7"/>
  <c r="N75" i="7"/>
  <c r="O75" i="7" s="1"/>
  <c r="N76" i="7"/>
  <c r="O76" i="7" s="1"/>
  <c r="N77" i="7"/>
  <c r="O77" i="7" s="1"/>
  <c r="N79" i="7"/>
  <c r="O79" i="7" s="1"/>
  <c r="N80" i="7"/>
  <c r="O80" i="7" s="1"/>
  <c r="N85" i="7"/>
  <c r="O85" i="7" s="1"/>
  <c r="N87" i="7"/>
  <c r="O87" i="7" s="1"/>
  <c r="N88" i="7"/>
  <c r="O88" i="7" s="1"/>
  <c r="N89" i="7"/>
  <c r="O89" i="7" s="1"/>
  <c r="N91" i="7"/>
  <c r="O91" i="7" s="1"/>
  <c r="N96" i="7"/>
  <c r="O96" i="7" s="1"/>
  <c r="N97" i="7"/>
  <c r="O97" i="7" s="1"/>
  <c r="N99" i="7"/>
  <c r="O99" i="7" s="1"/>
  <c r="N100" i="7"/>
  <c r="O100" i="7" s="1"/>
  <c r="N101" i="7"/>
  <c r="O101" i="7" s="1"/>
  <c r="N107" i="7"/>
  <c r="O107" i="7" s="1"/>
  <c r="N108" i="7"/>
  <c r="O108" i="7" s="1"/>
  <c r="N109" i="7"/>
  <c r="O109" i="7" s="1"/>
  <c r="N111" i="7"/>
  <c r="O111" i="7" s="1"/>
  <c r="N112" i="7"/>
  <c r="O112" i="7" s="1"/>
  <c r="N116" i="7"/>
  <c r="N117" i="7"/>
  <c r="O117" i="7" s="1"/>
  <c r="N119" i="7"/>
  <c r="O119" i="7" s="1"/>
  <c r="N120" i="7"/>
  <c r="O120" i="7" s="1"/>
  <c r="N121" i="7"/>
  <c r="O121" i="7" s="1"/>
  <c r="N123" i="7"/>
  <c r="O123" i="7" s="1"/>
  <c r="N127" i="7"/>
  <c r="N128" i="7"/>
  <c r="O128" i="7" s="1"/>
  <c r="N129" i="7"/>
  <c r="O129" i="7" s="1"/>
  <c r="N131" i="7"/>
  <c r="O131" i="7" s="1"/>
  <c r="N132" i="7"/>
  <c r="O132" i="7" s="1"/>
  <c r="N133" i="7"/>
  <c r="N136" i="7"/>
  <c r="O136" i="7" s="1"/>
  <c r="N137" i="7"/>
  <c r="O137" i="7" s="1"/>
  <c r="N139" i="7"/>
  <c r="O139" i="7" s="1"/>
  <c r="N140" i="7"/>
  <c r="O140" i="7" s="1"/>
  <c r="N141" i="7"/>
  <c r="O141" i="7" s="1"/>
  <c r="N143" i="7"/>
  <c r="O143" i="7" s="1"/>
  <c r="N144" i="7"/>
  <c r="O144" i="7" s="1"/>
  <c r="N145" i="7"/>
  <c r="O145" i="7" s="1"/>
  <c r="N147" i="7"/>
  <c r="O147" i="7" s="1"/>
  <c r="N148" i="7"/>
  <c r="O148" i="7" s="1"/>
  <c r="N149" i="7"/>
  <c r="O149" i="7" s="1"/>
  <c r="N151" i="7"/>
  <c r="O151" i="7" s="1"/>
  <c r="N152" i="7"/>
  <c r="O152" i="7" s="1"/>
  <c r="N153" i="7"/>
  <c r="O153" i="7" s="1"/>
  <c r="N155" i="7"/>
  <c r="O155" i="7" s="1"/>
  <c r="N156" i="7"/>
  <c r="N157" i="7"/>
  <c r="N159" i="7"/>
  <c r="O159" i="7" s="1"/>
  <c r="N160" i="7"/>
  <c r="O160" i="7" s="1"/>
  <c r="N161" i="7"/>
  <c r="O161" i="7" s="1"/>
  <c r="N163" i="7"/>
  <c r="O163" i="7" s="1"/>
  <c r="N164" i="7"/>
  <c r="O164" i="7" s="1"/>
  <c r="N165" i="7"/>
  <c r="O165" i="7" s="1"/>
  <c r="N167" i="7"/>
  <c r="O167" i="7" s="1"/>
  <c r="N168" i="7"/>
  <c r="O168" i="7" s="1"/>
  <c r="N169" i="7"/>
  <c r="O169" i="7" s="1"/>
  <c r="N171" i="7"/>
  <c r="O171" i="7" s="1"/>
  <c r="N172" i="7"/>
  <c r="O172" i="7" s="1"/>
  <c r="N173" i="7"/>
  <c r="O173" i="7" s="1"/>
  <c r="N175" i="7"/>
  <c r="O175" i="7" s="1"/>
  <c r="N176" i="7"/>
  <c r="O176" i="7" s="1"/>
  <c r="N177" i="7"/>
  <c r="O177" i="7" s="1"/>
  <c r="N178" i="7"/>
  <c r="O178" i="7" s="1"/>
  <c r="N179" i="7"/>
  <c r="O179" i="7" s="1"/>
  <c r="N180" i="7"/>
  <c r="N181" i="7"/>
  <c r="O181" i="7" s="1"/>
  <c r="N183" i="7"/>
  <c r="O183" i="7" s="1"/>
  <c r="N184" i="7"/>
  <c r="O184" i="7" s="1"/>
  <c r="N185" i="7"/>
  <c r="O185" i="7" s="1"/>
  <c r="N186" i="7"/>
  <c r="O186" i="7" s="1"/>
  <c r="N187" i="7"/>
  <c r="O187" i="7" s="1"/>
  <c r="N188" i="7"/>
  <c r="O188" i="7" s="1"/>
  <c r="N189" i="7"/>
  <c r="O189" i="7" s="1"/>
  <c r="N190" i="7"/>
  <c r="O190" i="7" s="1"/>
  <c r="N191" i="7"/>
  <c r="O191" i="7" s="1"/>
  <c r="N192" i="7"/>
  <c r="O192" i="7" s="1"/>
  <c r="N193" i="7"/>
  <c r="O193" i="7" s="1"/>
  <c r="N194" i="7"/>
  <c r="O194" i="7" s="1"/>
  <c r="N195" i="7"/>
  <c r="O195" i="7" s="1"/>
  <c r="N196" i="7"/>
  <c r="N197" i="7"/>
  <c r="N198" i="7"/>
  <c r="O198" i="7" s="1"/>
  <c r="N199" i="7"/>
  <c r="N200" i="7"/>
  <c r="O200" i="7" s="1"/>
  <c r="N201" i="7"/>
  <c r="O201" i="7" s="1"/>
  <c r="N202" i="7"/>
  <c r="O202" i="7" s="1"/>
  <c r="N203" i="7"/>
  <c r="O203" i="7" s="1"/>
  <c r="N204" i="7"/>
  <c r="O204" i="7" s="1"/>
  <c r="N205" i="7"/>
  <c r="O205" i="7" s="1"/>
  <c r="N206" i="7"/>
  <c r="O206" i="7" s="1"/>
  <c r="N207" i="7"/>
  <c r="O207" i="7" s="1"/>
  <c r="N208" i="7"/>
  <c r="O208" i="7" s="1"/>
  <c r="N209" i="7"/>
  <c r="O209" i="7" s="1"/>
  <c r="N210" i="7"/>
  <c r="O210" i="7" s="1"/>
  <c r="N211" i="7"/>
  <c r="O211" i="7" s="1"/>
  <c r="N212" i="7"/>
  <c r="O212" i="7" s="1"/>
  <c r="N213" i="7"/>
  <c r="O213" i="7" s="1"/>
  <c r="N214" i="7"/>
  <c r="O214" i="7" s="1"/>
  <c r="N215" i="7"/>
  <c r="O215" i="7" s="1"/>
  <c r="N216" i="7"/>
  <c r="O216" i="7" s="1"/>
  <c r="N217" i="7"/>
  <c r="O217" i="7" s="1"/>
  <c r="N218" i="7"/>
  <c r="O218" i="7" s="1"/>
  <c r="N219" i="7"/>
  <c r="O219" i="7" s="1"/>
  <c r="N220" i="7"/>
  <c r="N221" i="7"/>
  <c r="N222" i="7"/>
  <c r="O222" i="7" s="1"/>
  <c r="N223" i="7"/>
  <c r="O223" i="7" s="1"/>
  <c r="N224" i="7"/>
  <c r="O224" i="7" s="1"/>
  <c r="N225" i="7"/>
  <c r="O225" i="7" s="1"/>
  <c r="N226" i="7"/>
  <c r="O226" i="7" s="1"/>
  <c r="N227" i="7"/>
  <c r="O227" i="7" s="1"/>
  <c r="N228" i="7"/>
  <c r="O228" i="7" s="1"/>
  <c r="N229" i="7"/>
  <c r="O229" i="7" s="1"/>
  <c r="N230" i="7"/>
  <c r="O230" i="7" s="1"/>
  <c r="N231" i="7"/>
  <c r="O231" i="7" s="1"/>
  <c r="N232" i="7"/>
  <c r="O232" i="7" s="1"/>
  <c r="N233" i="7"/>
  <c r="O233" i="7" s="1"/>
  <c r="N234" i="7"/>
  <c r="O234" i="7" s="1"/>
  <c r="N235" i="7"/>
  <c r="O235" i="7" s="1"/>
  <c r="N236" i="7"/>
  <c r="N237" i="7"/>
  <c r="N238" i="7"/>
  <c r="O238" i="7" s="1"/>
  <c r="N239" i="7"/>
  <c r="O239" i="7" s="1"/>
  <c r="N240" i="7"/>
  <c r="O240" i="7" s="1"/>
  <c r="N241" i="7"/>
  <c r="O241" i="7" s="1"/>
  <c r="N242" i="7"/>
  <c r="O242" i="7" s="1"/>
  <c r="N243" i="7"/>
  <c r="O243" i="7" s="1"/>
  <c r="N244" i="7"/>
  <c r="N245" i="7"/>
  <c r="O245" i="7" s="1"/>
  <c r="N246" i="7"/>
  <c r="O246" i="7" s="1"/>
  <c r="N247" i="7"/>
  <c r="O247" i="7" s="1"/>
  <c r="N248" i="7"/>
  <c r="O248" i="7" s="1"/>
  <c r="N249" i="7"/>
  <c r="O249" i="7" s="1"/>
  <c r="N250" i="7"/>
  <c r="O250" i="7" s="1"/>
  <c r="N251" i="7"/>
  <c r="O251" i="7" s="1"/>
  <c r="N252" i="7"/>
  <c r="O252" i="7" s="1"/>
  <c r="N253" i="7"/>
  <c r="O253" i="7" s="1"/>
  <c r="N254" i="7"/>
  <c r="O254" i="7" s="1"/>
  <c r="N255" i="7"/>
  <c r="O255" i="7" s="1"/>
  <c r="N256" i="7"/>
  <c r="O256" i="7" s="1"/>
  <c r="N257" i="7"/>
  <c r="O257" i="7" s="1"/>
  <c r="N258" i="7"/>
  <c r="O258" i="7" s="1"/>
  <c r="N259" i="7"/>
  <c r="O259" i="7" s="1"/>
  <c r="N260" i="7"/>
  <c r="N261" i="7"/>
  <c r="N262" i="7"/>
  <c r="O262" i="7" s="1"/>
  <c r="N263" i="7"/>
  <c r="N264" i="7"/>
  <c r="O264" i="7" s="1"/>
  <c r="N265" i="7"/>
  <c r="O265" i="7" s="1"/>
  <c r="N266" i="7"/>
  <c r="O266" i="7" s="1"/>
  <c r="N267" i="7"/>
  <c r="O267" i="7" s="1"/>
  <c r="N268" i="7"/>
  <c r="O268" i="7" s="1"/>
  <c r="N269" i="7"/>
  <c r="O269" i="7" s="1"/>
  <c r="N270" i="7"/>
  <c r="O270" i="7" s="1"/>
  <c r="N271" i="7"/>
  <c r="O271" i="7" s="1"/>
  <c r="N272" i="7"/>
  <c r="O272" i="7" s="1"/>
  <c r="N273" i="7"/>
  <c r="O273" i="7" s="1"/>
  <c r="N274" i="7"/>
  <c r="O274" i="7" s="1"/>
  <c r="N275" i="7"/>
  <c r="O275" i="7" s="1"/>
  <c r="N276" i="7"/>
  <c r="O276" i="7" s="1"/>
  <c r="N277" i="7"/>
  <c r="O277" i="7" s="1"/>
  <c r="N278" i="7"/>
  <c r="O278" i="7" s="1"/>
  <c r="N279" i="7"/>
  <c r="O279" i="7" s="1"/>
  <c r="N280" i="7"/>
  <c r="O280" i="7" s="1"/>
  <c r="N281" i="7"/>
  <c r="O281" i="7" s="1"/>
  <c r="N282" i="7"/>
  <c r="O282" i="7" s="1"/>
  <c r="N283" i="7"/>
  <c r="O283" i="7" s="1"/>
  <c r="N284" i="7"/>
  <c r="N285" i="7"/>
  <c r="N286" i="7"/>
  <c r="O286" i="7" s="1"/>
  <c r="N287" i="7"/>
  <c r="O287" i="7" s="1"/>
  <c r="N288" i="7"/>
  <c r="O288" i="7" s="1"/>
  <c r="N289" i="7"/>
  <c r="O289" i="7" s="1"/>
  <c r="N290" i="7"/>
  <c r="O290" i="7" s="1"/>
  <c r="N291" i="7"/>
  <c r="O291" i="7" s="1"/>
  <c r="N292" i="7"/>
  <c r="O292" i="7" s="1"/>
  <c r="N293" i="7"/>
  <c r="O293" i="7" s="1"/>
  <c r="N294" i="7"/>
  <c r="O294" i="7" s="1"/>
  <c r="N295" i="7"/>
  <c r="O295" i="7" s="1"/>
  <c r="N296" i="7"/>
  <c r="O296" i="7" s="1"/>
  <c r="N297" i="7"/>
  <c r="O297" i="7" s="1"/>
  <c r="N298" i="7"/>
  <c r="O298" i="7" s="1"/>
  <c r="N299" i="7"/>
  <c r="O299" i="7" s="1"/>
  <c r="N300" i="7"/>
  <c r="N301" i="7"/>
  <c r="N302" i="7"/>
  <c r="O302" i="7" s="1"/>
  <c r="N303" i="7"/>
  <c r="O303" i="7" s="1"/>
  <c r="N304" i="7"/>
  <c r="O304" i="7" s="1"/>
  <c r="N305" i="7"/>
  <c r="O305" i="7" s="1"/>
  <c r="N306" i="7"/>
  <c r="O306" i="7" s="1"/>
  <c r="N307" i="7"/>
  <c r="O307" i="7" s="1"/>
  <c r="N308" i="7"/>
  <c r="N309" i="7"/>
  <c r="O309" i="7" s="1"/>
  <c r="N310" i="7"/>
  <c r="O310" i="7" s="1"/>
  <c r="N311" i="7"/>
  <c r="O311" i="7" s="1"/>
  <c r="N312" i="7"/>
  <c r="O312" i="7" s="1"/>
  <c r="N313" i="7"/>
  <c r="O313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O320" i="7" s="1"/>
  <c r="N321" i="7"/>
  <c r="O321" i="7" s="1"/>
  <c r="N322" i="7"/>
  <c r="O322" i="7" s="1"/>
  <c r="N323" i="7"/>
  <c r="O323" i="7" s="1"/>
  <c r="N324" i="7"/>
  <c r="N325" i="7"/>
  <c r="N326" i="7"/>
  <c r="O326" i="7" s="1"/>
  <c r="N327" i="7"/>
  <c r="N328" i="7"/>
  <c r="O328" i="7" s="1"/>
  <c r="N329" i="7"/>
  <c r="O329" i="7" s="1"/>
  <c r="N330" i="7"/>
  <c r="O330" i="7" s="1"/>
  <c r="N331" i="7"/>
  <c r="O331" i="7" s="1"/>
  <c r="N332" i="7"/>
  <c r="O332" i="7" s="1"/>
  <c r="N333" i="7"/>
  <c r="O333" i="7" s="1"/>
  <c r="N334" i="7"/>
  <c r="O334" i="7" s="1"/>
  <c r="N335" i="7"/>
  <c r="O335" i="7" s="1"/>
  <c r="N336" i="7"/>
  <c r="O336" i="7" s="1"/>
  <c r="N337" i="7"/>
  <c r="O337" i="7" s="1"/>
  <c r="N338" i="7"/>
  <c r="O338" i="7" s="1"/>
  <c r="N339" i="7"/>
  <c r="O339" i="7" s="1"/>
  <c r="N340" i="7"/>
  <c r="O340" i="7" s="1"/>
  <c r="N341" i="7"/>
  <c r="O341" i="7" s="1"/>
  <c r="N342" i="7"/>
  <c r="O342" i="7" s="1"/>
  <c r="N343" i="7"/>
  <c r="O343" i="7" s="1"/>
  <c r="N344" i="7"/>
  <c r="O344" i="7" s="1"/>
  <c r="N345" i="7"/>
  <c r="O345" i="7" s="1"/>
  <c r="N346" i="7"/>
  <c r="O346" i="7" s="1"/>
  <c r="N347" i="7"/>
  <c r="O347" i="7" s="1"/>
  <c r="N348" i="7"/>
  <c r="N349" i="7"/>
  <c r="N350" i="7"/>
  <c r="O350" i="7" s="1"/>
  <c r="N351" i="7"/>
  <c r="O351" i="7" s="1"/>
  <c r="N352" i="7"/>
  <c r="O352" i="7" s="1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O360" i="7" s="1"/>
  <c r="N361" i="7"/>
  <c r="O361" i="7" s="1"/>
  <c r="N362" i="7"/>
  <c r="O362" i="7" s="1"/>
  <c r="N363" i="7"/>
  <c r="O363" i="7" s="1"/>
  <c r="N364" i="7"/>
  <c r="N365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B20" i="7"/>
  <c r="B18" i="7"/>
  <c r="B19" i="7"/>
  <c r="B12" i="7"/>
  <c r="B10" i="7"/>
  <c r="B9" i="7"/>
  <c r="B8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105" i="7" l="1"/>
  <c r="O105" i="7" s="1"/>
  <c r="N95" i="7"/>
  <c r="O95" i="7" s="1"/>
  <c r="N84" i="7"/>
  <c r="O84" i="7" s="1"/>
  <c r="N73" i="7"/>
  <c r="O73" i="7" s="1"/>
  <c r="N63" i="7"/>
  <c r="O63" i="7" s="1"/>
  <c r="N52" i="7"/>
  <c r="O52" i="7" s="1"/>
  <c r="N41" i="7"/>
  <c r="O41" i="7" s="1"/>
  <c r="N31" i="7"/>
  <c r="O31" i="7" s="1"/>
  <c r="N20" i="7"/>
  <c r="O20" i="7" s="1"/>
  <c r="N9" i="7"/>
  <c r="O9" i="7" s="1"/>
  <c r="N125" i="7"/>
  <c r="O125" i="7" s="1"/>
  <c r="N115" i="7"/>
  <c r="O115" i="7" s="1"/>
  <c r="N104" i="7"/>
  <c r="O104" i="7" s="1"/>
  <c r="N93" i="7"/>
  <c r="O93" i="7" s="1"/>
  <c r="N83" i="7"/>
  <c r="O83" i="7" s="1"/>
  <c r="N72" i="7"/>
  <c r="O72" i="7" s="1"/>
  <c r="N61" i="7"/>
  <c r="O61" i="7" s="1"/>
  <c r="N51" i="7"/>
  <c r="O51" i="7" s="1"/>
  <c r="N40" i="7"/>
  <c r="O40" i="7" s="1"/>
  <c r="N29" i="7"/>
  <c r="O29" i="7" s="1"/>
  <c r="N19" i="7"/>
  <c r="O19" i="7" s="1"/>
  <c r="N8" i="7"/>
  <c r="O8" i="7" s="1"/>
  <c r="N135" i="7"/>
  <c r="O135" i="7" s="1"/>
  <c r="N124" i="7"/>
  <c r="O124" i="7" s="1"/>
  <c r="N113" i="7"/>
  <c r="O113" i="7" s="1"/>
  <c r="N103" i="7"/>
  <c r="O103" i="7" s="1"/>
  <c r="N92" i="7"/>
  <c r="O92" i="7" s="1"/>
  <c r="N81" i="7"/>
  <c r="O81" i="7" s="1"/>
  <c r="N71" i="7"/>
  <c r="O71" i="7" s="1"/>
  <c r="N60" i="7"/>
  <c r="O60" i="7" s="1"/>
  <c r="N49" i="7"/>
  <c r="O49" i="7" s="1"/>
  <c r="N39" i="7"/>
  <c r="O39" i="7" s="1"/>
  <c r="N28" i="7"/>
  <c r="O28" i="7" s="1"/>
  <c r="N17" i="7"/>
  <c r="O17" i="7" s="1"/>
  <c r="N170" i="7"/>
  <c r="O170" i="7" s="1"/>
  <c r="N162" i="7"/>
  <c r="O162" i="7" s="1"/>
  <c r="N154" i="7"/>
  <c r="O154" i="7" s="1"/>
  <c r="N146" i="7"/>
  <c r="O146" i="7" s="1"/>
  <c r="N138" i="7"/>
  <c r="O138" i="7" s="1"/>
  <c r="N130" i="7"/>
  <c r="O130" i="7" s="1"/>
  <c r="N122" i="7"/>
  <c r="O122" i="7" s="1"/>
  <c r="N114" i="7"/>
  <c r="O114" i="7" s="1"/>
  <c r="N106" i="7"/>
  <c r="O106" i="7" s="1"/>
  <c r="N98" i="7"/>
  <c r="O98" i="7" s="1"/>
  <c r="N90" i="7"/>
  <c r="O90" i="7" s="1"/>
  <c r="N82" i="7"/>
  <c r="O82" i="7" s="1"/>
  <c r="N74" i="7"/>
  <c r="O74" i="7" s="1"/>
  <c r="N66" i="7"/>
  <c r="O66" i="7" s="1"/>
  <c r="N58" i="7"/>
  <c r="O58" i="7" s="1"/>
  <c r="N50" i="7"/>
  <c r="O50" i="7" s="1"/>
  <c r="N42" i="7"/>
  <c r="O42" i="7" s="1"/>
  <c r="N34" i="7"/>
  <c r="O34" i="7" s="1"/>
  <c r="N26" i="7"/>
  <c r="O26" i="7" s="1"/>
  <c r="N18" i="7"/>
  <c r="O18" i="7" s="1"/>
  <c r="N10" i="7"/>
  <c r="O10" i="7" s="1"/>
  <c r="O2" i="7"/>
  <c r="N182" i="7"/>
  <c r="O182" i="7" s="1"/>
  <c r="N174" i="7"/>
  <c r="O174" i="7" s="1"/>
  <c r="N166" i="7"/>
  <c r="O166" i="7" s="1"/>
  <c r="N158" i="7"/>
  <c r="O158" i="7" s="1"/>
  <c r="N150" i="7"/>
  <c r="O150" i="7" s="1"/>
  <c r="N142" i="7"/>
  <c r="O142" i="7" s="1"/>
  <c r="N134" i="7"/>
  <c r="O134" i="7" s="1"/>
  <c r="N126" i="7"/>
  <c r="O126" i="7" s="1"/>
  <c r="N118" i="7"/>
  <c r="O118" i="7" s="1"/>
  <c r="N110" i="7"/>
  <c r="O110" i="7" s="1"/>
  <c r="N102" i="7"/>
  <c r="O102" i="7" s="1"/>
  <c r="N94" i="7"/>
  <c r="O94" i="7" s="1"/>
  <c r="N86" i="7"/>
  <c r="O86" i="7" s="1"/>
  <c r="N78" i="7"/>
  <c r="O78" i="7" s="1"/>
  <c r="N70" i="7"/>
  <c r="O70" i="7" s="1"/>
  <c r="N62" i="7"/>
  <c r="O62" i="7" s="1"/>
  <c r="N54" i="7"/>
  <c r="O54" i="7" s="1"/>
  <c r="N46" i="7"/>
  <c r="O46" i="7" s="1"/>
  <c r="N38" i="7"/>
  <c r="O38" i="7" s="1"/>
  <c r="N30" i="7"/>
  <c r="O30" i="7" s="1"/>
  <c r="N22" i="7"/>
  <c r="O22" i="7" s="1"/>
  <c r="N14" i="7"/>
  <c r="O14" i="7" s="1"/>
  <c r="N6" i="7"/>
  <c r="O6" i="7" s="1"/>
  <c r="C38" i="7"/>
  <c r="C23" i="7" l="1"/>
  <c r="C2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<sst xmlns="http://schemas.openxmlformats.org/spreadsheetml/2006/main" count="6151" uniqueCount="2132">
  <si>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</si>
  <si>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</si>
  <si>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</si>
  <si>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</si>
  <si>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</si>
  <si>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</si>
  <si>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</si>
  <si>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</si>
  <si>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</si>
  <si>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</si>
  <si>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</si>
  <si>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</si>
  <si>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</si>
  <si>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</si>
  <si>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</si>
  <si>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</si>
  <si>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</si>
  <si>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</si>
  <si>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</si>
  <si>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</si>
  <si>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</si>
  <si>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</si>
  <si>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</si>
  <si>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</si>
  <si>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</si>
  <si>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</si>
  <si>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</si>
  <si>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</si>
  <si>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</si>
  <si>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</si>
  <si>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</si>
  <si>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</si>
  <si>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</si>
  <si>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</si>
  <si>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</si>
  <si>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</si>
  <si>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</si>
  <si>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</si>
  <si>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</si>
  <si>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</si>
  <si>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</si>
  <si>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</si>
  <si>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</si>
  <si>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</si>
  <si>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</si>
  <si>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</si>
  <si>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</si>
  <si>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</si>
  <si>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</si>
  <si>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</si>
  <si>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</si>
  <si>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</si>
  <si>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</si>
  <si>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</si>
  <si>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</si>
  <si>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</si>
  <si>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</si>
  <si>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</si>
  <si>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</si>
  <si>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</si>
  <si>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</si>
  <si>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</si>
  <si>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</si>
  <si>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</si>
  <si>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</si>
  <si>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</si>
  <si>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</si>
  <si>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</si>
  <si>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</si>
  <si>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</si>
  <si>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</si>
  <si>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</si>
  <si>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</si>
  <si>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</si>
  <si>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</si>
  <si>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</si>
  <si>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</si>
  <si>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</si>
  <si>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</si>
  <si>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</si>
  <si>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</si>
  <si>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</si>
  <si>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</si>
  <si>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</si>
  <si>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</si>
  <si>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</si>
  <si>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</si>
  <si>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</si>
  <si>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</si>
  <si>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</si>
  <si>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</si>
  <si>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</si>
  <si>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</si>
  <si>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</si>
  <si>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</si>
  <si>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</si>
  <si>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</si>
  <si>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</si>
  <si>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</si>
  <si>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</si>
  <si>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</si>
  <si>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</si>
  <si>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</si>
  <si>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</si>
  <si>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</si>
  <si>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</si>
  <si>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</si>
  <si>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</si>
  <si>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</si>
  <si>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</si>
  <si>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</si>
  <si>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</si>
  <si>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</si>
  <si>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</si>
  <si>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</si>
  <si>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</si>
  <si>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</si>
  <si>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</si>
  <si>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</si>
  <si>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</si>
  <si>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</si>
  <si>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</si>
  <si>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</si>
  <si>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</si>
  <si>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</si>
  <si>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</si>
  <si>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</si>
  <si>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</si>
  <si>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</si>
  <si>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</si>
  <si>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</si>
  <si>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</si>
  <si>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</si>
  <si>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</si>
  <si>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</si>
  <si>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</si>
  <si>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</si>
  <si>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</si>
  <si>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</si>
  <si>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</si>
  <si>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</si>
  <si>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</si>
  <si>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</si>
  <si>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</si>
  <si>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</si>
  <si>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</si>
  <si>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</si>
  <si>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</si>
  <si>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</si>
  <si>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</si>
  <si>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</si>
  <si>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</si>
  <si>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</si>
  <si>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</si>
  <si>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</si>
  <si>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</si>
  <si>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</si>
  <si>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</si>
  <si>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</si>
  <si>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</si>
  <si>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</si>
  <si>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</si>
  <si>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</si>
  <si>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</si>
  <si>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</si>
  <si>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</si>
  <si>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</si>
  <si>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</si>
  <si>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</si>
  <si>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</si>
  <si>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</si>
  <si>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</si>
  <si>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</si>
  <si>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</si>
  <si>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</si>
  <si>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</si>
  <si>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</si>
  <si>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</si>
  <si>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</si>
  <si>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</si>
  <si>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</si>
  <si>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</si>
  <si>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</si>
  <si>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</si>
  <si>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</si>
  <si>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</si>
  <si>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</si>
  <si>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</si>
  <si>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</si>
  <si>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</si>
  <si>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</si>
  <si>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</si>
  <si>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</si>
  <si>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</si>
  <si>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</si>
  <si>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</si>
  <si>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</si>
  <si>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</si>
  <si>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</si>
  <si>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</si>
  <si>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</si>
  <si>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</si>
  <si>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</si>
  <si>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</si>
  <si>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</si>
  <si>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</si>
  <si>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</si>
  <si>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</si>
  <si>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</si>
  <si>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</si>
  <si>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</si>
  <si>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</si>
  <si>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</si>
  <si>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</si>
  <si>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</si>
  <si>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</si>
  <si>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</si>
  <si>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</si>
  <si>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</si>
  <si>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</si>
  <si>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</si>
  <si>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</si>
  <si>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</si>
  <si>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</si>
  <si>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</si>
  <si>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</si>
  <si>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</si>
  <si>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</si>
  <si>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</si>
  <si>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</si>
  <si>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</si>
  <si>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</si>
  <si>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</si>
  <si>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</si>
  <si>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</si>
  <si>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</si>
  <si>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</si>
  <si>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</si>
  <si>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</si>
  <si>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</si>
  <si>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</si>
  <si>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</si>
  <si>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</si>
  <si>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</si>
  <si>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</si>
  <si>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</si>
  <si>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</si>
  <si>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</si>
  <si>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</si>
  <si>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</si>
  <si>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</si>
  <si>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</si>
  <si>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</si>
  <si>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</si>
  <si>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</si>
  <si>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</si>
  <si>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</si>
  <si>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</si>
  <si>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</si>
  <si>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</si>
  <si>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</si>
  <si>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</si>
  <si>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</si>
  <si>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</si>
  <si>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</si>
  <si>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</si>
  <si>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</si>
  <si>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</si>
  <si>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</si>
  <si>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</si>
  <si>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</si>
  <si>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</si>
  <si>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</si>
  <si>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</si>
  <si>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</si>
  <si>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</si>
  <si>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</si>
  <si>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</si>
  <si>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</si>
  <si>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</si>
  <si>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</si>
  <si>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</si>
  <si>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</si>
  <si>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</si>
  <si>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</si>
  <si>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</si>
  <si>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</si>
  <si>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</si>
  <si>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</si>
  <si>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</si>
  <si>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</si>
  <si>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</si>
  <si>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</si>
  <si>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</si>
  <si>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</si>
  <si>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</si>
  <si>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</si>
  <si>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</si>
  <si>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</si>
  <si>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</si>
  <si>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</si>
  <si>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</si>
  <si>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</si>
  <si>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</si>
  <si>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</si>
  <si>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</si>
  <si>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</si>
  <si>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</si>
  <si>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</si>
  <si>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</si>
  <si>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</si>
  <si>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</si>
  <si>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</si>
  <si>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</si>
  <si>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</si>
  <si>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</si>
  <si>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</si>
  <si>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</si>
  <si>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</si>
  <si>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</si>
  <si>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</si>
  <si>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</si>
  <si>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</si>
  <si>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</si>
  <si>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</si>
  <si>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</si>
  <si>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</si>
  <si>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</si>
  <si>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</si>
  <si>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</si>
  <si>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</si>
  <si>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</si>
  <si>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</si>
  <si>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</si>
  <si>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</si>
  <si>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</si>
  <si>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</si>
  <si>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</si>
  <si>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</si>
  <si>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</si>
  <si>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</si>
  <si>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</si>
  <si>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</si>
  <si>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</si>
  <si>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</si>
  <si>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</si>
  <si>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</si>
  <si>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</si>
  <si>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</si>
  <si>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</si>
  <si>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</si>
  <si>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</si>
  <si>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</si>
  <si>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</si>
  <si>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</si>
  <si>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</si>
  <si>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</si>
  <si>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</si>
  <si>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</si>
  <si>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</si>
  <si>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</si>
  <si>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</si>
  <si>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</si>
  <si>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</si>
  <si>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</si>
  <si>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</si>
  <si>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</si>
  <si>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</si>
  <si>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</si>
  <si>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</si>
  <si>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</si>
  <si>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</si>
  <si>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</si>
  <si>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</si>
  <si>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</si>
  <si>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</si>
  <si>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</si>
  <si>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</si>
  <si>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</si>
  <si>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</si>
  <si>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</si>
  <si>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</si>
  <si>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</si>
  <si>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</si>
  <si>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</si>
  <si>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</si>
  <si>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</si>
  <si>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</si>
  <si>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</si>
  <si>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</si>
  <si>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</si>
  <si>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</si>
  <si>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</si>
  <si>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</si>
  <si>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</si>
  <si>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</si>
  <si>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</si>
  <si>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</si>
  <si>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</si>
  <si>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</si>
  <si>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</si>
  <si>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</si>
  <si>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</si>
  <si>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</si>
  <si>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</si>
  <si>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</si>
  <si>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</si>
  <si>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</si>
  <si>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</si>
  <si>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</si>
  <si>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</si>
  <si>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</si>
  <si>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</si>
  <si>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</si>
  <si>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</si>
  <si>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</si>
  <si>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</si>
  <si>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</si>
  <si>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</si>
  <si>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</si>
  <si>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</si>
  <si>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</si>
  <si>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</si>
  <si>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</si>
  <si>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</si>
  <si>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</si>
  <si>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</si>
  <si>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</si>
  <si>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</si>
  <si>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</si>
  <si>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</si>
  <si>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</si>
  <si>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</si>
  <si>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</si>
  <si>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</si>
  <si>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</si>
  <si>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</si>
  <si>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</si>
  <si>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</si>
  <si>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</si>
  <si>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</si>
  <si>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</si>
  <si>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</si>
  <si>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</si>
  <si>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</si>
  <si>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</si>
  <si>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</si>
  <si>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</si>
  <si>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</si>
  <si>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</si>
  <si>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</si>
  <si>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</si>
  <si>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</si>
  <si>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</si>
  <si>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</si>
  <si>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</si>
  <si>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</si>
  <si>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</si>
  <si>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</si>
  <si>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</si>
  <si>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</si>
  <si>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</si>
  <si>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</si>
  <si>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</si>
  <si>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</si>
  <si>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</si>
  <si>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</si>
  <si>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</si>
  <si>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</si>
  <si>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</si>
  <si>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</si>
  <si>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</si>
  <si>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</si>
  <si>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</si>
  <si>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</si>
  <si>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</si>
  <si>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</si>
  <si>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</si>
  <si>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</si>
  <si>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</si>
  <si>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</si>
  <si>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</si>
  <si>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</si>
  <si>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</si>
  <si>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</si>
  <si>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</si>
  <si>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</si>
  <si>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</si>
  <si>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</si>
  <si>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</si>
  <si>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</si>
  <si>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</si>
  <si>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</si>
  <si>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</si>
  <si>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</si>
  <si>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</si>
  <si>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</si>
  <si>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</si>
  <si>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</si>
  <si>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</si>
  <si>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</si>
  <si>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</si>
  <si>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</si>
  <si>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</si>
  <si>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</si>
  <si>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</si>
  <si>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</si>
  <si>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</si>
  <si>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</si>
  <si>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</si>
  <si>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</si>
  <si>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</si>
  <si>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</si>
  <si>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</si>
  <si>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</si>
  <si>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</si>
  <si>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</si>
  <si>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</si>
  <si>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</si>
  <si>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</si>
  <si>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</si>
  <si>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</si>
  <si>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</si>
  <si>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</si>
  <si>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</si>
  <si>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</si>
  <si>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</si>
  <si>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</si>
  <si>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</si>
  <si>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</si>
  <si>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</si>
  <si>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</si>
  <si>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</si>
  <si>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</si>
  <si>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</si>
  <si>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</si>
  <si>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</si>
  <si>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</si>
  <si>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</si>
  <si>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</si>
  <si>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</si>
  <si>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</si>
  <si>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</si>
  <si>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</si>
  <si>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</si>
  <si>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</si>
  <si>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</si>
  <si>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</si>
  <si>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</si>
  <si>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</si>
  <si>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</si>
  <si>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</si>
  <si>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</si>
  <si>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</si>
  <si>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</si>
  <si>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</si>
  <si>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</si>
  <si>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</si>
  <si>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</si>
  <si>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</si>
  <si>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</si>
  <si>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</si>
  <si>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</si>
  <si>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</si>
  <si>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</si>
  <si>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</si>
  <si>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</si>
  <si>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</si>
  <si>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</si>
  <si>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</si>
  <si>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</si>
  <si>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</si>
  <si>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</si>
  <si>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</si>
  <si>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</si>
  <si>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</si>
  <si>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</si>
  <si>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</si>
  <si>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</si>
  <si>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</si>
  <si>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</si>
  <si>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</si>
  <si>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</si>
  <si>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</si>
  <si>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</si>
  <si>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</si>
  <si>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</si>
  <si>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</si>
  <si>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</si>
  <si>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</si>
  <si>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</si>
  <si>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</si>
  <si>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</si>
  <si>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</si>
  <si>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</si>
  <si>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</si>
  <si>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</si>
  <si>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</si>
  <si>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</si>
  <si>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</si>
  <si>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</si>
  <si>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</si>
  <si>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</si>
  <si>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</si>
  <si>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</si>
  <si>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</si>
  <si>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</si>
  <si>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</si>
  <si>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</si>
  <si>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</si>
  <si>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</si>
  <si>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</si>
  <si>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</si>
  <si>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</si>
  <si>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</si>
  <si>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</si>
  <si>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</si>
  <si>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</si>
  <si>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</si>
  <si>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</si>
  <si>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</si>
  <si>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</si>
  <si>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</si>
  <si>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</si>
  <si>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</si>
  <si>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</si>
  <si>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</si>
  <si>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</si>
  <si>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</si>
  <si>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</si>
  <si>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</si>
  <si>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</si>
  <si>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</si>
  <si>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</si>
  <si>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</si>
  <si>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</si>
  <si>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</si>
  <si>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</si>
  <si>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</si>
  <si>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</si>
  <si>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</si>
  <si>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</si>
  <si>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</si>
  <si>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</si>
  <si>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</si>
  <si>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</si>
  <si>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</si>
  <si>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</si>
  <si>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</si>
  <si>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</si>
  <si>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</si>
  <si>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</si>
  <si>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</si>
  <si>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</si>
  <si>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</si>
  <si>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</si>
  <si>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</si>
  <si>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</si>
  <si>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</si>
  <si>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</si>
  <si>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</si>
  <si>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</si>
  <si>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</si>
  <si>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</si>
  <si>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</si>
  <si>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</si>
  <si>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</si>
  <si>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</si>
  <si>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</si>
  <si>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</si>
  <si>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</si>
  <si>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</si>
  <si>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</si>
  <si>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</si>
  <si>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</si>
  <si>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</si>
  <si>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</si>
  <si>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</si>
  <si>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</si>
  <si>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</si>
  <si>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</si>
  <si>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</si>
  <si>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</si>
  <si>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</si>
  <si>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</si>
  <si>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</si>
  <si>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</si>
  <si>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</si>
  <si>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</si>
  <si>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</si>
  <si>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</si>
  <si>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</si>
  <si>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</si>
  <si>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</si>
  <si>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</si>
  <si>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</si>
  <si>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</si>
  <si>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</si>
  <si>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</si>
  <si>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</si>
  <si>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</si>
  <si>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</si>
  <si>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</si>
  <si>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</si>
  <si>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</si>
  <si>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</si>
  <si>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</si>
  <si>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</si>
  <si>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</si>
  <si>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</si>
  <si>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</si>
  <si>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</si>
  <si>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</si>
  <si>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</si>
  <si>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</si>
  <si>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</si>
  <si>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</si>
  <si>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</si>
  <si>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</si>
  <si>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</si>
  <si>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</si>
  <si>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</si>
  <si>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</si>
  <si>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</si>
  <si>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</si>
  <si>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</si>
  <si>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</si>
  <si>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</si>
  <si>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</si>
  <si>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</si>
  <si>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</si>
  <si>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</si>
  <si>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</si>
  <si>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</si>
  <si>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</si>
  <si>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</si>
  <si>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</si>
  <si>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</si>
  <si>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</si>
  <si>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</si>
  <si>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</si>
  <si>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</si>
  <si>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</si>
  <si>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</si>
  <si>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</si>
  <si>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</si>
  <si>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</si>
  <si>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</si>
  <si>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</si>
  <si>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</si>
  <si>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</si>
  <si>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</si>
  <si>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</si>
  <si>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</si>
  <si>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</si>
  <si>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</si>
  <si>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</si>
  <si>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</si>
  <si>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</si>
  <si>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</si>
  <si>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</si>
  <si>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</si>
  <si>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</si>
  <si>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</si>
  <si>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</si>
  <si>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</si>
  <si>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</si>
  <si>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</si>
  <si>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</si>
  <si>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</si>
  <si>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</si>
  <si>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</si>
  <si>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</si>
  <si>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</si>
  <si>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</si>
  <si>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</si>
  <si>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</si>
  <si>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</si>
  <si>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</si>
  <si>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</si>
  <si>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</si>
  <si>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</si>
  <si>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</si>
  <si>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</si>
  <si>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</si>
  <si>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</si>
  <si>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</si>
  <si>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</si>
  <si>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</si>
  <si>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</si>
  <si>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</si>
  <si>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</si>
  <si>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</si>
  <si>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</si>
  <si>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</si>
  <si>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</si>
  <si>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</si>
  <si>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</si>
  <si>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</si>
  <si>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</si>
  <si>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</si>
  <si>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</si>
  <si>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</si>
  <si>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</si>
  <si>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</si>
  <si>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</si>
  <si>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</si>
  <si>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</si>
  <si>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</si>
  <si>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</si>
  <si>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</si>
  <si>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</si>
  <si>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</si>
  <si>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</si>
  <si>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</si>
  <si>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</si>
  <si>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</si>
  <si>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</si>
  <si>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</si>
  <si>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</si>
  <si>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</si>
  <si>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</si>
  <si>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</si>
  <si>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</si>
  <si>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</si>
  <si>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</si>
  <si>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</si>
  <si>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</si>
  <si>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</si>
  <si>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</si>
  <si>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</si>
  <si>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</si>
  <si>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</si>
  <si>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</si>
  <si>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</si>
  <si>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</si>
  <si>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</si>
  <si>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</si>
  <si>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</si>
  <si>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</si>
  <si>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</si>
  <si>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</si>
  <si>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</si>
  <si>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</si>
  <si>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</si>
  <si>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</si>
  <si>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</si>
  <si>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</si>
  <si>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</si>
  <si>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</si>
  <si>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</si>
  <si>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</si>
  <si>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</si>
  <si>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</si>
  <si>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</si>
  <si>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</si>
  <si>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</si>
  <si>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</si>
  <si>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</si>
  <si>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</si>
  <si>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</si>
  <si>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</si>
  <si>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</si>
  <si>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</si>
  <si>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</si>
  <si>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</si>
  <si>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</si>
  <si>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</si>
  <si>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</si>
  <si>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</si>
  <si>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</si>
  <si>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</si>
  <si>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</si>
  <si>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</si>
  <si>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</si>
  <si>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</si>
  <si>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</si>
  <si>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</si>
  <si>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</si>
  <si>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</si>
  <si>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</si>
  <si>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</si>
  <si>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</si>
  <si>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</si>
  <si>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</si>
  <si>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</si>
  <si>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</si>
  <si>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</si>
  <si>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</si>
  <si>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</si>
  <si>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</si>
  <si>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</si>
  <si>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</si>
  <si>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</si>
  <si>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</si>
  <si>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</si>
  <si>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</si>
  <si>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</si>
  <si>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</si>
  <si>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</si>
  <si>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</si>
  <si>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</si>
  <si>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</si>
  <si>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</si>
  <si>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</si>
  <si>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</si>
  <si>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</si>
  <si>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</si>
  <si>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</si>
  <si>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</si>
  <si>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</si>
  <si>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</si>
  <si>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</si>
  <si>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</si>
  <si>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</si>
  <si>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</si>
  <si>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</si>
  <si>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</si>
  <si>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</si>
  <si>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</si>
  <si>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</si>
  <si>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</si>
  <si>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</si>
  <si>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</si>
  <si>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</si>
  <si>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</si>
  <si>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</si>
  <si>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</si>
  <si>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</si>
  <si>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</si>
  <si>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</si>
  <si>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</si>
  <si>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</si>
  <si>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</si>
  <si>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</si>
  <si>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</si>
  <si>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</si>
  <si>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</si>
  <si>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</si>
  <si>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</si>
  <si>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</si>
  <si>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</si>
  <si>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</si>
  <si>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</si>
  <si>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</si>
  <si>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</si>
  <si>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</si>
  <si>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</si>
  <si>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</si>
  <si>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</si>
  <si>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</si>
  <si>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</si>
  <si>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</si>
  <si>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</si>
  <si>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</si>
  <si>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</si>
  <si>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</si>
  <si>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</si>
  <si>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</si>
  <si>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</si>
  <si>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</si>
  <si>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</si>
  <si>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</si>
  <si>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</si>
  <si>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</si>
  <si>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</si>
  <si>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</si>
  <si>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</si>
  <si>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</si>
  <si>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</si>
  <si>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</si>
  <si>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</si>
  <si>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</si>
  <si>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</si>
  <si>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</si>
  <si>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</si>
  <si>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</si>
  <si>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</si>
  <si>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</si>
  <si>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</si>
  <si>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</si>
  <si>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</si>
  <si>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</si>
  <si>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</si>
  <si>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</si>
  <si>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</si>
  <si>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</si>
  <si>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</si>
  <si>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</si>
  <si>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</si>
  <si>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</si>
  <si>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</si>
  <si>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</si>
  <si>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</si>
  <si>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</si>
  <si>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</si>
  <si>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</si>
  <si>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</si>
  <si>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</si>
  <si>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</si>
  <si>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</si>
  <si>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</si>
  <si>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</si>
  <si>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</si>
  <si>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</si>
  <si>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</si>
  <si>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</si>
  <si>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</si>
  <si>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</si>
  <si>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</si>
  <si>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</si>
  <si>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</si>
  <si>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</si>
  <si>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</si>
  <si>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</si>
  <si>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</si>
  <si>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</si>
  <si>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</si>
  <si>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</si>
  <si>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</si>
  <si>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</si>
  <si>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</si>
  <si>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</si>
  <si>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</si>
  <si>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</si>
  <si>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</si>
  <si>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</si>
  <si>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</si>
  <si>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</si>
  <si>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</si>
  <si>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</si>
  <si>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</si>
  <si>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</si>
  <si>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</si>
  <si>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</si>
  <si>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</si>
  <si>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</si>
  <si>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</si>
  <si>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</si>
  <si>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</si>
  <si>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</si>
  <si>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</si>
  <si>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</si>
  <si>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</si>
  <si>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</si>
  <si>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</si>
  <si>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</si>
  <si>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</si>
  <si>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</si>
  <si>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</si>
  <si>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</si>
  <si>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</si>
  <si>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</si>
  <si>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</si>
  <si>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</si>
  <si>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</si>
  <si>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</si>
  <si>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</si>
  <si>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</si>
  <si>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</si>
  <si>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</si>
  <si>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</si>
  <si>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</si>
  <si>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</si>
  <si>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</si>
  <si>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</si>
  <si>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</si>
  <si>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</si>
  <si>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</si>
  <si>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</si>
  <si>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</si>
  <si>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</si>
  <si>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</si>
  <si>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</si>
  <si>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</si>
  <si>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</si>
  <si>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</si>
  <si>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</si>
  <si>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</si>
  <si>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</si>
  <si>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</si>
  <si>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</si>
  <si>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</si>
  <si>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</si>
  <si>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</si>
  <si>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</si>
  <si>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</si>
  <si>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</si>
  <si>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</si>
  <si>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</si>
  <si>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</si>
  <si>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</si>
  <si>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</si>
  <si>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</si>
  <si>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</si>
  <si>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</si>
  <si>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</si>
  <si>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</si>
  <si>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</si>
  <si>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</si>
  <si>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</si>
  <si>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</si>
  <si>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</si>
  <si>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</si>
  <si>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</si>
  <si>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</si>
  <si>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</si>
  <si>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</si>
  <si>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</si>
  <si>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</si>
  <si>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</si>
  <si>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</si>
  <si>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</si>
  <si>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</si>
  <si>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</si>
  <si>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</si>
  <si>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</si>
  <si>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</si>
  <si>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</si>
  <si>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</si>
  <si>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</si>
  <si>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</si>
  <si>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</si>
  <si>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</si>
  <si>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</si>
  <si>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</si>
  <si>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</si>
  <si>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</si>
  <si>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</si>
  <si>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</si>
  <si>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</si>
  <si>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</si>
  <si>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</si>
  <si>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</si>
  <si>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</si>
  <si>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</si>
  <si>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</si>
  <si>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</si>
  <si>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</si>
  <si>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</si>
  <si>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</si>
  <si>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</si>
  <si>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</si>
  <si>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</si>
  <si>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</si>
  <si>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</si>
  <si>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</si>
  <si>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</si>
  <si>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</si>
  <si>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</si>
  <si>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</si>
  <si>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</si>
  <si>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</si>
  <si>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</si>
  <si>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</si>
  <si>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</si>
  <si>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</si>
  <si>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</si>
  <si>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</si>
  <si>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</si>
  <si>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</si>
  <si>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</si>
  <si>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</si>
  <si>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</si>
  <si>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</si>
  <si>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</si>
  <si>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</si>
  <si>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</si>
  <si>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</si>
  <si>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</si>
  <si>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</si>
  <si>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</si>
  <si>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</si>
  <si>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</si>
  <si>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</si>
  <si>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</si>
  <si>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</si>
  <si>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</si>
  <si>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</si>
  <si>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</si>
  <si>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</si>
  <si>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</si>
  <si>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</si>
  <si>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</si>
  <si>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</si>
  <si>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</si>
  <si>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</si>
  <si>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</si>
  <si>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</si>
  <si>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</si>
  <si>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</si>
  <si>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</si>
  <si>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</si>
  <si>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</si>
  <si>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</si>
  <si>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</si>
  <si>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</si>
  <si>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</si>
  <si>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</si>
  <si>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</si>
  <si>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</si>
  <si>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</si>
  <si>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</si>
  <si>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</si>
  <si>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</si>
  <si>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</si>
  <si>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</si>
  <si>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</si>
  <si>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</si>
  <si>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</si>
  <si>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</si>
  <si>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</si>
  <si>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</si>
  <si>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</si>
  <si>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</si>
  <si>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</si>
  <si>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</si>
  <si>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</si>
  <si>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</si>
  <si>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</si>
  <si>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</si>
  <si>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</si>
  <si>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</si>
  <si>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</si>
  <si>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</si>
  <si>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</si>
  <si>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</si>
  <si>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</si>
  <si>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</si>
  <si>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</si>
  <si>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</si>
  <si>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</si>
  <si>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</si>
  <si>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</si>
  <si>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</si>
  <si>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</si>
  <si>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</si>
  <si>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</si>
  <si>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</si>
  <si>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</si>
  <si>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</si>
  <si>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</si>
  <si>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</si>
  <si>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</si>
  <si>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</si>
  <si>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</si>
  <si>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</si>
  <si>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</si>
  <si>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</si>
  <si>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</si>
  <si>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</si>
  <si>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</si>
  <si>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</si>
  <si>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</si>
  <si>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</si>
  <si>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</si>
  <si>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</si>
  <si>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</si>
  <si>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</si>
  <si>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</si>
  <si>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</si>
  <si>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</si>
  <si>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</si>
  <si>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</si>
  <si>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</si>
  <si>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</si>
  <si>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</si>
  <si>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</si>
  <si>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</si>
  <si>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</si>
  <si>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</si>
  <si>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</si>
  <si>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</si>
  <si>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</si>
  <si>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</si>
  <si>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</si>
  <si>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</si>
  <si>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</si>
  <si>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</si>
  <si>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</si>
  <si>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</si>
  <si>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</si>
  <si>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</si>
  <si>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</si>
  <si>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</si>
  <si>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</si>
  <si>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</si>
  <si>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</si>
  <si>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</si>
  <si>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</si>
  <si>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</si>
  <si>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</si>
  <si>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</si>
  <si>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</si>
  <si>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</si>
  <si>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</si>
  <si>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</si>
  <si>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</si>
  <si>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</si>
  <si>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</si>
  <si>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</si>
  <si>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</si>
  <si>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</si>
  <si>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</si>
  <si>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</si>
  <si>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</si>
  <si>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</si>
  <si>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</si>
  <si>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</si>
  <si>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</si>
  <si>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</si>
  <si>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</si>
  <si>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</si>
  <si>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</si>
  <si>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</si>
  <si>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</si>
  <si>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</si>
  <si>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</si>
  <si>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</si>
  <si>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</si>
  <si>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</si>
  <si>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</si>
  <si>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</si>
  <si>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</si>
  <si>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</si>
  <si>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</si>
  <si>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</si>
  <si>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</si>
  <si>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</si>
  <si>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</si>
  <si>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</si>
  <si>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</si>
  <si>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</si>
  <si>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</si>
  <si>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</si>
  <si>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</si>
  <si>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</si>
  <si>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</si>
  <si>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</si>
  <si>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</si>
  <si>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</si>
  <si>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</si>
  <si>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</si>
  <si>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</si>
  <si>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</si>
  <si>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</si>
  <si>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</si>
  <si>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</si>
  <si>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</si>
  <si>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</si>
  <si>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</si>
  <si>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</si>
  <si>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</si>
  <si>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</si>
  <si>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</si>
  <si>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</si>
  <si>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</si>
  <si>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</si>
  <si>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</si>
  <si>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</si>
  <si>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</si>
  <si>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</si>
  <si>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</si>
  <si>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</si>
  <si>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</si>
  <si>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</si>
  <si>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</si>
  <si>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</si>
  <si>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</si>
  <si>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</si>
  <si>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</si>
  <si>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</si>
  <si>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</si>
  <si>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</si>
  <si>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</si>
  <si>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</si>
  <si>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</si>
  <si>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</si>
  <si>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</si>
  <si>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</si>
  <si>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</si>
  <si>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</si>
  <si>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</si>
  <si>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</si>
  <si>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</si>
  <si>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</si>
  <si>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</si>
  <si>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</si>
  <si>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</si>
  <si>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</si>
  <si>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</si>
  <si>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</si>
  <si>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</si>
  <si>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</si>
  <si>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</si>
  <si>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</si>
  <si>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</si>
  <si>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</si>
  <si>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</si>
  <si>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</si>
  <si>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</si>
  <si>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</si>
  <si>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</si>
  <si>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</si>
  <si>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</si>
  <si>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</si>
  <si>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</si>
  <si>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</si>
  <si>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</si>
  <si>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</si>
  <si>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</si>
  <si>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</si>
  <si>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</si>
  <si>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</si>
  <si>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</si>
  <si>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</si>
  <si>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</si>
  <si>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</si>
  <si>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</si>
  <si>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</si>
  <si>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</si>
  <si>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</si>
  <si>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</si>
  <si>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</si>
  <si>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</si>
  <si>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</si>
  <si>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</si>
  <si>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</si>
  <si>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</si>
  <si>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</si>
  <si>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</si>
  <si>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</si>
  <si>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</si>
  <si>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</si>
  <si>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</si>
  <si>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</si>
  <si>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</si>
  <si>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</si>
  <si>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</si>
  <si>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</si>
  <si>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</si>
  <si>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</si>
  <si>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</si>
  <si>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</si>
  <si>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</si>
  <si>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</si>
  <si>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</si>
  <si>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</si>
  <si>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</si>
  <si>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</si>
  <si>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</si>
  <si>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</si>
  <si>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</si>
  <si>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</si>
  <si>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</si>
  <si>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</si>
  <si>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</si>
  <si>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</si>
  <si>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</si>
  <si>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</si>
  <si>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</si>
  <si>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</si>
  <si>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</si>
  <si>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</si>
  <si>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</si>
  <si>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</si>
  <si>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</si>
  <si>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</si>
  <si>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</si>
  <si>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</si>
  <si>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</si>
  <si>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</si>
  <si>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</si>
  <si>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</si>
  <si>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</si>
  <si>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</si>
  <si>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</si>
  <si>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</si>
  <si>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</si>
  <si>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</si>
  <si>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</si>
  <si>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</si>
  <si>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</si>
  <si>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</si>
  <si>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</si>
  <si>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</si>
  <si>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</si>
  <si>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</si>
  <si>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</si>
  <si>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</si>
  <si>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</si>
  <si>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</si>
  <si>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</si>
  <si>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</si>
  <si>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</si>
  <si>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</si>
  <si>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</si>
  <si>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</si>
  <si>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</si>
  <si>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</si>
  <si>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</si>
  <si>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</si>
  <si>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</si>
  <si>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</si>
  <si>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</si>
  <si>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</si>
  <si>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</si>
  <si>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</si>
  <si>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</si>
  <si>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</si>
  <si>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</si>
  <si>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</si>
  <si>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</si>
  <si>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</si>
  <si>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</si>
  <si>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</si>
  <si>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</si>
  <si>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</si>
  <si>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</si>
  <si>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</si>
  <si>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</si>
  <si>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</si>
  <si>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</si>
  <si>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</si>
  <si>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</si>
  <si>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</si>
  <si>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</si>
  <si>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</si>
  <si>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</si>
  <si>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</si>
  <si>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</si>
  <si>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</si>
  <si>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</si>
  <si>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</si>
  <si>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</si>
  <si>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</si>
  <si>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</si>
  <si>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</si>
  <si>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</si>
  <si>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</si>
  <si>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</si>
  <si>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</si>
  <si>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</si>
  <si>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</si>
  <si>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</si>
  <si>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</si>
  <si>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</si>
  <si>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</si>
  <si>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</si>
  <si>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</si>
  <si>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</si>
  <si>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</si>
  <si>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</si>
  <si>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</si>
  <si>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</si>
  <si>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</si>
  <si>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</si>
  <si>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</si>
  <si>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</si>
  <si>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</si>
  <si>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</si>
  <si>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</si>
  <si>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</si>
  <si>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</si>
  <si>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</si>
  <si>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</si>
  <si>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</si>
  <si>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</si>
  <si>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</si>
  <si>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</si>
  <si>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</si>
  <si>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</si>
  <si>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</si>
  <si>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</si>
  <si>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</si>
  <si>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</si>
  <si>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</si>
  <si>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</si>
  <si>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</si>
  <si>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</si>
  <si>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</si>
  <si>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</si>
  <si>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</si>
  <si>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</si>
  <si>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</si>
  <si>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</si>
  <si>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</si>
  <si>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</si>
  <si>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</si>
  <si>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</si>
  <si>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</si>
  <si>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</si>
  <si>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</si>
  <si>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</si>
  <si>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</si>
  <si>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</si>
  <si>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</si>
  <si>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</si>
  <si>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</si>
  <si>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</si>
  <si>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</si>
  <si>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</si>
  <si>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</si>
  <si>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</si>
  <si>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</si>
  <si>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</si>
  <si>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</si>
  <si>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</si>
  <si>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</si>
  <si>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</si>
  <si>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</si>
  <si>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</si>
  <si>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</si>
  <si>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</si>
  <si>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</si>
  <si>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</si>
  <si>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</si>
  <si>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</si>
  <si>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</si>
  <si>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</si>
  <si>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</si>
  <si>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</si>
  <si>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</si>
  <si>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</si>
  <si>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</si>
  <si>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</si>
  <si>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</si>
  <si>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</si>
  <si>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</si>
  <si>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</si>
  <si>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</si>
  <si>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</si>
  <si>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</si>
  <si>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</si>
  <si>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</si>
  <si>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</si>
  <si>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</si>
  <si>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</si>
  <si>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</si>
  <si>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</si>
  <si>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</si>
  <si>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</si>
  <si>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</si>
  <si>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</si>
  <si>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</si>
  <si>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</si>
  <si>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</si>
  <si>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</si>
  <si>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</si>
  <si>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</si>
  <si>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</si>
  <si>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</si>
  <si>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</si>
  <si>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</si>
  <si>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</si>
  <si>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</si>
  <si>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</si>
  <si>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</si>
  <si>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</si>
  <si>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</si>
  <si>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</si>
  <si>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</si>
  <si>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</si>
  <si>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</si>
  <si>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</si>
  <si>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</si>
  <si>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</si>
  <si>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</si>
  <si>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</si>
  <si>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</si>
  <si>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</si>
  <si>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</si>
  <si>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</si>
  <si>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</si>
  <si>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</si>
  <si>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</si>
  <si>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</si>
  <si>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</si>
  <si>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</si>
  <si>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</si>
  <si>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</si>
  <si>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</si>
  <si>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</si>
  <si>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</si>
  <si>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</si>
  <si>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</si>
  <si>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</si>
  <si>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</si>
  <si>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</si>
  <si>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</si>
  <si>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</si>
  <si>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</si>
  <si>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</si>
  <si>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</si>
  <si>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</si>
  <si>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</si>
  <si>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</si>
  <si>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</si>
  <si>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</si>
  <si>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</si>
  <si>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</si>
  <si>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</si>
  <si>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</si>
  <si>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</si>
  <si>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</si>
  <si>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</si>
  <si>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</si>
  <si>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</si>
  <si>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</si>
  <si>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</si>
  <si>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</si>
  <si>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</si>
  <si>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</si>
  <si>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</si>
  <si>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</si>
  <si>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</si>
  <si>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</si>
  <si>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</si>
  <si>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</si>
  <si>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</si>
  <si>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</si>
  <si>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</si>
  <si>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</si>
  <si>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</si>
  <si>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</si>
  <si>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</si>
  <si>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</si>
  <si>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</si>
  <si>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</si>
  <si>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</si>
  <si>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</si>
  <si>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</si>
  <si>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</si>
  <si>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</si>
  <si>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</si>
  <si>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</si>
  <si>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</si>
  <si>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</si>
  <si>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</si>
  <si>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</si>
  <si>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</si>
  <si>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</si>
  <si>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</si>
  <si>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</si>
  <si>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</si>
  <si>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</si>
  <si>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</si>
  <si>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</si>
  <si>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</si>
  <si>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</si>
  <si>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</si>
  <si>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</si>
  <si>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</si>
  <si>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</si>
  <si>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</si>
  <si>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</si>
  <si>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</si>
  <si>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</si>
  <si>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</si>
  <si>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</si>
  <si>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</si>
  <si>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</si>
  <si>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</si>
  <si>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</si>
  <si>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</si>
  <si>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</si>
  <si>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</si>
  <si>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</si>
  <si>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</si>
  <si>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</si>
  <si>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</si>
  <si>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</si>
  <si>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</si>
  <si>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</si>
  <si>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</si>
  <si>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</si>
  <si>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</si>
  <si>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</si>
  <si>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</si>
  <si>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</si>
  <si>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</si>
  <si>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</si>
  <si>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</si>
  <si>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</si>
  <si>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</si>
  <si>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</si>
  <si>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</si>
  <si>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</si>
  <si>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</si>
  <si>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</si>
  <si>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</si>
  <si>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</si>
  <si>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</si>
  <si>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</si>
  <si>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</si>
  <si>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</si>
  <si>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</si>
  <si>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</si>
  <si>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</si>
  <si>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</si>
  <si>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</si>
  <si>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</si>
  <si>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</si>
  <si>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</si>
  <si>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</si>
  <si>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</si>
  <si>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</si>
  <si>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</si>
  <si>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</si>
  <si>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</si>
  <si>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</si>
  <si>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</si>
  <si>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</si>
  <si>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</si>
  <si>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</si>
  <si>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</si>
  <si>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</si>
  <si>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</si>
  <si>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</si>
  <si>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</si>
  <si>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</si>
  <si>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</si>
  <si>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</si>
  <si>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</si>
  <si>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</si>
  <si>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</si>
  <si>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</si>
  <si>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</si>
  <si>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</si>
  <si>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</si>
  <si>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</si>
  <si>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</si>
  <si>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</si>
  <si>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</si>
  <si>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</si>
  <si>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</si>
  <si>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</si>
  <si>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</si>
  <si>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</si>
  <si>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</si>
  <si>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</si>
  <si>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</si>
  <si>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</si>
  <si>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</si>
  <si>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</si>
  <si>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</si>
  <si>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</si>
  <si>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</si>
  <si>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</si>
  <si>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</si>
  <si>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</si>
  <si>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</si>
  <si>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</si>
  <si>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</si>
  <si>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</si>
  <si>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</si>
  <si>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</si>
  <si>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</si>
  <si>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</si>
  <si>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</si>
  <si>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</si>
  <si>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</si>
  <si>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</si>
  <si>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</si>
  <si>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</si>
  <si>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</si>
  <si>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</si>
  <si>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</si>
  <si>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</si>
  <si>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</si>
  <si>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</si>
  <si>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</si>
  <si>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</si>
  <si>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</si>
  <si>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</si>
  <si>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</si>
  <si>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</si>
  <si>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</si>
  <si>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</si>
  <si>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</si>
  <si>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</si>
  <si>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</si>
  <si>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</si>
  <si>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</si>
  <si>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</si>
  <si>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</si>
  <si>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</si>
  <si>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</si>
  <si>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</si>
  <si>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</si>
  <si>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</si>
  <si>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</si>
  <si>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</si>
  <si>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</si>
  <si>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</si>
  <si>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</si>
  <si>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</si>
  <si>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</si>
  <si>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</si>
  <si>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</si>
  <si>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</si>
  <si>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</si>
  <si>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</si>
  <si>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</si>
  <si>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</si>
  <si>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</si>
  <si>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</si>
  <si>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</si>
  <si>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</si>
  <si>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</si>
  <si>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</si>
  <si>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</si>
  <si>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</si>
  <si>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</si>
  <si>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</si>
  <si>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</si>
  <si>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</si>
  <si>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</si>
  <si>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</si>
  <si>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</si>
  <si>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</si>
  <si>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</si>
  <si>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</si>
  <si>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</si>
  <si>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</si>
  <si>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</si>
  <si>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</si>
  <si>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</si>
  <si>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</si>
  <si>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</si>
  <si>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</si>
  <si>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</si>
  <si>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</si>
  <si>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</si>
  <si>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</si>
  <si>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</si>
  <si>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</si>
  <si>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</si>
  <si>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</si>
  <si>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</si>
  <si>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</si>
  <si>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</si>
  <si>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</si>
  <si>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</si>
  <si>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</si>
  <si>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</si>
  <si>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</si>
  <si>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</si>
  <si>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</si>
  <si>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</si>
  <si>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</si>
  <si>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</si>
  <si>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</si>
  <si>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</si>
  <si>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</si>
  <si>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</si>
  <si>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</si>
  <si>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</si>
  <si>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</si>
  <si>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</si>
  <si>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</si>
  <si>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</si>
  <si>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</si>
  <si>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</si>
  <si>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</si>
  <si>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</si>
  <si>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</si>
  <si>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</si>
  <si>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</si>
  <si>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</si>
  <si>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</si>
  <si>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</si>
  <si>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</si>
  <si>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</si>
  <si>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</si>
  <si>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</si>
  <si>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</si>
  <si>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</si>
  <si>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</si>
  <si>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</si>
  <si>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</si>
  <si>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</si>
  <si>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</si>
  <si>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</si>
  <si>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</si>
  <si>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</si>
  <si>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</si>
  <si>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</si>
  <si>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</si>
  <si>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</si>
  <si>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</si>
  <si>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</si>
  <si>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</si>
  <si>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</si>
  <si>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</si>
  <si>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</si>
  <si>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</si>
  <si>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</si>
  <si>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</si>
  <si>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</si>
  <si>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</si>
  <si>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</si>
  <si>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</si>
  <si>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</si>
  <si>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</si>
  <si>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</si>
  <si>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</si>
  <si>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</si>
  <si>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</si>
  <si>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</si>
  <si>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</si>
  <si>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</si>
  <si>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</si>
  <si>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</si>
  <si>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</si>
  <si>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</si>
  <si>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</si>
  <si>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</si>
  <si>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</si>
  <si>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</si>
  <si>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</si>
  <si>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</si>
  <si>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</si>
  <si>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</si>
  <si>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</si>
  <si>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</si>
  <si>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</si>
  <si>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</si>
  <si>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</si>
  <si>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</si>
  <si>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</si>
  <si>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</si>
  <si>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</si>
  <si>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</si>
  <si>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</si>
  <si>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</si>
  <si>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</si>
  <si>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</si>
  <si>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</si>
  <si>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</si>
  <si>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</si>
  <si>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</si>
  <si>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</si>
  <si>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</si>
  <si>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</si>
  <si>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</si>
  <si>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</si>
  <si>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</si>
  <si>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</si>
  <si>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</si>
  <si>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</si>
  <si>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</si>
  <si>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</si>
  <si>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</si>
  <si>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</si>
  <si>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</si>
  <si>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</si>
  <si>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</si>
  <si>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</si>
  <si>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</si>
  <si>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</si>
  <si>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</si>
  <si>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</si>
  <si>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</si>
  <si>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</si>
  <si>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</si>
  <si>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</si>
  <si>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</si>
  <si>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</si>
  <si>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</si>
  <si>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</si>
  <si>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</si>
  <si>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</si>
  <si>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</si>
  <si>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</si>
  <si>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</si>
  <si>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</si>
  <si>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</si>
  <si>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</si>
  <si>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</si>
  <si>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</si>
  <si>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</si>
  <si>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</si>
  <si>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</si>
  <si>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</si>
  <si>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</si>
  <si>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</si>
  <si>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</si>
  <si>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</si>
  <si>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</si>
  <si>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</si>
  <si>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</si>
  <si>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</si>
  <si>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</si>
  <si>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</si>
  <si>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</si>
  <si>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</si>
  <si>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</si>
  <si>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</si>
  <si>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</si>
  <si>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</si>
  <si>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</si>
  <si>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</si>
  <si>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</si>
  <si>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</si>
  <si>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</si>
  <si>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</si>
  <si>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</si>
  <si>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</si>
  <si>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</si>
  <si>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</si>
  <si>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</si>
  <si>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</si>
  <si>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</si>
  <si>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</si>
  <si>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</si>
  <si>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</si>
  <si>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</si>
  <si>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</si>
  <si>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</si>
  <si>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</si>
  <si>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</si>
  <si>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</si>
  <si>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</si>
  <si>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</si>
  <si>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</si>
  <si>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Interquartile Range:</t>
  </si>
  <si>
    <t>Q1 - (1.5 * IQR) lower boundary:</t>
  </si>
  <si>
    <t>Q3 + (1.5 * IQR) upper boundary:</t>
  </si>
  <si>
    <t>Second Quartile:</t>
  </si>
  <si>
    <t>Third Quartile: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</si>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</sst>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625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0" fillId="0" borderId="0" xfId="0" applyBorder="1"/>
    <xf numFmtId="2" fontId="0" fillId="36" borderId="0" xfId="0" applyNumberFormat="1" applyFill="1" applyBorder="1"/>
    <xf numFmtId="2" fontId="0" fillId="0" borderId="0" xfId="0" applyNumberFormat="1" applyBorder="1"/>
    <xf numFmtId="0" fontId="0" fillId="0" borderId="10" xfId="0" applyBorder="1"/>
    <xf numFmtId="0" fontId="18" fillId="0" borderId="11" xfId="0" applyFont="1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16" fillId="37" borderId="13" xfId="0" applyFont="1" applyFill="1" applyBorder="1"/>
    <xf numFmtId="0" fontId="16" fillId="37" borderId="15" xfId="0" applyFont="1" applyFill="1" applyBorder="1"/>
    <xf numFmtId="0" fontId="0" fillId="0" borderId="16" xfId="0" applyBorder="1"/>
    <xf numFmtId="0" fontId="0" fillId="0" borderId="17" xfId="0" applyBorder="1"/>
    <xf numFmtId="2" fontId="0" fillId="0" borderId="14" xfId="0" applyNumberFormat="1" applyBorder="1"/>
    <xf numFmtId="0" fontId="0" fillId="0" borderId="13" xfId="0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2" fontId="0" fillId="36" borderId="14" xfId="0" applyNumberFormat="1" applyFill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C6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of backers Per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Analysis'!$B$7:$C$7</c:f>
              <c:numCache>
                <c:formatCode>0.00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AC43-A95E-03E9BB9A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024784"/>
        <c:axId val="1509302768"/>
      </c:barChart>
      <c:catAx>
        <c:axId val="1509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02768"/>
        <c:crosses val="autoZero"/>
        <c:auto val="1"/>
        <c:lblAlgn val="ctr"/>
        <c:lblOffset val="100"/>
        <c:noMultiLvlLbl val="0"/>
      </c:catAx>
      <c:valAx>
        <c:axId val="15093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</a:t>
            </a:r>
            <a:r>
              <a:rPr lang="en-US" b="1" baseline="0"/>
              <a:t>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Analysis'!$B$8:$C$8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F-634C-886B-09C32F85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614432"/>
        <c:axId val="1509589696"/>
      </c:barChart>
      <c:catAx>
        <c:axId val="15096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89696"/>
        <c:crosses val="autoZero"/>
        <c:auto val="1"/>
        <c:lblAlgn val="ctr"/>
        <c:lblOffset val="100"/>
        <c:noMultiLvlLbl val="0"/>
      </c:catAx>
      <c:valAx>
        <c:axId val="1509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backers_count</a:t>
          </a:r>
        </a:p>
      </cx:txPr>
    </cx:title>
    <cx:plotArea>
      <cx:plotAreaRegion>
        <cx:series layoutId="boxWhisker" uniqueId="{619D3BC2-B21B-CE43-9316-D917A530B64E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Successful backers_count (orginial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 (orginial data)</a:t>
          </a:r>
        </a:p>
      </cx:txPr>
    </cx:title>
    <cx:plotArea>
      <cx:plotAreaRegion>
        <cx:series layoutId="clusteredColumn" uniqueId="{DEEA6F9E-88E0-B544-9E5C-F7F3F2D7F803}">
          <cx:tx>
            <cx:txData>
              <cx:f>_xlchart.v1.8</cx:f>
              <cx:v>backers_count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Probability distribution of sucessful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sucessful backers_count</a:t>
          </a:r>
        </a:p>
      </cx:txPr>
    </cx:title>
    <cx:plotArea>
      <cx:plotAreaRegion>
        <cx:series layoutId="clusteredColumn" uniqueId="{8B64DFFE-4271-CB46-B80B-64B6766E4C5A}">
          <cx:tx>
            <cx:txData>
              <cx:f>_xlchart.v1.14</cx:f>
              <cx:v>Probability_distribution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Failed backers_count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(orginial data)</a:t>
            </a:r>
          </a:p>
        </cx:rich>
      </cx:tx>
    </cx:title>
    <cx:plotArea>
      <cx:plotAreaRegion>
        <cx:series layoutId="clusteredColumn" uniqueId="{9CD07557-2FA6-784F-90F7-F5D6F1FD5B25}">
          <cx:tx>
            <cx:txData>
              <cx:f>_xlchart.v1.10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Probability distribution of 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failed backers_count</a:t>
          </a:r>
        </a:p>
      </cx:txPr>
    </cx:title>
    <cx:plotArea>
      <cx:plotAreaRegion>
        <cx:series layoutId="clusteredColumn" uniqueId="{DDFAD2B9-ED1F-0945-B3FE-9611E3A2F3B6}">
          <cx:tx>
            <cx:txData>
              <cx:f>_xlchart.v1.16</cx:f>
              <cx:v>Probability_distribution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Successful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</a:t>
          </a:r>
        </a:p>
      </cx:txPr>
    </cx:title>
    <cx:plotArea>
      <cx:plotAreaRegion>
        <cx:series layoutId="boxWhisker" uniqueId="{850188DB-1930-224F-B62A-E35B54BD5ECF}">
          <cx:tx>
            <cx:txData>
              <cx:f>_xlchart.v1.6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openxmlformats.org/officeDocument/2006/relationships/chart" Target="../charts/chart6.xml"/><Relationship Id="rId7" Type="http://schemas.microsoft.com/office/2014/relationships/chartEx" Target="../charts/chartEx5.xml"/><Relationship Id="rId2" Type="http://schemas.openxmlformats.org/officeDocument/2006/relationships/chart" Target="../charts/chart5.xml"/><Relationship Id="rId1" Type="http://schemas.microsoft.com/office/2014/relationships/chartEx" Target="../charts/chartEx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990600</xdr:colOff>
      <xdr:row>39</xdr:row>
      <xdr:rowOff>69850</xdr:rowOff>
    </xdr:from>
    <xdr:to>
      <xdr:col>6</xdr:col>
      <xdr:colOff>685800</xdr:colOff>
      <xdr:row>55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9B07AB8-6BFD-0BEB-54BE-2D8E571A3B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0300" y="8070850"/>
              <a:ext cx="2514600" cy="328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  <xdr:twoCellAnchor>
    <xdr:from>
      <xdr:col>3</xdr:col>
      <xdr:colOff>95250</xdr:colOff>
      <xdr:row>1</xdr:row>
      <xdr:rowOff>6350</xdr:rowOff>
    </xdr:from>
    <xdr:to>
      <xdr:col>4</xdr:col>
      <xdr:colOff>787400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FC5B1-558A-EEBD-1C71-88510C7C7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901700</xdr:colOff>
      <xdr:row>1</xdr:row>
      <xdr:rowOff>0</xdr:rowOff>
    </xdr:from>
    <xdr:to>
      <xdr:col>6</xdr:col>
      <xdr:colOff>622300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5DDC4B-CAD8-3CE0-C89E-F04A952B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82550</xdr:colOff>
      <xdr:row>13</xdr:row>
      <xdr:rowOff>146050</xdr:rowOff>
    </xdr:from>
    <xdr:to>
      <xdr:col>4</xdr:col>
      <xdr:colOff>825500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6D361A-2ECB-2B16-3B04-2B87A5783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2787650"/>
              <a:ext cx="25971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914400</xdr:colOff>
      <xdr:row>13</xdr:row>
      <xdr:rowOff>158750</xdr:rowOff>
    </xdr:from>
    <xdr:to>
      <xdr:col>6</xdr:col>
      <xdr:colOff>660400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6C3E057-C37C-D476-C07D-760E5C0F3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4100" y="2800350"/>
              <a:ext cx="25654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27</xdr:row>
      <xdr:rowOff>57150</xdr:rowOff>
    </xdr:from>
    <xdr:to>
      <xdr:col>4</xdr:col>
      <xdr:colOff>838200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70D652E-5F57-218D-3C9D-B70874D3B7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5581650"/>
              <a:ext cx="2597150" cy="229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927100</xdr:colOff>
      <xdr:row>27</xdr:row>
      <xdr:rowOff>31750</xdr:rowOff>
    </xdr:from>
    <xdr:to>
      <xdr:col>6</xdr:col>
      <xdr:colOff>647700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81D0F78-5694-105F-CE2E-A6E17D884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5556250"/>
              <a:ext cx="2540000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107950</xdr:colOff>
      <xdr:row>39</xdr:row>
      <xdr:rowOff>38100</xdr:rowOff>
    </xdr:from>
    <xdr:to>
      <xdr:col>4</xdr:col>
      <xdr:colOff>850900</xdr:colOff>
      <xdr:row>55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2508099-D585-31FA-34AC-424E3B1E2A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3450" y="8039100"/>
              <a:ext cx="2597150" cy="334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zoomScale="80" zoomScaleNormal="80" workbookViewId="0">
      <selection activeCell="A57" sqref="A57"/>
    </sheetView>
  </sheetViews>
  <sheetFormatPr baseColWidth="10" defaultRowHeight="16" x14ac:dyDescent="0.2"/>
  <cols>
    <col min="1" max="1" width="35.83203125" style="14" customWidth="1"/>
    <col min="2" max="2" width="22.83203125" style="14" customWidth="1"/>
    <col min="3" max="3" width="18.83203125" style="14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28" t="s">
        <v>2110</v>
      </c>
      <c r="B6" s="29" t="s">
        <v>2111</v>
      </c>
      <c r="C6" s="30" t="s">
        <v>2123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s="27" t="s">
        <v>2112</v>
      </c>
      <c r="B7" s="15">
        <f>AVERAGE(I:I)</f>
        <v>851.14690265486729</v>
      </c>
      <c r="C7" s="31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s="27" t="s">
        <v>2113</v>
      </c>
      <c r="B8" s="14">
        <f>MEDIAN(I:I)</f>
        <v>201</v>
      </c>
      <c r="C8" s="21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s="27" t="s">
        <v>2114</v>
      </c>
      <c r="B9" s="14">
        <f>MIN(I:I)</f>
        <v>16</v>
      </c>
      <c r="C9" s="21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s="27" t="s">
        <v>2115</v>
      </c>
      <c r="B10" s="14">
        <f>MAX(I:I)</f>
        <v>7295</v>
      </c>
      <c r="C10" s="21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s="27" t="s">
        <v>2116</v>
      </c>
      <c r="B11" s="16">
        <f>VAR(I:I)</f>
        <v>1606216.5936295739</v>
      </c>
      <c r="C11" s="26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s="32" t="s">
        <v>2117</v>
      </c>
      <c r="B12" s="33">
        <f>STDEV(I:I)</f>
        <v>1267.366006183523</v>
      </c>
      <c r="C12" s="34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A17" s="17"/>
      <c r="B17" s="18" t="s">
        <v>2118</v>
      </c>
      <c r="C17" s="19"/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20" t="s">
        <v>2119</v>
      </c>
      <c r="B18" s="16">
        <f>B7+B12</f>
        <v>2118.5129088383901</v>
      </c>
      <c r="C18" s="26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20" t="s">
        <v>2131</v>
      </c>
      <c r="B19" s="16">
        <f>AVERAGE(I:I)</f>
        <v>851.14690265486729</v>
      </c>
      <c r="C19" s="26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20" t="s">
        <v>2120</v>
      </c>
      <c r="B20" s="16">
        <f>B7-B12</f>
        <v>-416.21910352865575</v>
      </c>
      <c r="C20" s="26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A21" s="27"/>
      <c r="C21" s="21"/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22" t="s">
        <v>2121</v>
      </c>
      <c r="B22" s="14">
        <f>COUNTIF(J:J, "&lt;-2.68")</f>
        <v>0</v>
      </c>
      <c r="C22" s="21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23" t="s">
        <v>2122</v>
      </c>
      <c r="B23" s="24">
        <f>COUNTIF(J:J, "&gt;2.68")</f>
        <v>17</v>
      </c>
      <c r="C23" s="25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A34" s="17"/>
      <c r="B34" s="18" t="s">
        <v>2124</v>
      </c>
      <c r="C34" s="19"/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20" t="s">
        <v>2125</v>
      </c>
      <c r="B35" s="14">
        <f>_xlfn.QUARTILE.EXC(I:I,1)</f>
        <v>127.5</v>
      </c>
      <c r="C35" s="21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20" t="s">
        <v>2129</v>
      </c>
      <c r="B36" s="14">
        <f>_xlfn.QUARTILE.EXC(I:I,2)</f>
        <v>201</v>
      </c>
      <c r="C36" s="21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20" t="s">
        <v>2130</v>
      </c>
      <c r="B37" s="14">
        <f>_xlfn.QUARTILE.EXC(I:I,3)</f>
        <v>1288.5</v>
      </c>
      <c r="C37" s="21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20" t="s">
        <v>2126</v>
      </c>
      <c r="B38" s="14">
        <f>B37-B35</f>
        <v>1161</v>
      </c>
      <c r="C38" s="21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20"/>
      <c r="C39" s="21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22" t="s">
        <v>2127</v>
      </c>
      <c r="B40" s="14">
        <f>B35-(1.5*B38)</f>
        <v>-1614</v>
      </c>
      <c r="C40" s="21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23" t="s">
        <v>2128</v>
      </c>
      <c r="B41" s="24">
        <f>B37+(1.5*B38)</f>
        <v>3030</v>
      </c>
      <c r="C41" s="25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/>
      <c r="O366" s="5"/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/>
      <c r="O367" s="5"/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/>
      <c r="O368" s="5"/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/>
      <c r="O369" s="5"/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/>
      <c r="O370" s="5"/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/>
      <c r="O371" s="5"/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/>
      <c r="O372" s="5"/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/>
      <c r="O373" s="5"/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/>
      <c r="O374" s="5"/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/>
      <c r="O375" s="5"/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/>
      <c r="O376" s="5"/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/>
      <c r="O377" s="5"/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/>
      <c r="O378" s="5"/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/>
      <c r="O379" s="5"/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/>
      <c r="O380" s="5"/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/>
      <c r="O381" s="5"/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/>
      <c r="O382" s="5"/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/>
      <c r="O383" s="5"/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/>
      <c r="O384" s="5"/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/>
      <c r="O385" s="5"/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/>
      <c r="O386" s="5"/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/>
      <c r="O387" s="5"/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/>
      <c r="O388" s="5"/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/>
      <c r="O389" s="5"/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/>
      <c r="O390" s="5"/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/>
      <c r="O391" s="5"/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/>
      <c r="O392" s="5"/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/>
      <c r="O393" s="5"/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/>
      <c r="O394" s="5"/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/>
      <c r="O395" s="5"/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/>
      <c r="O396" s="5"/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/>
      <c r="O397" s="5"/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/>
      <c r="O398" s="5"/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/>
      <c r="O399" s="5"/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/>
      <c r="O400" s="5"/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/>
      <c r="O401" s="5"/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/>
      <c r="O402" s="5"/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/>
      <c r="O403" s="5"/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/>
      <c r="O404" s="5"/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/>
      <c r="O405" s="5"/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/>
      <c r="O406" s="5"/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/>
      <c r="O407" s="5"/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/>
      <c r="O408" s="5"/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/>
      <c r="O409" s="5"/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/>
      <c r="O410" s="5"/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/>
      <c r="O411" s="5"/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/>
      <c r="O412" s="5"/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/>
      <c r="O413" s="5"/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/>
      <c r="O414" s="5"/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/>
      <c r="O415" s="5"/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/>
      <c r="O416" s="5"/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/>
      <c r="O417" s="5"/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/>
      <c r="O418" s="5"/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/>
      <c r="O419" s="5"/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/>
      <c r="O420" s="5"/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/>
      <c r="O421" s="5"/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/>
      <c r="O422" s="5"/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/>
      <c r="O423" s="5"/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/>
      <c r="O424" s="5"/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/>
      <c r="O425" s="5"/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/>
      <c r="O426" s="5"/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/>
      <c r="O427" s="5"/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/>
      <c r="O428" s="5"/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/>
      <c r="O429" s="5"/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/>
      <c r="O430" s="5"/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/>
      <c r="O431" s="5"/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/>
      <c r="O432" s="5"/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/>
      <c r="O433" s="5"/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/>
      <c r="O434" s="5"/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/>
      <c r="O435" s="5"/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/>
      <c r="O436" s="5"/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/>
      <c r="O437" s="5"/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/>
      <c r="O438" s="5"/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/>
      <c r="O439" s="5"/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/>
      <c r="O440" s="5"/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/>
      <c r="O441" s="5"/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/>
      <c r="O442" s="5"/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/>
      <c r="O443" s="5"/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/>
      <c r="O444" s="5"/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/>
      <c r="O445" s="5"/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/>
      <c r="O446" s="5"/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/>
      <c r="O447" s="5"/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/>
      <c r="O448" s="5"/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/>
      <c r="O449" s="5"/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/>
      <c r="O450" s="5"/>
    </row>
    <row r="451" spans="8:15" x14ac:dyDescent="0.2">
      <c r="H451" s="11" t="str">
        <v>successful</v>
      </c>
      <c r="I451">
        <v>76</v>
      </c>
      <c r="J451" s="5">
        <f t="shared" ref="J451:J514" si="26">STANDARDIZE(I451,$B$7,$B$12)</f>
        <v>-0.61162039921608946</v>
      </c>
      <c r="K451" s="5">
        <f t="shared" ref="K451:K514" si="27">_xlfn.NORM.S.DIST(J451,TRUE)</f>
        <v>0.27039446917101095</v>
      </c>
      <c r="N451" s="5"/>
      <c r="O451" s="5"/>
    </row>
    <row r="452" spans="8:15" x14ac:dyDescent="0.2">
      <c r="H452" s="11" t="str">
        <v>successful</v>
      </c>
      <c r="I452">
        <v>43</v>
      </c>
      <c r="J452" s="5">
        <f t="shared" si="26"/>
        <v>-0.63765865480996831</v>
      </c>
      <c r="K452" s="5">
        <f t="shared" si="27"/>
        <v>0.26184795247666182</v>
      </c>
      <c r="N452" s="5"/>
      <c r="O452" s="5"/>
    </row>
    <row r="453" spans="8:15" x14ac:dyDescent="0.2">
      <c r="H453" s="11" t="str">
        <v>successful</v>
      </c>
      <c r="I453">
        <v>221</v>
      </c>
      <c r="J453" s="5">
        <f t="shared" si="26"/>
        <v>-0.49720988221268247</v>
      </c>
      <c r="K453" s="5">
        <f t="shared" si="27"/>
        <v>0.30952052668517138</v>
      </c>
      <c r="N453" s="5"/>
      <c r="O453" s="5"/>
    </row>
    <row r="454" spans="8:15" x14ac:dyDescent="0.2">
      <c r="H454" s="11" t="str">
        <v>successful</v>
      </c>
      <c r="I454">
        <v>2805</v>
      </c>
      <c r="J454" s="5">
        <f t="shared" si="26"/>
        <v>1.5416644345928605</v>
      </c>
      <c r="K454" s="5">
        <f t="shared" si="27"/>
        <v>0.93842242062068248</v>
      </c>
      <c r="N454" s="5"/>
      <c r="O454" s="5"/>
    </row>
    <row r="455" spans="8:15" x14ac:dyDescent="0.2">
      <c r="H455" s="11" t="str">
        <v>successful</v>
      </c>
      <c r="I455">
        <v>68</v>
      </c>
      <c r="J455" s="5">
        <f t="shared" si="26"/>
        <v>-0.61793270360248431</v>
      </c>
      <c r="K455" s="5">
        <f t="shared" si="27"/>
        <v>0.26830985010625319</v>
      </c>
      <c r="N455" s="5"/>
      <c r="O455" s="5"/>
    </row>
    <row r="456" spans="8:15" x14ac:dyDescent="0.2">
      <c r="H456" s="11" t="str">
        <v>successful</v>
      </c>
      <c r="I456">
        <v>183</v>
      </c>
      <c r="J456" s="5">
        <f t="shared" si="26"/>
        <v>-0.52719332804805807</v>
      </c>
      <c r="K456" s="5">
        <f t="shared" si="27"/>
        <v>0.29902967071846787</v>
      </c>
      <c r="N456" s="5"/>
      <c r="O456" s="5"/>
    </row>
    <row r="457" spans="8:15" x14ac:dyDescent="0.2">
      <c r="H457" s="11" t="str">
        <v>successful</v>
      </c>
      <c r="I457">
        <v>133</v>
      </c>
      <c r="J457" s="5">
        <f t="shared" si="26"/>
        <v>-0.56664523046302606</v>
      </c>
      <c r="K457" s="5">
        <f t="shared" si="27"/>
        <v>0.2854776192683055</v>
      </c>
      <c r="N457" s="5"/>
      <c r="O457" s="5"/>
    </row>
    <row r="458" spans="8:15" x14ac:dyDescent="0.2">
      <c r="H458" s="11" t="str">
        <v>successful</v>
      </c>
      <c r="I458">
        <v>2489</v>
      </c>
      <c r="J458" s="5">
        <f t="shared" si="26"/>
        <v>1.2923284113302631</v>
      </c>
      <c r="K458" s="5">
        <f t="shared" si="27"/>
        <v>0.90187828156810601</v>
      </c>
      <c r="N458" s="5"/>
      <c r="O458" s="5"/>
    </row>
    <row r="459" spans="8:15" x14ac:dyDescent="0.2">
      <c r="H459" s="11" t="str">
        <v>successful</v>
      </c>
      <c r="I459">
        <v>69</v>
      </c>
      <c r="J459" s="5">
        <f t="shared" si="26"/>
        <v>-0.61714366555418498</v>
      </c>
      <c r="K459" s="5">
        <f t="shared" si="27"/>
        <v>0.26856998473221561</v>
      </c>
      <c r="N459" s="5"/>
      <c r="O459" s="5"/>
    </row>
    <row r="460" spans="8:15" x14ac:dyDescent="0.2">
      <c r="H460" s="11" t="str">
        <v>successful</v>
      </c>
      <c r="I460">
        <v>279</v>
      </c>
      <c r="J460" s="5">
        <f t="shared" si="26"/>
        <v>-0.45144567541131964</v>
      </c>
      <c r="K460" s="5">
        <f t="shared" si="27"/>
        <v>0.3258341850038462</v>
      </c>
      <c r="N460" s="5"/>
      <c r="O460" s="5"/>
    </row>
    <row r="461" spans="8:15" x14ac:dyDescent="0.2">
      <c r="H461" s="11" t="str">
        <v>successful</v>
      </c>
      <c r="I461">
        <v>210</v>
      </c>
      <c r="J461" s="5">
        <f t="shared" si="26"/>
        <v>-0.50588930074397542</v>
      </c>
      <c r="K461" s="5">
        <f t="shared" si="27"/>
        <v>0.30646718184653243</v>
      </c>
      <c r="N461" s="5"/>
      <c r="O461" s="5"/>
    </row>
    <row r="462" spans="8:15" x14ac:dyDescent="0.2">
      <c r="H462" s="11" t="str">
        <v>successful</v>
      </c>
      <c r="I462">
        <v>2100</v>
      </c>
      <c r="J462" s="5">
        <f t="shared" si="26"/>
        <v>0.9853926105418126</v>
      </c>
      <c r="K462" s="5">
        <f t="shared" si="27"/>
        <v>0.83778437102703562</v>
      </c>
      <c r="N462" s="5"/>
      <c r="O462" s="5"/>
    </row>
    <row r="463" spans="8:15" x14ac:dyDescent="0.2">
      <c r="H463" s="11" t="str">
        <v>successful</v>
      </c>
      <c r="I463">
        <v>252</v>
      </c>
      <c r="J463" s="5">
        <f t="shared" si="26"/>
        <v>-0.47274970271540234</v>
      </c>
      <c r="K463" s="5">
        <f t="shared" si="27"/>
        <v>0.31819588101815433</v>
      </c>
      <c r="N463" s="5"/>
      <c r="O463" s="5"/>
    </row>
    <row r="464" spans="8:15" x14ac:dyDescent="0.2">
      <c r="H464" s="11" t="str">
        <v>successful</v>
      </c>
      <c r="I464">
        <v>1280</v>
      </c>
      <c r="J464" s="5">
        <f t="shared" si="26"/>
        <v>0.33838141093633839</v>
      </c>
      <c r="K464" s="5">
        <f t="shared" si="27"/>
        <v>0.632462109640473</v>
      </c>
      <c r="N464" s="5"/>
      <c r="O464" s="5"/>
    </row>
    <row r="465" spans="8:15" x14ac:dyDescent="0.2">
      <c r="H465" s="11" t="str">
        <v>successful</v>
      </c>
      <c r="I465">
        <v>157</v>
      </c>
      <c r="J465" s="5">
        <f t="shared" si="26"/>
        <v>-0.5477083173038414</v>
      </c>
      <c r="K465" s="5">
        <f t="shared" si="27"/>
        <v>0.29194610010209382</v>
      </c>
      <c r="N465" s="5"/>
      <c r="O465" s="5"/>
    </row>
    <row r="466" spans="8:15" x14ac:dyDescent="0.2">
      <c r="H466" s="11" t="str">
        <v>successful</v>
      </c>
      <c r="I466">
        <v>194</v>
      </c>
      <c r="J466" s="5">
        <f t="shared" si="26"/>
        <v>-0.51851390951676513</v>
      </c>
      <c r="K466" s="5">
        <f t="shared" si="27"/>
        <v>0.30204987891918361</v>
      </c>
      <c r="N466" s="5"/>
      <c r="O466" s="5"/>
    </row>
    <row r="467" spans="8:15" x14ac:dyDescent="0.2">
      <c r="H467" s="11" t="str">
        <v>successful</v>
      </c>
      <c r="I467">
        <v>82</v>
      </c>
      <c r="J467" s="5">
        <f t="shared" si="26"/>
        <v>-0.60688617092629338</v>
      </c>
      <c r="K467" s="5">
        <f t="shared" si="27"/>
        <v>0.27196322812288859</v>
      </c>
      <c r="N467" s="5"/>
      <c r="O467" s="5"/>
    </row>
    <row r="468" spans="8:15" x14ac:dyDescent="0.2">
      <c r="H468" s="11" t="str">
        <v>successful</v>
      </c>
      <c r="I468">
        <v>4233</v>
      </c>
      <c r="J468" s="5">
        <f t="shared" si="26"/>
        <v>2.6684107675643447</v>
      </c>
      <c r="K468" s="5">
        <f t="shared" si="27"/>
        <v>0.99618944902297901</v>
      </c>
      <c r="N468" s="5"/>
      <c r="O468" s="5"/>
    </row>
    <row r="469" spans="8:15" x14ac:dyDescent="0.2">
      <c r="H469" s="11" t="str">
        <v>successful</v>
      </c>
      <c r="I469">
        <v>1297</v>
      </c>
      <c r="J469" s="5">
        <f t="shared" si="26"/>
        <v>0.35179505775742748</v>
      </c>
      <c r="K469" s="5">
        <f t="shared" si="27"/>
        <v>0.6375040173594636</v>
      </c>
      <c r="N469" s="5"/>
      <c r="O469" s="5"/>
    </row>
    <row r="470" spans="8:15" x14ac:dyDescent="0.2">
      <c r="H470" s="11" t="str">
        <v>successful</v>
      </c>
      <c r="I470">
        <v>165</v>
      </c>
      <c r="J470" s="5">
        <f t="shared" si="26"/>
        <v>-0.54139601291744655</v>
      </c>
      <c r="K470" s="5">
        <f t="shared" si="27"/>
        <v>0.29411732738200552</v>
      </c>
      <c r="N470" s="5"/>
      <c r="O470" s="5"/>
    </row>
    <row r="471" spans="8:15" x14ac:dyDescent="0.2">
      <c r="H471" s="11" t="str">
        <v>successful</v>
      </c>
      <c r="I471">
        <v>119</v>
      </c>
      <c r="J471" s="5">
        <f t="shared" si="26"/>
        <v>-0.57769176313921711</v>
      </c>
      <c r="K471" s="5">
        <f t="shared" si="27"/>
        <v>0.28173612059368047</v>
      </c>
      <c r="N471" s="5"/>
      <c r="O471" s="5"/>
    </row>
    <row r="472" spans="8:15" x14ac:dyDescent="0.2">
      <c r="H472" s="11" t="str">
        <v>successful</v>
      </c>
      <c r="I472">
        <v>1797</v>
      </c>
      <c r="J472" s="5">
        <f t="shared" si="26"/>
        <v>0.74631408190710691</v>
      </c>
      <c r="K472" s="5">
        <f t="shared" si="27"/>
        <v>0.77226114659827327</v>
      </c>
      <c r="N472" s="5"/>
      <c r="O472" s="5"/>
    </row>
    <row r="473" spans="8:15" x14ac:dyDescent="0.2">
      <c r="H473" s="11" t="str">
        <v>successful</v>
      </c>
      <c r="I473">
        <v>261</v>
      </c>
      <c r="J473" s="5">
        <f t="shared" si="26"/>
        <v>-0.46564836028070811</v>
      </c>
      <c r="K473" s="5">
        <f t="shared" si="27"/>
        <v>0.3207336105700222</v>
      </c>
      <c r="N473" s="5"/>
      <c r="O473" s="5"/>
    </row>
    <row r="474" spans="8:15" x14ac:dyDescent="0.2">
      <c r="H474" s="11" t="str">
        <v>successful</v>
      </c>
      <c r="I474">
        <v>157</v>
      </c>
      <c r="J474" s="5">
        <f t="shared" si="26"/>
        <v>-0.5477083173038414</v>
      </c>
      <c r="K474" s="5">
        <f t="shared" si="27"/>
        <v>0.29194610010209382</v>
      </c>
      <c r="N474" s="5"/>
      <c r="O474" s="5"/>
    </row>
    <row r="475" spans="8:15" x14ac:dyDescent="0.2">
      <c r="H475" s="11" t="str">
        <v>successful</v>
      </c>
      <c r="I475">
        <v>3533</v>
      </c>
      <c r="J475" s="5">
        <f t="shared" si="26"/>
        <v>2.1160841337547933</v>
      </c>
      <c r="K475" s="5">
        <f t="shared" si="27"/>
        <v>0.98283117367156914</v>
      </c>
      <c r="N475" s="5"/>
      <c r="O475" s="5"/>
    </row>
    <row r="476" spans="8:15" x14ac:dyDescent="0.2">
      <c r="H476" s="11" t="str">
        <v>successful</v>
      </c>
      <c r="I476">
        <v>155</v>
      </c>
      <c r="J476" s="5">
        <f t="shared" si="26"/>
        <v>-0.54928639340044016</v>
      </c>
      <c r="K476" s="5">
        <f t="shared" si="27"/>
        <v>0.29140446179774393</v>
      </c>
      <c r="N476" s="5"/>
      <c r="O476" s="5"/>
    </row>
    <row r="477" spans="8:15" x14ac:dyDescent="0.2">
      <c r="H477" s="11" t="str">
        <v>successful</v>
      </c>
      <c r="I477">
        <v>132</v>
      </c>
      <c r="J477" s="5">
        <f t="shared" si="26"/>
        <v>-0.56743426851132539</v>
      </c>
      <c r="K477" s="5">
        <f t="shared" si="27"/>
        <v>0.28520958657753048</v>
      </c>
      <c r="N477" s="5"/>
      <c r="O477" s="5"/>
    </row>
    <row r="478" spans="8:15" x14ac:dyDescent="0.2">
      <c r="H478" s="11" t="str">
        <v>successful</v>
      </c>
      <c r="I478">
        <v>1354</v>
      </c>
      <c r="J478" s="5">
        <f t="shared" si="26"/>
        <v>0.39677022651049093</v>
      </c>
      <c r="K478" s="5">
        <f t="shared" si="27"/>
        <v>0.65423154589579469</v>
      </c>
      <c r="N478" s="5"/>
      <c r="O478" s="5"/>
    </row>
    <row r="479" spans="8:15" x14ac:dyDescent="0.2">
      <c r="H479" s="11" t="str">
        <v>successful</v>
      </c>
      <c r="I479">
        <v>48</v>
      </c>
      <c r="J479" s="5">
        <f t="shared" si="26"/>
        <v>-0.63371346456847155</v>
      </c>
      <c r="K479" s="5">
        <f t="shared" si="27"/>
        <v>0.26313391807387471</v>
      </c>
      <c r="N479" s="5"/>
      <c r="O479" s="5"/>
    </row>
    <row r="480" spans="8:15" x14ac:dyDescent="0.2">
      <c r="H480" s="11" t="str">
        <v>successful</v>
      </c>
      <c r="I480">
        <v>110</v>
      </c>
      <c r="J480" s="5">
        <f t="shared" si="26"/>
        <v>-0.58479310557391129</v>
      </c>
      <c r="K480" s="5">
        <f t="shared" si="27"/>
        <v>0.27934342035971821</v>
      </c>
      <c r="N480" s="5"/>
      <c r="O480" s="5"/>
    </row>
    <row r="481" spans="8:15" x14ac:dyDescent="0.2">
      <c r="H481" s="11" t="str">
        <v>successful</v>
      </c>
      <c r="I481">
        <v>172</v>
      </c>
      <c r="J481" s="5">
        <f t="shared" si="26"/>
        <v>-0.53587274657935102</v>
      </c>
      <c r="K481" s="5">
        <f t="shared" si="27"/>
        <v>0.29602325052395523</v>
      </c>
      <c r="N481" s="5"/>
      <c r="O481" s="5"/>
    </row>
    <row r="482" spans="8:15" x14ac:dyDescent="0.2">
      <c r="H482" s="11" t="str">
        <v>successful</v>
      </c>
      <c r="I482">
        <v>307</v>
      </c>
      <c r="J482" s="5">
        <f t="shared" si="26"/>
        <v>-0.4293526100589376</v>
      </c>
      <c r="K482" s="5">
        <f t="shared" si="27"/>
        <v>0.33383331788239107</v>
      </c>
      <c r="N482" s="5"/>
      <c r="O482" s="5"/>
    </row>
    <row r="483" spans="8:15" x14ac:dyDescent="0.2">
      <c r="H483" s="11" t="str">
        <v>successful</v>
      </c>
      <c r="I483">
        <v>160</v>
      </c>
      <c r="J483" s="5">
        <f t="shared" si="26"/>
        <v>-0.5453412031589433</v>
      </c>
      <c r="K483" s="5">
        <f t="shared" si="27"/>
        <v>0.29275943542684985</v>
      </c>
      <c r="N483" s="5"/>
      <c r="O483" s="5"/>
    </row>
    <row r="484" spans="8:15" x14ac:dyDescent="0.2">
      <c r="H484" s="11" t="str">
        <v>successful</v>
      </c>
      <c r="I484">
        <v>1467</v>
      </c>
      <c r="J484" s="5">
        <f t="shared" si="26"/>
        <v>0.48593152596831846</v>
      </c>
      <c r="K484" s="5">
        <f t="shared" si="27"/>
        <v>0.68649214232851863</v>
      </c>
      <c r="N484" s="5"/>
      <c r="O484" s="5"/>
    </row>
    <row r="485" spans="8:15" x14ac:dyDescent="0.2">
      <c r="H485" s="11" t="str">
        <v>successful</v>
      </c>
      <c r="I485">
        <v>2662</v>
      </c>
      <c r="J485" s="5">
        <f t="shared" si="26"/>
        <v>1.4288319936860521</v>
      </c>
      <c r="K485" s="5">
        <f t="shared" si="27"/>
        <v>0.92347373622359785</v>
      </c>
      <c r="N485" s="5"/>
      <c r="O485" s="5"/>
    </row>
    <row r="486" spans="8:15" x14ac:dyDescent="0.2">
      <c r="H486" s="11" t="str">
        <v>successful</v>
      </c>
      <c r="I486">
        <v>452</v>
      </c>
      <c r="J486" s="5">
        <f t="shared" si="26"/>
        <v>-0.31494209305553061</v>
      </c>
      <c r="K486" s="5">
        <f t="shared" si="27"/>
        <v>0.37640281050357816</v>
      </c>
      <c r="N486" s="5"/>
      <c r="O486" s="5"/>
    </row>
    <row r="487" spans="8:15" x14ac:dyDescent="0.2">
      <c r="H487" s="11" t="str">
        <v>successful</v>
      </c>
      <c r="I487">
        <v>158</v>
      </c>
      <c r="J487" s="5">
        <f t="shared" si="26"/>
        <v>-0.54691927925554207</v>
      </c>
      <c r="K487" s="5">
        <f t="shared" si="27"/>
        <v>0.29221709494609183</v>
      </c>
      <c r="N487" s="5"/>
      <c r="O487" s="5"/>
    </row>
    <row r="488" spans="8:15" x14ac:dyDescent="0.2">
      <c r="H488" s="11" t="str">
        <v>successful</v>
      </c>
      <c r="I488">
        <v>225</v>
      </c>
      <c r="J488" s="5">
        <f t="shared" si="26"/>
        <v>-0.49405373001948505</v>
      </c>
      <c r="K488" s="5">
        <f t="shared" si="27"/>
        <v>0.31063411702445737</v>
      </c>
      <c r="N488" s="5"/>
      <c r="O488" s="5"/>
    </row>
    <row r="489" spans="8:15" x14ac:dyDescent="0.2">
      <c r="H489" s="11" t="str">
        <v>successful</v>
      </c>
      <c r="I489">
        <v>65</v>
      </c>
      <c r="J489" s="5">
        <f t="shared" si="26"/>
        <v>-0.62029981774738241</v>
      </c>
      <c r="K489" s="5">
        <f t="shared" si="27"/>
        <v>0.26753020744937717</v>
      </c>
      <c r="N489" s="5"/>
      <c r="O489" s="5"/>
    </row>
    <row r="490" spans="8:15" x14ac:dyDescent="0.2">
      <c r="H490" s="11" t="str">
        <v>successful</v>
      </c>
      <c r="I490">
        <v>163</v>
      </c>
      <c r="J490" s="5">
        <f t="shared" si="26"/>
        <v>-0.54297408901404531</v>
      </c>
      <c r="K490" s="5">
        <f t="shared" si="27"/>
        <v>0.2935738213513408</v>
      </c>
      <c r="N490" s="5"/>
      <c r="O490" s="5"/>
    </row>
    <row r="491" spans="8:15" x14ac:dyDescent="0.2">
      <c r="H491" s="11" t="str">
        <v>successful</v>
      </c>
      <c r="I491">
        <v>85</v>
      </c>
      <c r="J491" s="5">
        <f t="shared" si="26"/>
        <v>-0.60451905678139528</v>
      </c>
      <c r="K491" s="5">
        <f t="shared" si="27"/>
        <v>0.2727493016410128</v>
      </c>
      <c r="N491" s="5"/>
      <c r="O491" s="5"/>
    </row>
    <row r="492" spans="8:15" x14ac:dyDescent="0.2">
      <c r="H492" s="11" t="str">
        <v>successful</v>
      </c>
      <c r="I492">
        <v>217</v>
      </c>
      <c r="J492" s="5">
        <f t="shared" si="26"/>
        <v>-0.5003660344058799</v>
      </c>
      <c r="K492" s="5">
        <f t="shared" si="27"/>
        <v>0.30840868249796416</v>
      </c>
      <c r="N492" s="5"/>
      <c r="O492" s="5"/>
    </row>
    <row r="493" spans="8:15" x14ac:dyDescent="0.2">
      <c r="H493" s="11" t="str">
        <v>successful</v>
      </c>
      <c r="I493">
        <v>150</v>
      </c>
      <c r="J493" s="5">
        <f t="shared" si="26"/>
        <v>-0.55323158364193692</v>
      </c>
      <c r="K493" s="5">
        <f t="shared" si="27"/>
        <v>0.29005242126674691</v>
      </c>
      <c r="N493" s="5"/>
      <c r="O493" s="5"/>
    </row>
    <row r="494" spans="8:15" x14ac:dyDescent="0.2">
      <c r="H494" s="11" t="str">
        <v>successful</v>
      </c>
      <c r="I494">
        <v>3272</v>
      </c>
      <c r="J494" s="5">
        <f t="shared" si="26"/>
        <v>1.9101452031486608</v>
      </c>
      <c r="K494" s="5">
        <f t="shared" si="27"/>
        <v>0.97194273988362301</v>
      </c>
      <c r="N494" s="5"/>
      <c r="O494" s="5"/>
    </row>
    <row r="495" spans="8:15" x14ac:dyDescent="0.2">
      <c r="H495" s="11" t="str">
        <v>successful</v>
      </c>
      <c r="I495">
        <v>300</v>
      </c>
      <c r="J495" s="5">
        <f t="shared" si="26"/>
        <v>-0.43487587639703312</v>
      </c>
      <c r="K495" s="5">
        <f t="shared" si="27"/>
        <v>0.33182626285606887</v>
      </c>
      <c r="N495" s="5"/>
      <c r="O495" s="5"/>
    </row>
    <row r="496" spans="8:15" x14ac:dyDescent="0.2">
      <c r="H496" s="11" t="str">
        <v>successful</v>
      </c>
      <c r="I496">
        <v>126</v>
      </c>
      <c r="J496" s="5">
        <f t="shared" si="26"/>
        <v>-0.57216849680112158</v>
      </c>
      <c r="K496" s="5">
        <f t="shared" si="27"/>
        <v>0.28360391393346218</v>
      </c>
      <c r="N496" s="5"/>
      <c r="O496" s="5"/>
    </row>
    <row r="497" spans="8:15" x14ac:dyDescent="0.2">
      <c r="H497" s="11" t="str">
        <v>successful</v>
      </c>
      <c r="I497">
        <v>2320</v>
      </c>
      <c r="J497" s="5">
        <f t="shared" si="26"/>
        <v>1.1589809811676715</v>
      </c>
      <c r="K497" s="5">
        <f t="shared" si="27"/>
        <v>0.87676803125260105</v>
      </c>
      <c r="N497" s="5"/>
      <c r="O497" s="5"/>
    </row>
    <row r="498" spans="8:15" x14ac:dyDescent="0.2">
      <c r="H498" s="11" t="str">
        <v>successful</v>
      </c>
      <c r="I498">
        <v>81</v>
      </c>
      <c r="J498" s="5">
        <f t="shared" si="26"/>
        <v>-0.60767520897459271</v>
      </c>
      <c r="K498" s="5">
        <f t="shared" si="27"/>
        <v>0.27170145424349679</v>
      </c>
      <c r="N498" s="5"/>
      <c r="O498" s="5"/>
    </row>
    <row r="499" spans="8:15" x14ac:dyDescent="0.2">
      <c r="H499" s="11" t="str">
        <v>successful</v>
      </c>
      <c r="I499">
        <v>1887</v>
      </c>
      <c r="J499" s="5">
        <f t="shared" si="26"/>
        <v>0.81732750625404915</v>
      </c>
      <c r="K499" s="5">
        <f t="shared" si="27"/>
        <v>0.79312935415176644</v>
      </c>
      <c r="N499" s="5"/>
      <c r="O499" s="5"/>
    </row>
    <row r="500" spans="8:15" x14ac:dyDescent="0.2">
      <c r="H500" s="11" t="str">
        <v>successful</v>
      </c>
      <c r="I500">
        <v>4358</v>
      </c>
      <c r="J500" s="5">
        <f t="shared" si="26"/>
        <v>2.7670405236017643</v>
      </c>
      <c r="K500" s="5">
        <f t="shared" si="27"/>
        <v>0.99717161384503639</v>
      </c>
      <c r="N500" s="5"/>
      <c r="O500" s="5"/>
    </row>
    <row r="501" spans="8:15" x14ac:dyDescent="0.2">
      <c r="H501" s="11" t="str">
        <v>successful</v>
      </c>
      <c r="I501">
        <v>53</v>
      </c>
      <c r="J501" s="5">
        <f t="shared" si="26"/>
        <v>-0.62976827432697469</v>
      </c>
      <c r="K501" s="5">
        <f t="shared" si="27"/>
        <v>0.26442310275782305</v>
      </c>
      <c r="N501" s="5"/>
      <c r="O501" s="5"/>
    </row>
    <row r="502" spans="8:15" x14ac:dyDescent="0.2">
      <c r="H502" s="11" t="str">
        <v>successful</v>
      </c>
      <c r="I502">
        <v>2414</v>
      </c>
      <c r="J502" s="5">
        <f t="shared" si="26"/>
        <v>1.2331505577078112</v>
      </c>
      <c r="K502" s="5">
        <f t="shared" si="27"/>
        <v>0.89124020108780222</v>
      </c>
      <c r="N502" s="5"/>
      <c r="O502" s="5"/>
    </row>
    <row r="503" spans="8:15" x14ac:dyDescent="0.2">
      <c r="H503" s="11" t="str">
        <v>successful</v>
      </c>
      <c r="I503">
        <v>80</v>
      </c>
      <c r="J503" s="5">
        <f t="shared" si="26"/>
        <v>-0.60846424702289204</v>
      </c>
      <c r="K503" s="5">
        <f t="shared" si="27"/>
        <v>0.27143980584905392</v>
      </c>
      <c r="N503" s="5"/>
      <c r="O503" s="5"/>
    </row>
    <row r="504" spans="8:15" x14ac:dyDescent="0.2">
      <c r="H504" s="11" t="str">
        <v>successful</v>
      </c>
      <c r="I504">
        <v>193</v>
      </c>
      <c r="J504" s="5">
        <f t="shared" si="26"/>
        <v>-0.51930294756506457</v>
      </c>
      <c r="K504" s="5">
        <f t="shared" si="27"/>
        <v>0.30177474911201529</v>
      </c>
      <c r="N504" s="5"/>
      <c r="O504" s="5"/>
    </row>
    <row r="505" spans="8:15" x14ac:dyDescent="0.2">
      <c r="H505" s="11" t="str">
        <v>successful</v>
      </c>
      <c r="I505">
        <v>52</v>
      </c>
      <c r="J505" s="5">
        <f t="shared" si="26"/>
        <v>-0.63055731237527413</v>
      </c>
      <c r="K505" s="5">
        <f t="shared" si="27"/>
        <v>0.26416500887097849</v>
      </c>
      <c r="N505" s="5"/>
      <c r="O505" s="5"/>
    </row>
    <row r="506" spans="8:15" x14ac:dyDescent="0.2">
      <c r="H506" s="11" t="str">
        <v>successful</v>
      </c>
      <c r="I506">
        <v>290</v>
      </c>
      <c r="J506" s="5">
        <f t="shared" si="26"/>
        <v>-0.44276625688002674</v>
      </c>
      <c r="K506" s="5">
        <f t="shared" si="27"/>
        <v>0.32896740622624765</v>
      </c>
      <c r="N506" s="5"/>
      <c r="O506" s="5"/>
    </row>
    <row r="507" spans="8:15" x14ac:dyDescent="0.2">
      <c r="H507" s="11" t="str">
        <v>successful</v>
      </c>
      <c r="I507">
        <v>122</v>
      </c>
      <c r="J507" s="5">
        <f t="shared" si="26"/>
        <v>-0.57532464899431901</v>
      </c>
      <c r="K507" s="5">
        <f t="shared" si="27"/>
        <v>0.28253587707812799</v>
      </c>
      <c r="N507" s="5"/>
      <c r="O507" s="5"/>
    </row>
    <row r="508" spans="8:15" x14ac:dyDescent="0.2">
      <c r="H508" s="11" t="str">
        <v>successful</v>
      </c>
      <c r="I508">
        <v>1470</v>
      </c>
      <c r="J508" s="5">
        <f t="shared" si="26"/>
        <v>0.48829864011321655</v>
      </c>
      <c r="K508" s="5">
        <f t="shared" si="27"/>
        <v>0.68733083771104286</v>
      </c>
      <c r="N508" s="5"/>
      <c r="O508" s="5"/>
    </row>
    <row r="509" spans="8:15" x14ac:dyDescent="0.2">
      <c r="H509" s="11" t="str">
        <v>successful</v>
      </c>
      <c r="I509">
        <v>165</v>
      </c>
      <c r="J509" s="5">
        <f t="shared" si="26"/>
        <v>-0.54139601291744655</v>
      </c>
      <c r="K509" s="5">
        <f t="shared" si="27"/>
        <v>0.29411732738200552</v>
      </c>
      <c r="N509" s="5"/>
      <c r="O509" s="5"/>
    </row>
    <row r="510" spans="8:15" x14ac:dyDescent="0.2">
      <c r="H510" s="11" t="str">
        <v>successful</v>
      </c>
      <c r="I510">
        <v>182</v>
      </c>
      <c r="J510" s="5">
        <f t="shared" si="26"/>
        <v>-0.5279823660963574</v>
      </c>
      <c r="K510" s="5">
        <f t="shared" si="27"/>
        <v>0.29875578757738519</v>
      </c>
      <c r="N510" s="5"/>
      <c r="O510" s="5"/>
    </row>
    <row r="511" spans="8:15" x14ac:dyDescent="0.2">
      <c r="H511" s="11" t="str">
        <v>successful</v>
      </c>
      <c r="I511">
        <v>199</v>
      </c>
      <c r="J511" s="5">
        <f t="shared" si="26"/>
        <v>-0.51456871927526837</v>
      </c>
      <c r="K511" s="5">
        <f t="shared" si="27"/>
        <v>0.30342721423665275</v>
      </c>
      <c r="N511" s="5"/>
      <c r="O511" s="5"/>
    </row>
    <row r="512" spans="8:15" x14ac:dyDescent="0.2">
      <c r="H512" s="11" t="str">
        <v>successful</v>
      </c>
      <c r="I512">
        <v>56</v>
      </c>
      <c r="J512" s="5">
        <f t="shared" si="26"/>
        <v>-0.6274011601820767</v>
      </c>
      <c r="K512" s="5">
        <f t="shared" si="27"/>
        <v>0.2651981537193418</v>
      </c>
      <c r="N512" s="5"/>
      <c r="O512" s="5"/>
    </row>
    <row r="513" spans="8:15" x14ac:dyDescent="0.2">
      <c r="H513" s="11" t="str">
        <v>successful</v>
      </c>
      <c r="I513">
        <v>1460</v>
      </c>
      <c r="J513" s="5">
        <f t="shared" si="26"/>
        <v>0.48040825963022299</v>
      </c>
      <c r="K513" s="5">
        <f t="shared" si="27"/>
        <v>0.68453143883720369</v>
      </c>
      <c r="N513" s="5"/>
      <c r="O513" s="5"/>
    </row>
    <row r="514" spans="8:15" x14ac:dyDescent="0.2">
      <c r="H514" s="11" t="str">
        <v>successful</v>
      </c>
      <c r="I514">
        <v>123</v>
      </c>
      <c r="J514" s="5">
        <f t="shared" si="26"/>
        <v>-0.57453561094601957</v>
      </c>
      <c r="K514" s="5">
        <f t="shared" si="27"/>
        <v>0.28280270492051918</v>
      </c>
      <c r="N514" s="5"/>
      <c r="O514" s="5"/>
    </row>
    <row r="515" spans="8:15" x14ac:dyDescent="0.2">
      <c r="H515" s="11" t="str">
        <v>successful</v>
      </c>
      <c r="I515">
        <v>159</v>
      </c>
      <c r="J515" s="5">
        <f t="shared" ref="J515:J566" si="28">STANDARDIZE(I515,$B$7,$B$12)</f>
        <v>-0.54613024120724274</v>
      </c>
      <c r="K515" s="5">
        <f t="shared" ref="K515:K566" si="29">_xlfn.NORM.S.DIST(J515,TRUE)</f>
        <v>0.29248820676046838</v>
      </c>
      <c r="N515" s="5"/>
      <c r="O515" s="5"/>
    </row>
    <row r="516" spans="8:15" x14ac:dyDescent="0.2">
      <c r="H516" s="11" t="str">
        <v>successful</v>
      </c>
      <c r="I516">
        <v>110</v>
      </c>
      <c r="J516" s="5">
        <f t="shared" si="28"/>
        <v>-0.58479310557391129</v>
      </c>
      <c r="K516" s="5">
        <f t="shared" si="29"/>
        <v>0.27934342035971821</v>
      </c>
      <c r="N516" s="5"/>
      <c r="O516" s="5"/>
    </row>
    <row r="517" spans="8:15" x14ac:dyDescent="0.2">
      <c r="H517" s="11" t="str">
        <v>successful</v>
      </c>
      <c r="I517">
        <v>236</v>
      </c>
      <c r="J517" s="5">
        <f t="shared" si="28"/>
        <v>-0.4853743114881921</v>
      </c>
      <c r="K517" s="5">
        <f t="shared" si="29"/>
        <v>0.31370542556838427</v>
      </c>
      <c r="N517" s="5"/>
      <c r="O517" s="5"/>
    </row>
    <row r="518" spans="8:15" x14ac:dyDescent="0.2">
      <c r="H518" s="11" t="str">
        <v>successful</v>
      </c>
      <c r="I518">
        <v>191</v>
      </c>
      <c r="J518" s="5">
        <f t="shared" si="28"/>
        <v>-0.52088102366166322</v>
      </c>
      <c r="K518" s="5">
        <f t="shared" si="29"/>
        <v>0.30122482775649495</v>
      </c>
      <c r="N518" s="5"/>
      <c r="O518" s="5"/>
    </row>
    <row r="519" spans="8:15" x14ac:dyDescent="0.2">
      <c r="H519" s="11" t="str">
        <v>successful</v>
      </c>
      <c r="I519">
        <v>3934</v>
      </c>
      <c r="J519" s="5">
        <f t="shared" si="28"/>
        <v>2.4324883911228361</v>
      </c>
      <c r="K519" s="5">
        <f t="shared" si="29"/>
        <v>0.99250226389912943</v>
      </c>
      <c r="N519" s="5"/>
      <c r="O519" s="5"/>
    </row>
    <row r="520" spans="8:15" x14ac:dyDescent="0.2">
      <c r="H520" s="11" t="str">
        <v>successful</v>
      </c>
      <c r="I520">
        <v>80</v>
      </c>
      <c r="J520" s="5">
        <f t="shared" si="28"/>
        <v>-0.60846424702289204</v>
      </c>
      <c r="K520" s="5">
        <f t="shared" si="29"/>
        <v>0.27143980584905392</v>
      </c>
      <c r="N520" s="5"/>
      <c r="O520" s="5"/>
    </row>
    <row r="521" spans="8:15" x14ac:dyDescent="0.2">
      <c r="H521" s="11" t="str">
        <v>successful</v>
      </c>
      <c r="I521">
        <v>462</v>
      </c>
      <c r="J521" s="5">
        <f t="shared" si="28"/>
        <v>-0.30705171257253699</v>
      </c>
      <c r="K521" s="5">
        <f t="shared" si="29"/>
        <v>0.37940200557748532</v>
      </c>
      <c r="N521" s="5"/>
      <c r="O521" s="5"/>
    </row>
    <row r="522" spans="8:15" x14ac:dyDescent="0.2">
      <c r="H522" s="11" t="str">
        <v>successful</v>
      </c>
      <c r="I522">
        <v>179</v>
      </c>
      <c r="J522" s="5">
        <f t="shared" si="28"/>
        <v>-0.5303494802412555</v>
      </c>
      <c r="K522" s="5">
        <f t="shared" si="29"/>
        <v>0.29793482309806329</v>
      </c>
      <c r="N522" s="5"/>
      <c r="O522" s="5"/>
    </row>
    <row r="523" spans="8:15" x14ac:dyDescent="0.2">
      <c r="H523" s="11" t="str">
        <v>successful</v>
      </c>
      <c r="I523">
        <v>1866</v>
      </c>
      <c r="J523" s="5">
        <f t="shared" si="28"/>
        <v>0.80075770723976258</v>
      </c>
      <c r="K523" s="5">
        <f t="shared" si="29"/>
        <v>0.78836403626875917</v>
      </c>
      <c r="N523" s="5"/>
      <c r="O523" s="5"/>
    </row>
    <row r="524" spans="8:15" x14ac:dyDescent="0.2">
      <c r="H524" s="11" t="str">
        <v>successful</v>
      </c>
      <c r="I524">
        <v>156</v>
      </c>
      <c r="J524" s="5">
        <f t="shared" si="28"/>
        <v>-0.54849735535214084</v>
      </c>
      <c r="K524" s="5">
        <f t="shared" si="29"/>
        <v>0.29167522234665116</v>
      </c>
      <c r="N524" s="5"/>
      <c r="O524" s="5"/>
    </row>
    <row r="525" spans="8:15" x14ac:dyDescent="0.2">
      <c r="H525" s="11" t="str">
        <v>successful</v>
      </c>
      <c r="I525">
        <v>255</v>
      </c>
      <c r="J525" s="5">
        <f t="shared" si="28"/>
        <v>-0.47038258857050425</v>
      </c>
      <c r="K525" s="5">
        <f t="shared" si="29"/>
        <v>0.31904085074642563</v>
      </c>
      <c r="N525" s="5"/>
      <c r="O525" s="5"/>
    </row>
    <row r="526" spans="8:15" x14ac:dyDescent="0.2">
      <c r="H526" s="11" t="str">
        <v>successful</v>
      </c>
      <c r="I526">
        <v>2261</v>
      </c>
      <c r="J526" s="5">
        <f t="shared" si="28"/>
        <v>1.1124277363180093</v>
      </c>
      <c r="K526" s="5">
        <f t="shared" si="29"/>
        <v>0.86702285769271337</v>
      </c>
      <c r="N526" s="5"/>
      <c r="O526" s="5"/>
    </row>
    <row r="527" spans="8:15" x14ac:dyDescent="0.2">
      <c r="H527" s="11" t="str">
        <v>successful</v>
      </c>
      <c r="I527">
        <v>40</v>
      </c>
      <c r="J527" s="5">
        <f t="shared" si="28"/>
        <v>-0.6400257689548664</v>
      </c>
      <c r="K527" s="5">
        <f t="shared" si="29"/>
        <v>0.26107792324712337</v>
      </c>
      <c r="N527" s="5"/>
      <c r="O527" s="5"/>
    </row>
    <row r="528" spans="8:15" x14ac:dyDescent="0.2">
      <c r="H528" s="11" t="str">
        <v>successful</v>
      </c>
      <c r="I528">
        <v>2289</v>
      </c>
      <c r="J528" s="5">
        <f t="shared" si="28"/>
        <v>1.1345208016703914</v>
      </c>
      <c r="K528" s="5">
        <f t="shared" si="29"/>
        <v>0.87171192341653581</v>
      </c>
      <c r="N528" s="5"/>
      <c r="O528" s="5"/>
    </row>
    <row r="529" spans="8:15" x14ac:dyDescent="0.2">
      <c r="H529" s="11" t="str">
        <v>successful</v>
      </c>
      <c r="I529">
        <v>65</v>
      </c>
      <c r="J529" s="5">
        <f t="shared" si="28"/>
        <v>-0.62029981774738241</v>
      </c>
      <c r="K529" s="5">
        <f t="shared" si="29"/>
        <v>0.26753020744937717</v>
      </c>
      <c r="N529" s="5"/>
      <c r="O529" s="5"/>
    </row>
    <row r="530" spans="8:15" x14ac:dyDescent="0.2">
      <c r="H530" s="11" t="str">
        <v>successful</v>
      </c>
      <c r="I530">
        <v>3777</v>
      </c>
      <c r="J530" s="5">
        <f t="shared" si="28"/>
        <v>2.3086094175398371</v>
      </c>
      <c r="K530" s="5">
        <f t="shared" si="29"/>
        <v>0.98951736755719744</v>
      </c>
      <c r="N530" s="5"/>
      <c r="O530" s="5"/>
    </row>
    <row r="531" spans="8:15" x14ac:dyDescent="0.2">
      <c r="H531" s="11" t="str">
        <v>successful</v>
      </c>
      <c r="I531">
        <v>184</v>
      </c>
      <c r="J531" s="5">
        <f t="shared" si="28"/>
        <v>-0.52640428999975875</v>
      </c>
      <c r="K531" s="5">
        <f t="shared" si="29"/>
        <v>0.29930366781194628</v>
      </c>
      <c r="N531" s="5"/>
      <c r="O531" s="5"/>
    </row>
    <row r="532" spans="8:15" x14ac:dyDescent="0.2">
      <c r="H532" s="11" t="str">
        <v>successful</v>
      </c>
      <c r="I532">
        <v>85</v>
      </c>
      <c r="J532" s="5">
        <f t="shared" si="28"/>
        <v>-0.60451905678139528</v>
      </c>
      <c r="K532" s="5">
        <f t="shared" si="29"/>
        <v>0.2727493016410128</v>
      </c>
      <c r="N532" s="5"/>
      <c r="O532" s="5"/>
    </row>
    <row r="533" spans="8:15" x14ac:dyDescent="0.2">
      <c r="H533" s="11" t="str">
        <v>successful</v>
      </c>
      <c r="I533">
        <v>144</v>
      </c>
      <c r="J533" s="5">
        <f t="shared" si="28"/>
        <v>-0.55796581193173311</v>
      </c>
      <c r="K533" s="5">
        <f t="shared" si="29"/>
        <v>0.28843386493597678</v>
      </c>
      <c r="N533" s="5"/>
      <c r="O533" s="5"/>
    </row>
    <row r="534" spans="8:15" x14ac:dyDescent="0.2">
      <c r="H534" s="11" t="str">
        <v>successful</v>
      </c>
      <c r="I534">
        <v>1902</v>
      </c>
      <c r="J534" s="5">
        <f t="shared" si="28"/>
        <v>0.82916307697853953</v>
      </c>
      <c r="K534" s="5">
        <f t="shared" si="29"/>
        <v>0.79649393248607991</v>
      </c>
      <c r="N534" s="5"/>
      <c r="O534" s="5"/>
    </row>
    <row r="535" spans="8:15" x14ac:dyDescent="0.2">
      <c r="H535" s="11" t="str">
        <v>successful</v>
      </c>
      <c r="I535">
        <v>105</v>
      </c>
      <c r="J535" s="5">
        <f t="shared" si="28"/>
        <v>-0.58873829581540804</v>
      </c>
      <c r="K535" s="5">
        <f t="shared" si="29"/>
        <v>0.27801842199616733</v>
      </c>
      <c r="N535" s="5"/>
      <c r="O535" s="5"/>
    </row>
    <row r="536" spans="8:15" x14ac:dyDescent="0.2">
      <c r="H536" s="11" t="str">
        <v>successful</v>
      </c>
      <c r="I536">
        <v>132</v>
      </c>
      <c r="J536" s="5">
        <f t="shared" si="28"/>
        <v>-0.56743426851132539</v>
      </c>
      <c r="K536" s="5">
        <f t="shared" si="29"/>
        <v>0.28520958657753048</v>
      </c>
      <c r="N536" s="5"/>
      <c r="O536" s="5"/>
    </row>
    <row r="537" spans="8:15" x14ac:dyDescent="0.2">
      <c r="H537" s="11" t="str">
        <v>successful</v>
      </c>
      <c r="I537">
        <v>96</v>
      </c>
      <c r="J537" s="5">
        <f t="shared" si="28"/>
        <v>-0.59583963825010233</v>
      </c>
      <c r="K537" s="5">
        <f t="shared" si="29"/>
        <v>0.27564118037235802</v>
      </c>
      <c r="N537" s="5"/>
      <c r="O537" s="5"/>
    </row>
    <row r="538" spans="8:15" x14ac:dyDescent="0.2">
      <c r="H538" s="11" t="str">
        <v>successful</v>
      </c>
      <c r="I538">
        <v>114</v>
      </c>
      <c r="J538" s="5">
        <f t="shared" si="28"/>
        <v>-0.58163695338071386</v>
      </c>
      <c r="K538" s="5">
        <f t="shared" si="29"/>
        <v>0.28040562323177803</v>
      </c>
      <c r="N538" s="5"/>
      <c r="O538" s="5"/>
    </row>
    <row r="539" spans="8:15" x14ac:dyDescent="0.2">
      <c r="H539" s="11" t="str">
        <v>successful</v>
      </c>
      <c r="I539">
        <v>203</v>
      </c>
      <c r="J539" s="5">
        <f t="shared" si="28"/>
        <v>-0.51141256708207095</v>
      </c>
      <c r="K539" s="5">
        <f t="shared" si="29"/>
        <v>0.3045310984754992</v>
      </c>
      <c r="N539" s="5"/>
      <c r="O539" s="5"/>
    </row>
    <row r="540" spans="8:15" x14ac:dyDescent="0.2">
      <c r="H540" s="11" t="str">
        <v>successful</v>
      </c>
      <c r="I540">
        <v>1559</v>
      </c>
      <c r="J540" s="5">
        <f t="shared" si="28"/>
        <v>0.55852302641185947</v>
      </c>
      <c r="K540" s="5">
        <f t="shared" si="29"/>
        <v>0.71175635734171983</v>
      </c>
      <c r="N540" s="5"/>
      <c r="O540" s="5"/>
    </row>
    <row r="541" spans="8:15" x14ac:dyDescent="0.2">
      <c r="H541" s="11" t="str">
        <v>successful</v>
      </c>
      <c r="I541">
        <v>1548</v>
      </c>
      <c r="J541" s="5">
        <f t="shared" si="28"/>
        <v>0.54984360788056652</v>
      </c>
      <c r="K541" s="5">
        <f t="shared" si="29"/>
        <v>0.70878667718880306</v>
      </c>
      <c r="N541" s="5"/>
      <c r="O541" s="5"/>
    </row>
    <row r="542" spans="8:15" x14ac:dyDescent="0.2">
      <c r="H542" s="11" t="str">
        <v>successful</v>
      </c>
      <c r="I542">
        <v>80</v>
      </c>
      <c r="J542" s="5">
        <f t="shared" si="28"/>
        <v>-0.60846424702289204</v>
      </c>
      <c r="K542" s="5">
        <f t="shared" si="29"/>
        <v>0.27143980584905392</v>
      </c>
      <c r="N542" s="5"/>
      <c r="O542" s="5"/>
    </row>
    <row r="543" spans="8:15" x14ac:dyDescent="0.2">
      <c r="H543" s="11" t="str">
        <v>successful</v>
      </c>
      <c r="I543">
        <v>131</v>
      </c>
      <c r="J543" s="5">
        <f t="shared" si="28"/>
        <v>-0.56822330655962472</v>
      </c>
      <c r="K543" s="5">
        <f t="shared" si="29"/>
        <v>0.28494167386542191</v>
      </c>
      <c r="N543" s="5"/>
      <c r="O543" s="5"/>
    </row>
    <row r="544" spans="8:15" x14ac:dyDescent="0.2">
      <c r="H544" s="11" t="str">
        <v>successful</v>
      </c>
      <c r="I544">
        <v>112</v>
      </c>
      <c r="J544" s="5">
        <f t="shared" si="28"/>
        <v>-0.58321502947731252</v>
      </c>
      <c r="K544" s="5">
        <f t="shared" si="29"/>
        <v>0.27987427739416876</v>
      </c>
      <c r="N544" s="5"/>
      <c r="O544" s="5"/>
    </row>
    <row r="545" spans="8:15" x14ac:dyDescent="0.2">
      <c r="H545" s="11" t="str">
        <v>successful</v>
      </c>
      <c r="I545">
        <v>155</v>
      </c>
      <c r="J545" s="5">
        <f t="shared" si="28"/>
        <v>-0.54928639340044016</v>
      </c>
      <c r="K545" s="5">
        <f t="shared" si="29"/>
        <v>0.29140446179774393</v>
      </c>
      <c r="N545" s="5"/>
      <c r="O545" s="5"/>
    </row>
    <row r="546" spans="8:15" x14ac:dyDescent="0.2">
      <c r="H546" s="11" t="str">
        <v>successful</v>
      </c>
      <c r="I546">
        <v>266</v>
      </c>
      <c r="J546" s="5">
        <f t="shared" si="28"/>
        <v>-0.46170317003921135</v>
      </c>
      <c r="K546" s="5">
        <f t="shared" si="29"/>
        <v>0.32214709873700514</v>
      </c>
      <c r="N546" s="5"/>
      <c r="O546" s="5"/>
    </row>
    <row r="547" spans="8:15" x14ac:dyDescent="0.2">
      <c r="H547" s="11" t="str">
        <v>successful</v>
      </c>
      <c r="I547">
        <v>155</v>
      </c>
      <c r="J547" s="5">
        <f t="shared" si="28"/>
        <v>-0.54928639340044016</v>
      </c>
      <c r="K547" s="5">
        <f t="shared" si="29"/>
        <v>0.29140446179774393</v>
      </c>
      <c r="N547" s="5"/>
      <c r="O547" s="5"/>
    </row>
    <row r="548" spans="8:15" x14ac:dyDescent="0.2">
      <c r="H548" s="11" t="str">
        <v>successful</v>
      </c>
      <c r="I548">
        <v>207</v>
      </c>
      <c r="J548" s="5">
        <f t="shared" si="28"/>
        <v>-0.50825641488887352</v>
      </c>
      <c r="K548" s="5">
        <f t="shared" si="29"/>
        <v>0.3056367659266348</v>
      </c>
      <c r="N548" s="5"/>
      <c r="O548" s="5"/>
    </row>
    <row r="549" spans="8:15" x14ac:dyDescent="0.2">
      <c r="H549" s="11" t="str">
        <v>successful</v>
      </c>
      <c r="I549">
        <v>245</v>
      </c>
      <c r="J549" s="5">
        <f t="shared" si="28"/>
        <v>-0.47827296905349787</v>
      </c>
      <c r="K549" s="5">
        <f t="shared" si="29"/>
        <v>0.31622796646213885</v>
      </c>
      <c r="N549" s="5"/>
      <c r="O549" s="5"/>
    </row>
    <row r="550" spans="8:15" x14ac:dyDescent="0.2">
      <c r="H550" s="11" t="str">
        <v>successful</v>
      </c>
      <c r="I550">
        <v>1573</v>
      </c>
      <c r="J550" s="5">
        <f t="shared" si="28"/>
        <v>0.56956955908805051</v>
      </c>
      <c r="K550" s="5">
        <f t="shared" si="29"/>
        <v>0.71551516007074845</v>
      </c>
      <c r="N550" s="5"/>
      <c r="O550" s="5"/>
    </row>
    <row r="551" spans="8:15" x14ac:dyDescent="0.2">
      <c r="H551" s="11" t="str">
        <v>successful</v>
      </c>
      <c r="I551">
        <v>114</v>
      </c>
      <c r="J551" s="5">
        <f t="shared" si="28"/>
        <v>-0.58163695338071386</v>
      </c>
      <c r="K551" s="5">
        <f t="shared" si="29"/>
        <v>0.28040562323177803</v>
      </c>
      <c r="N551" s="5"/>
      <c r="O551" s="5"/>
    </row>
    <row r="552" spans="8:15" x14ac:dyDescent="0.2">
      <c r="H552" s="11" t="str">
        <v>successful</v>
      </c>
      <c r="I552">
        <v>93</v>
      </c>
      <c r="J552" s="5">
        <f t="shared" si="28"/>
        <v>-0.59820675239500043</v>
      </c>
      <c r="K552" s="5">
        <f t="shared" si="29"/>
        <v>0.27485099323474338</v>
      </c>
      <c r="N552" s="5"/>
      <c r="O552" s="5"/>
    </row>
    <row r="553" spans="8:15" x14ac:dyDescent="0.2">
      <c r="H553" s="11" t="str">
        <v>successful</v>
      </c>
      <c r="I553">
        <v>1681</v>
      </c>
      <c r="J553" s="5">
        <f t="shared" si="28"/>
        <v>0.65478566830438123</v>
      </c>
      <c r="K553" s="5">
        <f t="shared" si="29"/>
        <v>0.74369712038673363</v>
      </c>
      <c r="N553" s="5"/>
      <c r="O553" s="5"/>
    </row>
    <row r="554" spans="8:15" x14ac:dyDescent="0.2">
      <c r="H554" s="11" t="str">
        <v>successful</v>
      </c>
      <c r="I554">
        <v>32</v>
      </c>
      <c r="J554" s="5">
        <f t="shared" si="28"/>
        <v>-0.64633807334126125</v>
      </c>
      <c r="K554" s="5">
        <f t="shared" si="29"/>
        <v>0.25903021793273778</v>
      </c>
      <c r="N554" s="5"/>
      <c r="O554" s="5"/>
    </row>
    <row r="555" spans="8:15" x14ac:dyDescent="0.2">
      <c r="H555" s="11" t="str">
        <v>successful</v>
      </c>
      <c r="I555">
        <v>135</v>
      </c>
      <c r="J555" s="5">
        <f t="shared" si="28"/>
        <v>-0.56506715436642729</v>
      </c>
      <c r="K555" s="5">
        <f t="shared" si="29"/>
        <v>0.2860140441327873</v>
      </c>
      <c r="N555" s="5"/>
      <c r="O555" s="5"/>
    </row>
    <row r="556" spans="8:15" x14ac:dyDescent="0.2">
      <c r="H556" s="11" t="str">
        <v>successful</v>
      </c>
      <c r="I556">
        <v>140</v>
      </c>
      <c r="J556" s="5">
        <f t="shared" si="28"/>
        <v>-0.56112196412493054</v>
      </c>
      <c r="K556" s="5">
        <f t="shared" si="29"/>
        <v>0.28735719797099113</v>
      </c>
      <c r="N556" s="5"/>
      <c r="O556" s="5"/>
    </row>
    <row r="557" spans="8:15" x14ac:dyDescent="0.2">
      <c r="H557" s="11" t="str">
        <v>successful</v>
      </c>
      <c r="I557">
        <v>92</v>
      </c>
      <c r="J557" s="5">
        <f t="shared" si="28"/>
        <v>-0.59899579044329976</v>
      </c>
      <c r="K557" s="5">
        <f t="shared" si="29"/>
        <v>0.27458784585559709</v>
      </c>
      <c r="N557" s="5"/>
      <c r="O557" s="5"/>
    </row>
    <row r="558" spans="8:15" x14ac:dyDescent="0.2">
      <c r="H558" s="11" t="str">
        <v>successful</v>
      </c>
      <c r="I558">
        <v>1015</v>
      </c>
      <c r="J558" s="5">
        <f t="shared" si="28"/>
        <v>0.12928632813700836</v>
      </c>
      <c r="K558" s="5">
        <f t="shared" si="29"/>
        <v>0.55143445539749625</v>
      </c>
      <c r="N558" s="5"/>
      <c r="O558" s="5"/>
    </row>
    <row r="559" spans="8:15" x14ac:dyDescent="0.2">
      <c r="H559" s="11" t="str">
        <v>successful</v>
      </c>
      <c r="I559">
        <v>323</v>
      </c>
      <c r="J559" s="5">
        <f t="shared" si="28"/>
        <v>-0.4167280012861479</v>
      </c>
      <c r="K559" s="5">
        <f t="shared" si="29"/>
        <v>0.33843868528845966</v>
      </c>
      <c r="N559" s="5"/>
      <c r="O559" s="5"/>
    </row>
    <row r="560" spans="8:15" x14ac:dyDescent="0.2">
      <c r="H560" s="11" t="str">
        <v>successful</v>
      </c>
      <c r="I560">
        <v>2326</v>
      </c>
      <c r="J560" s="5">
        <f t="shared" si="28"/>
        <v>1.1637152094574676</v>
      </c>
      <c r="K560" s="5">
        <f t="shared" si="29"/>
        <v>0.87773027818631344</v>
      </c>
      <c r="N560" s="5"/>
      <c r="O560" s="5"/>
    </row>
    <row r="561" spans="8:15" x14ac:dyDescent="0.2">
      <c r="H561" s="11" t="str">
        <v>successful</v>
      </c>
      <c r="I561">
        <v>381</v>
      </c>
      <c r="J561" s="5">
        <f t="shared" si="28"/>
        <v>-0.37096379448478506</v>
      </c>
      <c r="K561" s="5">
        <f t="shared" si="29"/>
        <v>0.35533224925302553</v>
      </c>
      <c r="N561" s="5"/>
      <c r="O561" s="5"/>
    </row>
    <row r="562" spans="8:15" x14ac:dyDescent="0.2">
      <c r="H562" s="11" t="str">
        <v>successful</v>
      </c>
      <c r="I562">
        <v>480</v>
      </c>
      <c r="J562" s="5">
        <f t="shared" si="28"/>
        <v>-0.29284902770314858</v>
      </c>
      <c r="K562" s="5">
        <f t="shared" si="29"/>
        <v>0.38481877574585011</v>
      </c>
      <c r="N562" s="5"/>
      <c r="O562" s="5"/>
    </row>
    <row r="563" spans="8:15" x14ac:dyDescent="0.2">
      <c r="H563" s="11" t="str">
        <v>successful</v>
      </c>
      <c r="I563">
        <v>226</v>
      </c>
      <c r="J563" s="5">
        <f t="shared" si="28"/>
        <v>-0.49326469197118566</v>
      </c>
      <c r="K563" s="5">
        <f t="shared" si="29"/>
        <v>0.31091278646598597</v>
      </c>
      <c r="N563" s="5"/>
      <c r="O563" s="5"/>
    </row>
    <row r="564" spans="8:15" x14ac:dyDescent="0.2">
      <c r="H564" s="11" t="str">
        <v>successful</v>
      </c>
      <c r="I564">
        <v>241</v>
      </c>
      <c r="J564" s="5">
        <f t="shared" si="28"/>
        <v>-0.48142912124669529</v>
      </c>
      <c r="K564" s="5">
        <f t="shared" si="29"/>
        <v>0.31510577183131733</v>
      </c>
      <c r="N564" s="5"/>
      <c r="O564" s="5"/>
    </row>
    <row r="565" spans="8:15" x14ac:dyDescent="0.2">
      <c r="H565" s="11" t="str">
        <v>successful</v>
      </c>
      <c r="I565">
        <v>132</v>
      </c>
      <c r="J565" s="5">
        <f t="shared" si="28"/>
        <v>-0.56743426851132539</v>
      </c>
      <c r="K565" s="5">
        <f t="shared" si="29"/>
        <v>0.28520958657753048</v>
      </c>
      <c r="N565" s="5"/>
      <c r="O565" s="5"/>
    </row>
    <row r="566" spans="8:15" x14ac:dyDescent="0.2">
      <c r="H566" s="11" t="str">
        <v>successful</v>
      </c>
      <c r="I566">
        <v>2043</v>
      </c>
      <c r="J566" s="5">
        <f t="shared" si="28"/>
        <v>0.94041744178874909</v>
      </c>
      <c r="K566" s="5">
        <f t="shared" si="29"/>
        <v>0.82649826049164243</v>
      </c>
      <c r="N566" s="5"/>
      <c r="O56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2023-12-15T17:13:09Z</dcterms:modified>
</cp:coreProperties>
</file>