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ff4d0cd876031/Documents/Work/S3T/progressive/M03/L03-data-organization-in-excel/lesson-assets/"/>
    </mc:Choice>
  </mc:AlternateContent>
  <xr:revisionPtr revIDLastSave="65" documentId="8_{18462282-7E46-4898-B2A8-0CE0DB12BFB1}" xr6:coauthVersionLast="47" xr6:coauthVersionMax="47" xr10:uidLastSave="{ED5790AC-8DD3-4024-A606-9FF1A4C967D1}"/>
  <bookViews>
    <workbookView xWindow="-39765" yWindow="5445" windowWidth="24810" windowHeight="10515" activeTab="3" xr2:uid="{14657682-43CC-4ECF-BF43-AD02A39992D3}"/>
  </bookViews>
  <sheets>
    <sheet name="us-population" sheetId="2" r:id="rId1"/>
    <sheet name="celebrity-names" sheetId="1" r:id="rId2"/>
    <sheet name="grades" sheetId="3" r:id="rId3"/>
    <sheet name="fifa-world-cup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 a="1"/>
  <c r="J3" i="4" s="1"/>
  <c r="J4" i="4" a="1"/>
  <c r="J4" i="4" s="1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2" i="4" a="1"/>
  <c r="J2" i="4" s="1"/>
  <c r="I2" i="4" a="1"/>
  <c r="I2" i="4" s="1"/>
  <c r="G4" i="2"/>
  <c r="D14" i="1"/>
  <c r="B14" i="1"/>
  <c r="D13" i="1"/>
  <c r="B13" i="1"/>
  <c r="E13" i="1" s="1"/>
  <c r="G12" i="1"/>
  <c r="F12" i="1"/>
  <c r="E12" i="1"/>
  <c r="D12" i="1"/>
  <c r="C12" i="1"/>
  <c r="B12" i="1"/>
  <c r="D11" i="1"/>
  <c r="B11" i="1"/>
  <c r="E11" i="1" s="1"/>
  <c r="D10" i="1"/>
  <c r="B10" i="1"/>
  <c r="C10" i="1" s="1"/>
  <c r="D9" i="1"/>
  <c r="B9" i="1"/>
  <c r="C9" i="1" s="1"/>
  <c r="G9" i="1" s="1"/>
  <c r="F8" i="1"/>
  <c r="E8" i="1"/>
  <c r="D8" i="1"/>
  <c r="G8" i="1" s="1"/>
  <c r="C8" i="1"/>
  <c r="B8" i="1"/>
  <c r="E7" i="1"/>
  <c r="D7" i="1"/>
  <c r="G7" i="1" s="1"/>
  <c r="C7" i="1"/>
  <c r="F7" i="1" s="1"/>
  <c r="B7" i="1"/>
  <c r="D6" i="1"/>
  <c r="B6" i="1"/>
  <c r="D5" i="1"/>
  <c r="B5" i="1"/>
  <c r="E5" i="1" s="1"/>
  <c r="G4" i="1"/>
  <c r="F4" i="1"/>
  <c r="E4" i="1"/>
  <c r="D4" i="1"/>
  <c r="C4" i="1"/>
  <c r="B4" i="1"/>
  <c r="D3" i="1"/>
  <c r="B3" i="1"/>
  <c r="F6" i="1" l="1"/>
  <c r="G10" i="1"/>
  <c r="G14" i="1"/>
  <c r="C3" i="1"/>
  <c r="F3" i="1" s="1"/>
  <c r="E3" i="1"/>
  <c r="E9" i="1"/>
  <c r="F9" i="1"/>
  <c r="C5" i="1"/>
  <c r="E10" i="1"/>
  <c r="C13" i="1"/>
  <c r="F10" i="1"/>
  <c r="C11" i="1"/>
  <c r="G11" i="1" s="1"/>
  <c r="C6" i="1"/>
  <c r="G6" i="1" s="1"/>
  <c r="C14" i="1"/>
  <c r="F14" i="1" s="1"/>
  <c r="F11" i="1"/>
  <c r="E6" i="1"/>
  <c r="E14" i="1"/>
  <c r="G5" i="1" l="1"/>
  <c r="F5" i="1"/>
  <c r="G13" i="1"/>
  <c r="F13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<sst xmlns="http://schemas.openxmlformats.org/spreadsheetml/2006/main" count="207" uniqueCount="172">
  <si>
    <t>Full Name</t>
  </si>
  <si>
    <t>Christopher Ashton Kutcher</t>
  </si>
  <si>
    <t>William Bradley Pitt</t>
  </si>
  <si>
    <t>Hannah Dakota Fanning</t>
  </si>
  <si>
    <t>John William Ferrell</t>
  </si>
  <si>
    <t>James Paul McCartney</t>
  </si>
  <si>
    <t>Marvin Neil Simon</t>
  </si>
  <si>
    <t>Walter Bruce Willis</t>
  </si>
  <si>
    <t>Mary Elle Fanning</t>
  </si>
  <si>
    <t>Robyn Rihanna Fenty</t>
  </si>
  <si>
    <t>Troyal Garth Brooks</t>
  </si>
  <si>
    <t>Samuel Timothy McGraw</t>
  </si>
  <si>
    <t>Edward Thomas Hardy</t>
  </si>
  <si>
    <t>First</t>
  </si>
  <si>
    <t>Middle</t>
  </si>
  <si>
    <t>Last</t>
  </si>
  <si>
    <t>Parsing Full Name to First Middle Last</t>
  </si>
  <si>
    <t>1st Space</t>
  </si>
  <si>
    <t>2nd Space</t>
  </si>
  <si>
    <t>Length</t>
  </si>
  <si>
    <t>Note:  space and length fields are optional.  Students could do these within first, middle, last formulas.</t>
  </si>
  <si>
    <t>Rank</t>
  </si>
  <si>
    <t>State</t>
  </si>
  <si>
    <t>Population</t>
  </si>
  <si>
    <t>Enter Formula in Cell G4</t>
  </si>
  <si>
    <t>California</t>
  </si>
  <si>
    <t>Source: https://en.wikipedia.org/wiki/List_of_U.S._states_and_territories_by_population</t>
  </si>
  <si>
    <t>Estimates July1, 2021</t>
  </si>
  <si>
    <t>Student</t>
  </si>
  <si>
    <t>Q1</t>
  </si>
  <si>
    <t>Q2</t>
  </si>
  <si>
    <t>Q3</t>
  </si>
  <si>
    <t>Q4</t>
  </si>
  <si>
    <t>Dave Grohl</t>
  </si>
  <si>
    <t>Steve Martin</t>
  </si>
  <si>
    <t>Tom Holland</t>
  </si>
  <si>
    <t>Dwayne Johnson</t>
  </si>
  <si>
    <t>Margot Robbie</t>
  </si>
  <si>
    <t>Emily Blunt</t>
  </si>
  <si>
    <t>Paul Rudd</t>
  </si>
  <si>
    <t>Emma Watson</t>
  </si>
  <si>
    <t>Will Smith</t>
  </si>
  <si>
    <t>Zendaya</t>
  </si>
  <si>
    <t>Seth Rogen</t>
  </si>
  <si>
    <t>Year</t>
  </si>
  <si>
    <t>Winners</t>
  </si>
  <si>
    <t>Score[2]</t>
  </si>
  <si>
    <t>Runners-up</t>
  </si>
  <si>
    <t>Venue</t>
  </si>
  <si>
    <t>Location</t>
  </si>
  <si>
    <t>Attendance</t>
  </si>
  <si>
    <t>Winner</t>
  </si>
  <si>
    <t>Championships</t>
  </si>
  <si>
    <t>Uruguay </t>
  </si>
  <si>
    <t>4–2</t>
  </si>
  <si>
    <t> Argentina</t>
  </si>
  <si>
    <t>Estadio Centenario</t>
  </si>
  <si>
    <t>Montevideo, Uruguay</t>
  </si>
  <si>
    <t>Italy </t>
  </si>
  <si>
    <t>2–1 (a.e.t.)</t>
  </si>
  <si>
    <t> Czechoslovakia</t>
  </si>
  <si>
    <t>Stadio Nazionale PNF</t>
  </si>
  <si>
    <t>Rome, Italy</t>
  </si>
  <si>
    <t> Hungary</t>
  </si>
  <si>
    <t>Stade Olympique de Colombes</t>
  </si>
  <si>
    <t>Colombes (Paris), France</t>
  </si>
  <si>
    <t>2–1</t>
  </si>
  <si>
    <t> Brazil</t>
  </si>
  <si>
    <t>Maracanã Stadium</t>
  </si>
  <si>
    <t>Rio de Janeiro, Brazil</t>
  </si>
  <si>
    <t>West Germany </t>
  </si>
  <si>
    <t>3–2</t>
  </si>
  <si>
    <t>Wankdorf Stadium</t>
  </si>
  <si>
    <t>Bern, Switzerland</t>
  </si>
  <si>
    <t>Brazil </t>
  </si>
  <si>
    <t>5–2</t>
  </si>
  <si>
    <t> Sweden</t>
  </si>
  <si>
    <t>Råsunda Stadium</t>
  </si>
  <si>
    <t>Solna (Stockholm), Sweden</t>
  </si>
  <si>
    <t>3–1</t>
  </si>
  <si>
    <t>Estadio Nacional</t>
  </si>
  <si>
    <t>Santiago, Chile</t>
  </si>
  <si>
    <t>England </t>
  </si>
  <si>
    <t>4–2 (a.e.t.)</t>
  </si>
  <si>
    <t> West Germany</t>
  </si>
  <si>
    <t>Wembley Stadium</t>
  </si>
  <si>
    <t>London, England</t>
  </si>
  <si>
    <t>4–1</t>
  </si>
  <si>
    <t> Italy</t>
  </si>
  <si>
    <t>Estadio Azteca</t>
  </si>
  <si>
    <t>Mexico City, Mexico</t>
  </si>
  <si>
    <t> Netherlands</t>
  </si>
  <si>
    <t>Olympiastadion</t>
  </si>
  <si>
    <t>Munich, West Germany</t>
  </si>
  <si>
    <t>Argentina </t>
  </si>
  <si>
    <t>3–1 (a.e.t.)</t>
  </si>
  <si>
    <t>Estadio Monumental</t>
  </si>
  <si>
    <t>Buenos Aires, Argentina</t>
  </si>
  <si>
    <t>Santiago Bernabéu</t>
  </si>
  <si>
    <t>Madrid, Spain</t>
  </si>
  <si>
    <t>1–0</t>
  </si>
  <si>
    <t>Stadio Olimpico</t>
  </si>
  <si>
    <t>0–0 (a.e.t.)</t>
  </si>
  <si>
    <t>Rose Bowl</t>
  </si>
  <si>
    <t>Pasadena (Los Angeles), United States</t>
  </si>
  <si>
    <t>France </t>
  </si>
  <si>
    <t>3–0</t>
  </si>
  <si>
    <t>Stade de France</t>
  </si>
  <si>
    <t>Saint-Denis (Paris), France</t>
  </si>
  <si>
    <t>2–0</t>
  </si>
  <si>
    <t> Germany</t>
  </si>
  <si>
    <t>International Stadium</t>
  </si>
  <si>
    <t>Yokohama, Japan</t>
  </si>
  <si>
    <t>1–1 (a.e.t.)
(5–3 pen.)</t>
  </si>
  <si>
    <t> France</t>
  </si>
  <si>
    <t>Berlin, Germany</t>
  </si>
  <si>
    <t>Spain </t>
  </si>
  <si>
    <t>1–0 (a.e.t.)</t>
  </si>
  <si>
    <t>Soccer City</t>
  </si>
  <si>
    <t>Johannesburg, South Africa</t>
  </si>
  <si>
    <t>Germany </t>
  </si>
  <si>
    <t>Source: https://en.wikipedia.org/wiki/List_of_FIFA_World_Cup_finals</t>
  </si>
  <si>
    <t>Texas</t>
  </si>
  <si>
    <t>Illinois</t>
  </si>
  <si>
    <t>Florida</t>
  </si>
  <si>
    <t>New York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</si>
  <si>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</si>
  <si>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</si>
  <si>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</si>
  <si>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</si>
  <si>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</si>
  <si>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</si>
  <si>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</si>
  <si>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</si>
  <si>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</si>
  <si>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</si>
  <si>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</si>
  <si>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</si>
  <si>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</si>
  <si>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</si>
  <si>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</si>
  <si>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</si>
  <si>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</si>
  <si>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</si>
  <si>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</si>
  <si>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</si>
  <si>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</si>
  <si>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</si>
  <si>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</si>
  <si>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</si>
  <si>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</si>
  <si>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</si>
  <si>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</si>
  <si>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</si>
  <si>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</si>
  <si>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</si>
  <si>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</si>
  <si>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</si>
  <si>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</si>
  <si>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</si>
  <si>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</si>
  <si>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</si>
  <si>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</si>
  <si>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</si>
  <si>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</si>
  <si>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</si>
  <si>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</si>
  <si>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</si>
  <si>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</si>
  <si>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</si>
  <si>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Wyoming</t>
  </si>
  <si>
    <t>See rules in Condiational Formatting -&gt; Manage Rules -&gt; This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</si>
</sst>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0" xfId="0" applyNumberFormat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35"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_(* #,##0_);_(* \(#,##0\);_(* &quot;-&quot;??_);_(@_)"/>
    </dxf>
    <dxf>
      <numFmt numFmtId="3" formatCode="#,##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a9ff4d0cd876031/Documents/Work/S3T/progressive/M03/L03-data-organization-in-excel/celebrity-na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ft-mid-right"/>
      <sheetName val="len-find-spaces"/>
      <sheetName val="combined"/>
      <sheetName val="celebrity-names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1F523-D391-4D45-97DC-3429E1A836CE}" name="Table2" displayName="Table2" ref="A1:C51" totalsRowShown="0">
  <autoFilter ref="A1:C51" xr:uid="{EE51F523-D391-4D45-97DC-3429E1A836CE}"/>
  <tableColumns count="3">
    <tableColumn id="1" xr3:uid="{6551DE73-92E4-4333-9473-62CDE001085F}" name="Rank"/>
    <tableColumn id="2" xr3:uid="{81944A8B-184D-4DCC-ABB6-03E0E274EE1E}" name="State"/>
    <tableColumn id="3" xr3:uid="{E536AB5F-7155-4CB4-99B7-58FDDE9F90F2}" name="Population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286026-D6BE-4992-A767-E2E1ACDDEA4B}" name="Table3" displayName="Table3" ref="F3:G4" totalsRowShown="0">
  <autoFilter ref="F3:G4" xr:uid="{90286026-D6BE-4992-A767-E2E1ACDDEA4B}"/>
  <tableColumns count="2">
    <tableColumn id="1" xr3:uid="{127D65E1-781D-4F91-879D-57AFA678F7E7}" name="State"/>
    <tableColumn id="2" xr3:uid="{C5FA9E82-35B0-407D-9BC0-B00552608DFC}" name="Population" dataDxfId="19" dataCellStyle="Comma">
      <calculatedColumnFormula>INDEX(Table2[],(MATCH(Table3[[#This Row],[State]],Table2[State],0)),3)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297B1-F01A-4539-9323-23A26A100B9A}" name="Table15" displayName="Table15" ref="A2:G14" totalsRowShown="0">
  <autoFilter ref="A2:G14" xr:uid="{199297B1-F01A-4539-9323-23A26A100B9A}"/>
  <tableColumns count="7">
    <tableColumn id="1" xr3:uid="{F62BBF5E-03AF-4611-8A73-5B4DECFF78EB}" name="Full Name"/>
    <tableColumn id="5" xr3:uid="{00DCA977-CFEC-424F-AA79-F462DA3B2140}" name="1st Space" dataDxfId="34">
      <calculatedColumnFormula>FIND(" ",Table15[[#This Row],[Full Name]])</calculatedColumnFormula>
    </tableColumn>
    <tableColumn id="6" xr3:uid="{C37ED1DA-63F3-4442-BB12-0056E4C17191}" name="2nd Space" dataDxfId="33">
      <calculatedColumnFormula>FIND(" ",Table15[[#This Row],[Full Name]],Table15[[#This Row],[1st Space]]+1)</calculatedColumnFormula>
    </tableColumn>
    <tableColumn id="10" xr3:uid="{1C322CB1-FA9F-4837-AD0F-837BFBA8525F}" name="Length">
      <calculatedColumnFormula>LEN([1]!Table1[[#This Row],[Full Name]])</calculatedColumnFormula>
    </tableColumn>
    <tableColumn id="7" xr3:uid="{B72A1883-6CD1-4A9E-9748-78D0F2D22968}" name="First" dataDxfId="32">
      <calculatedColumnFormula>LEFT(Table15[[#This Row],[Full Name]],Table15[[#This Row],[1st Space]])</calculatedColumnFormula>
    </tableColumn>
    <tableColumn id="8" xr3:uid="{A4A2EB63-4118-4DA7-A296-ECA1241F2999}" name="Middle" dataDxfId="31">
      <calculatedColumnFormula>MID(Table15[[#This Row],[Full Name]],Table15[[#This Row],[1st Space]],(Table15[[#This Row],[2nd Space]]-Table15[[#This Row],[1st Space]]))</calculatedColumnFormula>
    </tableColumn>
    <tableColumn id="9" xr3:uid="{6A9B2A65-E326-4ECD-8EF8-FE710AE9F1FF}" name="Last" dataDxfId="30">
      <calculatedColumnFormula>RIGHT(Table15[[#This Row],[Full Name]],(Table15[[#This Row],[Length]]-Table15[[#This Row],[2nd Space]]))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91E1FB-935B-4C5C-A1AA-152A206FD2BB}" name="Table4" displayName="Table4" ref="A1:G21" totalsRowShown="0" headerRowDxfId="28" dataDxfId="27">
  <autoFilter ref="A1:G21" xr:uid="{CC91E1FB-935B-4C5C-A1AA-152A206FD2BB}"/>
  <tableColumns count="7">
    <tableColumn id="1" xr3:uid="{F1C9401B-D86E-4F13-81F7-992CE4E7730A}" name="Year" dataDxfId="26"/>
    <tableColumn id="2" xr3:uid="{20611810-3DC9-4861-AA97-6C279E04B636}" name="Winners" dataDxfId="25"/>
    <tableColumn id="3" xr3:uid="{84018AE0-07A1-450F-903A-4A0DACF9CA01}" name="Score[2]" dataDxfId="24"/>
    <tableColumn id="4" xr3:uid="{FBF93B53-998D-4CAB-B523-6E28A183297C}" name="Runners-up" dataDxfId="23"/>
    <tableColumn id="5" xr3:uid="{0C3EDFAF-6E3D-4E73-A8E7-C0CE594BAEB3}" name="Venue" dataDxfId="22"/>
    <tableColumn id="6" xr3:uid="{A28EE008-12D2-45C7-A8F1-E64BC3BF81EC}" name="Location" dataDxfId="21"/>
    <tableColumn id="7" xr3:uid="{66BE73AD-3020-4345-A713-7FBBA9705C48}" name="Attendance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7DB5-DA99-4BE2-8E3A-D254A43028E9}">
  <dimension ref="A1:O51"/>
  <sheetViews>
    <sheetView workbookViewId="0">
      <selection activeCell="G4" sqref="G4"/>
    </sheetView>
  </sheetViews>
  <sheetFormatPr defaultRowHeight="14.5" x14ac:dyDescent="0.35"/>
  <cols>
    <col min="2" max="2" width="14.6328125" bestFit="1" customWidth="1"/>
    <col min="3" max="3" width="12" customWidth="1"/>
    <col min="6" max="6" width="15.81640625" customWidth="1"/>
    <col min="7" max="7" width="13.7265625" customWidth="1"/>
    <col min="13" max="13" width="15" bestFit="1" customWidth="1"/>
  </cols>
  <sheetData>
    <row r="1" spans="1:15" x14ac:dyDescent="0.35">
      <c r="A1" t="s">
        <v>21</v>
      </c>
      <c r="B1" t="s">
        <v>22</v>
      </c>
      <c r="C1" t="s">
        <v>23</v>
      </c>
      <c r="F1" s="2" t="s">
        <v>24</v>
      </c>
      <c r="G1" s="2"/>
    </row>
    <row r="2" spans="1:15" x14ac:dyDescent="0.35">
      <c r="A2">
        <v>1</v>
      </c>
      <c r="B2" t="s">
        <v>25</v>
      </c>
      <c r="C2" s="3">
        <v>39237836</v>
      </c>
      <c r="D2" s="3"/>
      <c r="H2" s="4"/>
      <c r="I2" s="3"/>
      <c r="J2" s="3"/>
      <c r="K2" s="3"/>
      <c r="L2" s="4"/>
      <c r="M2" s="4"/>
      <c r="O2" s="4"/>
    </row>
    <row r="3" spans="1:15" x14ac:dyDescent="0.35">
      <c r="A3">
        <v>2</v>
      </c>
      <c r="B3" t="s">
        <v>122</v>
      </c>
      <c r="C3" s="3">
        <v>29527941</v>
      </c>
      <c r="D3" s="3"/>
      <c r="E3" s="4"/>
      <c r="F3" t="s">
        <v>22</v>
      </c>
      <c r="G3" t="s">
        <v>23</v>
      </c>
      <c r="H3" s="4"/>
      <c r="I3" s="3"/>
      <c r="J3" s="3"/>
      <c r="K3" s="3"/>
      <c r="L3" s="4"/>
      <c r="M3" s="4"/>
      <c r="N3" s="4"/>
      <c r="O3" s="4"/>
    </row>
    <row r="4" spans="1:15" x14ac:dyDescent="0.35">
      <c r="A4">
        <v>3</v>
      </c>
      <c r="B4" t="s">
        <v>124</v>
      </c>
      <c r="C4" s="3">
        <v>21781128</v>
      </c>
      <c r="D4" s="3"/>
      <c r="E4" s="4"/>
      <c r="F4" t="s">
        <v>169</v>
      </c>
      <c r="G4" s="19">
        <f>INDEX(Table2[],(MATCH(Table3[[#This Row],[State]],Table2[State],0)),3)</f>
        <v>645570</v>
      </c>
      <c r="H4" s="4"/>
      <c r="I4" s="3"/>
      <c r="J4" s="3"/>
      <c r="K4" s="3"/>
      <c r="L4" s="4"/>
      <c r="M4" s="4"/>
      <c r="N4" s="4"/>
      <c r="O4" s="4"/>
    </row>
    <row r="5" spans="1:15" x14ac:dyDescent="0.35">
      <c r="A5">
        <v>4</v>
      </c>
      <c r="B5" t="s">
        <v>125</v>
      </c>
      <c r="C5" s="3">
        <v>19835913</v>
      </c>
      <c r="D5" s="3"/>
      <c r="H5" s="4"/>
      <c r="I5" s="3"/>
      <c r="J5" s="3"/>
      <c r="K5" s="3"/>
      <c r="L5" s="4"/>
      <c r="M5" s="4"/>
      <c r="O5" s="4"/>
    </row>
    <row r="6" spans="1:15" x14ac:dyDescent="0.35">
      <c r="A6">
        <v>5</v>
      </c>
      <c r="B6" t="s">
        <v>126</v>
      </c>
      <c r="C6" s="3">
        <v>12964056</v>
      </c>
      <c r="D6" s="3"/>
      <c r="H6" s="4"/>
      <c r="I6" s="3"/>
      <c r="J6" s="3"/>
      <c r="K6" s="3"/>
      <c r="L6" s="4"/>
      <c r="M6" s="4"/>
      <c r="O6" s="4"/>
    </row>
    <row r="7" spans="1:15" x14ac:dyDescent="0.35">
      <c r="A7">
        <v>6</v>
      </c>
      <c r="B7" t="s">
        <v>123</v>
      </c>
      <c r="C7" s="3">
        <v>12671469</v>
      </c>
      <c r="D7" s="3"/>
      <c r="H7" s="4"/>
      <c r="I7" s="3"/>
      <c r="J7" s="3"/>
      <c r="K7" s="3"/>
      <c r="L7" s="4"/>
      <c r="M7" s="4"/>
      <c r="O7" s="4"/>
    </row>
    <row r="8" spans="1:15" x14ac:dyDescent="0.35">
      <c r="A8">
        <v>7</v>
      </c>
      <c r="B8" t="s">
        <v>127</v>
      </c>
      <c r="C8" s="3">
        <v>11780017</v>
      </c>
      <c r="D8" s="3"/>
      <c r="E8" t="s">
        <v>26</v>
      </c>
      <c r="H8" s="4"/>
      <c r="I8" s="3"/>
      <c r="J8" s="3"/>
      <c r="K8" s="3"/>
      <c r="L8" s="4"/>
      <c r="M8" s="4"/>
      <c r="O8" s="4"/>
    </row>
    <row r="9" spans="1:15" x14ac:dyDescent="0.35">
      <c r="A9">
        <v>8</v>
      </c>
      <c r="B9" t="s">
        <v>128</v>
      </c>
      <c r="C9" s="3">
        <v>10799566</v>
      </c>
      <c r="D9" s="3"/>
      <c r="E9" s="4" t="s">
        <v>27</v>
      </c>
      <c r="F9" s="3"/>
      <c r="H9" s="4"/>
      <c r="I9" s="3"/>
      <c r="J9" s="3"/>
      <c r="K9" s="3"/>
      <c r="L9" s="4"/>
      <c r="M9" s="4"/>
      <c r="N9" s="4"/>
      <c r="O9" s="4"/>
    </row>
    <row r="10" spans="1:15" x14ac:dyDescent="0.35">
      <c r="A10">
        <v>9</v>
      </c>
      <c r="B10" t="s">
        <v>129</v>
      </c>
      <c r="C10" s="3">
        <v>10551162</v>
      </c>
      <c r="D10" s="3"/>
      <c r="E10" s="4"/>
      <c r="F10" s="3"/>
      <c r="H10" s="4"/>
      <c r="I10" s="3"/>
      <c r="J10" s="3"/>
      <c r="K10" s="3"/>
      <c r="L10" s="4"/>
      <c r="M10" s="4"/>
      <c r="N10" s="4"/>
      <c r="O10" s="4"/>
    </row>
    <row r="11" spans="1:15" x14ac:dyDescent="0.35">
      <c r="A11">
        <v>10</v>
      </c>
      <c r="B11" t="s">
        <v>130</v>
      </c>
      <c r="C11" s="3">
        <v>10050811</v>
      </c>
      <c r="D11" s="3"/>
      <c r="H11" s="4"/>
      <c r="I11" s="3"/>
      <c r="J11" s="3"/>
      <c r="K11" s="3"/>
      <c r="L11" s="4"/>
      <c r="M11" s="4"/>
      <c r="O11" s="4"/>
    </row>
    <row r="12" spans="1:15" x14ac:dyDescent="0.35">
      <c r="A12">
        <v>11</v>
      </c>
      <c r="B12" t="s">
        <v>131</v>
      </c>
      <c r="C12" s="3">
        <v>9267130</v>
      </c>
      <c r="D12" s="3"/>
      <c r="H12" s="4"/>
      <c r="I12" s="3"/>
      <c r="J12" s="3"/>
      <c r="K12" s="3"/>
      <c r="L12" s="4"/>
      <c r="M12" s="4"/>
      <c r="O12" s="4"/>
    </row>
    <row r="13" spans="1:15" x14ac:dyDescent="0.35">
      <c r="A13">
        <v>12</v>
      </c>
      <c r="B13" t="s">
        <v>132</v>
      </c>
      <c r="C13" s="3">
        <v>8642274</v>
      </c>
      <c r="D13" s="3"/>
      <c r="E13" s="4"/>
      <c r="F13" s="3"/>
      <c r="H13" s="4"/>
      <c r="I13" s="3"/>
      <c r="J13" s="3"/>
      <c r="K13" s="3"/>
      <c r="L13" s="4"/>
      <c r="M13" s="4"/>
      <c r="N13" s="4"/>
      <c r="O13" s="4"/>
    </row>
    <row r="14" spans="1:15" x14ac:dyDescent="0.35">
      <c r="A14">
        <v>13</v>
      </c>
      <c r="B14" t="s">
        <v>133</v>
      </c>
      <c r="C14" s="3">
        <v>7738692</v>
      </c>
      <c r="D14" s="3"/>
      <c r="E14" s="4"/>
      <c r="F14" s="3"/>
      <c r="H14" s="4"/>
      <c r="I14" s="3"/>
      <c r="J14" s="3"/>
      <c r="K14" s="3"/>
      <c r="L14" s="4"/>
      <c r="M14" s="4"/>
      <c r="N14" s="4"/>
      <c r="O14" s="4"/>
    </row>
    <row r="15" spans="1:15" x14ac:dyDescent="0.35">
      <c r="A15">
        <v>14</v>
      </c>
      <c r="B15" t="s">
        <v>134</v>
      </c>
      <c r="C15" s="3">
        <v>7276316</v>
      </c>
      <c r="D15" s="3"/>
      <c r="E15" s="4"/>
      <c r="F15" s="3"/>
      <c r="H15" s="4"/>
      <c r="I15" s="3"/>
      <c r="J15" s="3"/>
      <c r="K15" s="3"/>
      <c r="L15" s="4"/>
      <c r="M15" s="4"/>
      <c r="N15" s="4"/>
      <c r="O15" s="4"/>
    </row>
    <row r="16" spans="1:15" x14ac:dyDescent="0.35">
      <c r="A16">
        <v>15</v>
      </c>
      <c r="B16" t="s">
        <v>135</v>
      </c>
      <c r="C16" s="3">
        <v>6984723</v>
      </c>
      <c r="D16" s="3"/>
      <c r="H16" s="4"/>
      <c r="I16" s="3"/>
      <c r="J16" s="3"/>
      <c r="K16" s="3"/>
      <c r="L16" s="4"/>
      <c r="M16" s="4"/>
      <c r="O16" s="4"/>
    </row>
    <row r="17" spans="1:15" x14ac:dyDescent="0.35">
      <c r="A17">
        <v>16</v>
      </c>
      <c r="B17" t="s">
        <v>136</v>
      </c>
      <c r="C17" s="3">
        <v>6975218</v>
      </c>
      <c r="D17" s="3"/>
      <c r="E17" s="4"/>
      <c r="F17" s="3"/>
      <c r="H17" s="4"/>
      <c r="I17" s="3"/>
      <c r="J17" s="3"/>
      <c r="K17" s="3"/>
      <c r="L17" s="4"/>
      <c r="M17" s="4"/>
      <c r="N17" s="4"/>
      <c r="O17" s="4"/>
    </row>
    <row r="18" spans="1:15" x14ac:dyDescent="0.35">
      <c r="A18">
        <v>17</v>
      </c>
      <c r="B18" t="s">
        <v>137</v>
      </c>
      <c r="C18" s="3">
        <v>6805985</v>
      </c>
      <c r="D18" s="3"/>
      <c r="E18" s="4"/>
      <c r="F18" s="3"/>
      <c r="H18" s="4"/>
      <c r="I18" s="3"/>
      <c r="J18" s="3"/>
      <c r="K18" s="3"/>
      <c r="L18" s="4"/>
      <c r="M18" s="4"/>
      <c r="N18" s="4"/>
      <c r="O18" s="4"/>
    </row>
    <row r="19" spans="1:15" x14ac:dyDescent="0.35">
      <c r="A19">
        <v>18</v>
      </c>
      <c r="B19" t="s">
        <v>138</v>
      </c>
      <c r="C19" s="3">
        <v>6168187</v>
      </c>
      <c r="D19" s="3"/>
      <c r="E19" s="4"/>
      <c r="F19" s="3"/>
      <c r="H19" s="4"/>
      <c r="I19" s="3"/>
      <c r="J19" s="3"/>
      <c r="K19" s="3"/>
      <c r="L19" s="4"/>
      <c r="M19" s="4"/>
      <c r="N19" s="4"/>
      <c r="O19" s="4"/>
    </row>
    <row r="20" spans="1:15" x14ac:dyDescent="0.35">
      <c r="A20">
        <v>19</v>
      </c>
      <c r="B20" t="s">
        <v>139</v>
      </c>
      <c r="C20" s="3">
        <v>6165129</v>
      </c>
      <c r="D20" s="3"/>
      <c r="H20" s="4"/>
      <c r="I20" s="3"/>
      <c r="J20" s="3"/>
      <c r="K20" s="3"/>
      <c r="L20" s="4"/>
      <c r="M20" s="4"/>
      <c r="O20" s="4"/>
    </row>
    <row r="21" spans="1:15" x14ac:dyDescent="0.35">
      <c r="A21">
        <v>20</v>
      </c>
      <c r="B21" t="s">
        <v>140</v>
      </c>
      <c r="C21" s="3">
        <v>5895908</v>
      </c>
      <c r="D21" s="3"/>
      <c r="E21" s="4"/>
      <c r="F21" s="3"/>
      <c r="H21" s="4"/>
      <c r="I21" s="3"/>
      <c r="J21" s="3"/>
      <c r="K21" s="3"/>
      <c r="L21" s="4"/>
      <c r="M21" s="4"/>
      <c r="O21" s="4"/>
    </row>
    <row r="22" spans="1:15" x14ac:dyDescent="0.35">
      <c r="A22">
        <v>21</v>
      </c>
      <c r="B22" t="s">
        <v>141</v>
      </c>
      <c r="C22" s="3">
        <v>5812069</v>
      </c>
      <c r="D22" s="3"/>
      <c r="E22" s="4"/>
      <c r="F22" s="3"/>
      <c r="H22" s="4"/>
      <c r="I22" s="3"/>
      <c r="J22" s="3"/>
      <c r="K22" s="3"/>
      <c r="L22" s="4"/>
      <c r="M22" s="4"/>
      <c r="N22" s="4"/>
      <c r="O22" s="4"/>
    </row>
    <row r="23" spans="1:15" x14ac:dyDescent="0.35">
      <c r="A23">
        <v>22</v>
      </c>
      <c r="B23" t="s">
        <v>142</v>
      </c>
      <c r="C23" s="3">
        <v>5707390</v>
      </c>
      <c r="D23" s="3"/>
      <c r="E23" s="4"/>
      <c r="H23" s="4"/>
      <c r="I23" s="3"/>
      <c r="J23" s="3"/>
      <c r="K23" s="3"/>
      <c r="L23" s="4"/>
      <c r="M23" s="4"/>
      <c r="O23" s="4"/>
    </row>
    <row r="24" spans="1:15" x14ac:dyDescent="0.35">
      <c r="A24">
        <v>23</v>
      </c>
      <c r="B24" t="s">
        <v>143</v>
      </c>
      <c r="C24" s="3">
        <v>5190705</v>
      </c>
      <c r="D24" s="3"/>
      <c r="E24" s="4"/>
      <c r="F24" s="3"/>
      <c r="H24" s="4"/>
      <c r="I24" s="3"/>
      <c r="J24" s="3"/>
      <c r="K24" s="3"/>
      <c r="L24" s="4"/>
      <c r="M24" s="4"/>
      <c r="N24" s="4"/>
      <c r="O24" s="4"/>
    </row>
    <row r="25" spans="1:15" x14ac:dyDescent="0.35">
      <c r="A25">
        <v>24</v>
      </c>
      <c r="B25" t="s">
        <v>144</v>
      </c>
      <c r="C25" s="3">
        <v>5039877</v>
      </c>
      <c r="D25" s="3"/>
      <c r="E25" s="4"/>
      <c r="F25" s="3"/>
      <c r="H25" s="4"/>
      <c r="I25" s="3"/>
      <c r="J25" s="3"/>
      <c r="K25" s="3"/>
      <c r="L25" s="4"/>
      <c r="M25" s="4"/>
      <c r="N25" s="4"/>
      <c r="O25" s="4"/>
    </row>
    <row r="26" spans="1:15" x14ac:dyDescent="0.35">
      <c r="A26">
        <v>25</v>
      </c>
      <c r="B26" t="s">
        <v>145</v>
      </c>
      <c r="C26" s="3">
        <v>4624047</v>
      </c>
      <c r="D26" s="3"/>
      <c r="H26" s="4"/>
      <c r="I26" s="3"/>
      <c r="J26" s="3"/>
      <c r="K26" s="3"/>
      <c r="L26" s="4"/>
      <c r="M26" s="4"/>
      <c r="O26" s="4"/>
    </row>
    <row r="27" spans="1:15" x14ac:dyDescent="0.35">
      <c r="A27">
        <v>26</v>
      </c>
      <c r="B27" t="s">
        <v>146</v>
      </c>
      <c r="C27" s="3">
        <v>4509394</v>
      </c>
      <c r="D27" s="3"/>
      <c r="E27" s="4"/>
      <c r="F27" s="3"/>
      <c r="H27" s="4"/>
      <c r="I27" s="3"/>
      <c r="J27" s="3"/>
      <c r="K27" s="3"/>
      <c r="L27" s="4"/>
      <c r="M27" s="4"/>
      <c r="O27" s="4"/>
    </row>
    <row r="28" spans="1:15" x14ac:dyDescent="0.35">
      <c r="A28">
        <v>27</v>
      </c>
      <c r="B28" t="s">
        <v>147</v>
      </c>
      <c r="C28" s="3">
        <v>4246155</v>
      </c>
      <c r="D28" s="3"/>
      <c r="E28" s="4"/>
      <c r="F28" s="3"/>
      <c r="H28" s="4"/>
      <c r="I28" s="3"/>
      <c r="J28" s="3"/>
      <c r="K28" s="3"/>
      <c r="L28" s="4"/>
      <c r="M28" s="4"/>
      <c r="N28" s="4"/>
      <c r="O28" s="4"/>
    </row>
    <row r="29" spans="1:15" x14ac:dyDescent="0.35">
      <c r="A29">
        <v>28</v>
      </c>
      <c r="B29" t="s">
        <v>148</v>
      </c>
      <c r="C29" s="3">
        <v>3986639</v>
      </c>
      <c r="D29" s="3"/>
      <c r="E29" s="4"/>
      <c r="F29" s="3"/>
      <c r="H29" s="4"/>
      <c r="I29" s="3"/>
      <c r="J29" s="3"/>
      <c r="K29" s="3"/>
      <c r="L29" s="4"/>
      <c r="M29" s="4"/>
      <c r="N29" s="4"/>
      <c r="O29" s="4"/>
    </row>
    <row r="30" spans="1:15" x14ac:dyDescent="0.35">
      <c r="A30">
        <v>29</v>
      </c>
      <c r="B30" t="s">
        <v>149</v>
      </c>
      <c r="C30" s="3">
        <v>3605597</v>
      </c>
      <c r="D30" s="3"/>
      <c r="H30" s="4"/>
      <c r="I30" s="3"/>
      <c r="J30" s="3"/>
      <c r="K30" s="3"/>
      <c r="L30" s="4"/>
      <c r="M30" s="4"/>
      <c r="O30" s="4"/>
    </row>
    <row r="31" spans="1:15" x14ac:dyDescent="0.35">
      <c r="A31">
        <v>30</v>
      </c>
      <c r="B31" t="s">
        <v>150</v>
      </c>
      <c r="C31" s="3">
        <v>3337975</v>
      </c>
      <c r="D31" s="3"/>
      <c r="E31" s="4"/>
      <c r="F31" s="3"/>
      <c r="H31" s="4"/>
      <c r="I31" s="3"/>
      <c r="J31" s="3"/>
      <c r="K31" s="3"/>
      <c r="L31" s="4"/>
      <c r="M31" s="4"/>
      <c r="N31" s="4"/>
      <c r="O31" s="4"/>
    </row>
    <row r="32" spans="1:15" x14ac:dyDescent="0.35">
      <c r="A32">
        <v>31</v>
      </c>
      <c r="B32" t="s">
        <v>151</v>
      </c>
      <c r="C32" s="3">
        <v>3193079</v>
      </c>
      <c r="D32" s="3"/>
      <c r="E32" s="4"/>
      <c r="F32" s="3"/>
      <c r="H32" s="4"/>
      <c r="I32" s="3"/>
      <c r="J32" s="3"/>
      <c r="K32" s="3"/>
      <c r="L32" s="4"/>
      <c r="M32" s="4"/>
      <c r="O32" s="4"/>
    </row>
    <row r="33" spans="1:15" x14ac:dyDescent="0.35">
      <c r="A33">
        <v>32</v>
      </c>
      <c r="B33" t="s">
        <v>152</v>
      </c>
      <c r="C33" s="3">
        <v>3143991</v>
      </c>
      <c r="D33" s="3"/>
      <c r="E33" s="4"/>
      <c r="F33" s="3"/>
      <c r="H33" s="4"/>
      <c r="I33" s="3"/>
      <c r="J33" s="3"/>
      <c r="K33" s="3"/>
      <c r="L33" s="4"/>
      <c r="M33" s="4"/>
      <c r="N33" s="4"/>
      <c r="O33" s="4"/>
    </row>
    <row r="34" spans="1:15" x14ac:dyDescent="0.35">
      <c r="A34">
        <v>33</v>
      </c>
      <c r="B34" t="s">
        <v>153</v>
      </c>
      <c r="C34" s="3">
        <v>3025891</v>
      </c>
      <c r="D34" s="3"/>
      <c r="E34" s="4"/>
      <c r="F34" s="3"/>
      <c r="H34" s="4"/>
      <c r="I34" s="3"/>
      <c r="J34" s="3"/>
      <c r="K34" s="3"/>
      <c r="L34" s="4"/>
      <c r="M34" s="4"/>
      <c r="N34" s="4"/>
      <c r="O34" s="4"/>
    </row>
    <row r="35" spans="1:15" x14ac:dyDescent="0.35">
      <c r="A35">
        <v>34</v>
      </c>
      <c r="B35" t="s">
        <v>154</v>
      </c>
      <c r="C35" s="3">
        <v>2949965</v>
      </c>
      <c r="D35" s="3"/>
      <c r="H35" s="4"/>
      <c r="I35" s="3"/>
      <c r="J35" s="3"/>
      <c r="K35" s="3"/>
      <c r="L35" s="4"/>
      <c r="M35" s="4"/>
      <c r="O35" s="4"/>
    </row>
    <row r="36" spans="1:15" x14ac:dyDescent="0.35">
      <c r="A36">
        <v>35</v>
      </c>
      <c r="B36" t="s">
        <v>155</v>
      </c>
      <c r="C36" s="3">
        <v>2934582</v>
      </c>
      <c r="D36" s="3"/>
      <c r="H36" s="4"/>
      <c r="I36" s="3"/>
      <c r="J36" s="3"/>
      <c r="K36" s="3"/>
      <c r="L36" s="4"/>
      <c r="M36" s="4"/>
      <c r="O36" s="4"/>
    </row>
    <row r="37" spans="1:15" x14ac:dyDescent="0.35">
      <c r="A37">
        <v>36</v>
      </c>
      <c r="B37" t="s">
        <v>156</v>
      </c>
      <c r="C37" s="3">
        <v>2115877</v>
      </c>
      <c r="D37" s="3"/>
      <c r="H37" s="4"/>
      <c r="I37" s="3"/>
      <c r="J37" s="3"/>
      <c r="K37" s="3"/>
      <c r="L37" s="4"/>
      <c r="M37" s="4"/>
      <c r="O37" s="4"/>
    </row>
    <row r="38" spans="1:15" x14ac:dyDescent="0.35">
      <c r="A38">
        <v>37</v>
      </c>
      <c r="B38" t="s">
        <v>157</v>
      </c>
      <c r="C38" s="3">
        <v>1963692</v>
      </c>
      <c r="D38" s="3"/>
      <c r="E38" s="4"/>
      <c r="F38" s="3"/>
      <c r="H38" s="4"/>
      <c r="I38" s="3"/>
      <c r="J38" s="3"/>
      <c r="K38" s="3"/>
      <c r="L38" s="4"/>
      <c r="M38" s="4"/>
      <c r="O38" s="4"/>
    </row>
    <row r="39" spans="1:15" x14ac:dyDescent="0.35">
      <c r="A39">
        <v>38</v>
      </c>
      <c r="B39" t="s">
        <v>158</v>
      </c>
      <c r="C39" s="3">
        <v>1900923</v>
      </c>
      <c r="D39" s="3"/>
      <c r="E39" s="4"/>
      <c r="F39" s="3"/>
      <c r="H39" s="4"/>
      <c r="I39" s="3"/>
      <c r="J39" s="3"/>
      <c r="K39" s="3"/>
      <c r="L39" s="4"/>
      <c r="M39" s="4"/>
      <c r="N39" s="4"/>
      <c r="O39" s="4"/>
    </row>
    <row r="40" spans="1:15" x14ac:dyDescent="0.35">
      <c r="A40">
        <v>39</v>
      </c>
      <c r="B40" t="s">
        <v>159</v>
      </c>
      <c r="C40" s="3">
        <v>1782959</v>
      </c>
      <c r="D40" s="3"/>
      <c r="H40" s="4"/>
      <c r="I40" s="3"/>
      <c r="J40" s="3"/>
      <c r="K40" s="3"/>
      <c r="L40" s="4"/>
      <c r="M40" s="4"/>
      <c r="O40" s="4"/>
    </row>
    <row r="41" spans="1:15" x14ac:dyDescent="0.35">
      <c r="A41">
        <v>40</v>
      </c>
      <c r="B41" t="s">
        <v>160</v>
      </c>
      <c r="C41" s="3">
        <v>1441553</v>
      </c>
      <c r="D41" s="3"/>
      <c r="H41" s="4"/>
      <c r="I41" s="3"/>
      <c r="J41" s="3"/>
      <c r="K41" s="3"/>
      <c r="L41" s="4"/>
      <c r="M41" s="4"/>
      <c r="O41" s="4"/>
    </row>
    <row r="42" spans="1:15" x14ac:dyDescent="0.35">
      <c r="A42">
        <v>41</v>
      </c>
      <c r="B42" t="s">
        <v>161</v>
      </c>
      <c r="C42" s="3">
        <v>1388992</v>
      </c>
      <c r="D42" s="3"/>
      <c r="E42" s="4"/>
      <c r="F42" s="3"/>
      <c r="H42" s="4"/>
      <c r="I42" s="3"/>
      <c r="J42" s="3"/>
      <c r="K42" s="3"/>
      <c r="L42" s="4"/>
      <c r="M42" s="4"/>
      <c r="N42" s="4"/>
      <c r="O42" s="4"/>
    </row>
    <row r="43" spans="1:15" x14ac:dyDescent="0.35">
      <c r="A43">
        <v>42</v>
      </c>
      <c r="B43" t="s">
        <v>162</v>
      </c>
      <c r="C43" s="3">
        <v>1372247</v>
      </c>
      <c r="D43" s="3"/>
      <c r="E43" s="4"/>
      <c r="F43" s="3"/>
      <c r="H43" s="4"/>
      <c r="I43" s="3"/>
      <c r="J43" s="3"/>
      <c r="K43" s="3"/>
      <c r="L43" s="4"/>
      <c r="M43" s="4"/>
      <c r="N43" s="4"/>
      <c r="O43" s="4"/>
    </row>
    <row r="44" spans="1:15" x14ac:dyDescent="0.35">
      <c r="A44">
        <v>43</v>
      </c>
      <c r="B44" t="s">
        <v>163</v>
      </c>
      <c r="C44" s="3">
        <v>1104271</v>
      </c>
      <c r="D44" s="3"/>
      <c r="E44" s="4"/>
      <c r="F44" s="3"/>
      <c r="H44" s="4"/>
      <c r="I44" s="3"/>
      <c r="J44" s="3"/>
      <c r="K44" s="3"/>
      <c r="L44" s="4"/>
      <c r="M44" s="4"/>
      <c r="N44" s="4"/>
      <c r="O44" s="4"/>
    </row>
    <row r="45" spans="1:15" x14ac:dyDescent="0.35">
      <c r="A45">
        <v>44</v>
      </c>
      <c r="B45" t="s">
        <v>164</v>
      </c>
      <c r="C45" s="3">
        <v>1095610</v>
      </c>
      <c r="D45" s="3"/>
      <c r="H45" s="4"/>
      <c r="I45" s="3"/>
      <c r="J45" s="3"/>
      <c r="K45" s="3"/>
      <c r="L45" s="4"/>
      <c r="M45" s="4"/>
      <c r="O45" s="4"/>
    </row>
    <row r="46" spans="1:15" x14ac:dyDescent="0.35">
      <c r="A46">
        <v>45</v>
      </c>
      <c r="B46" t="s">
        <v>165</v>
      </c>
      <c r="C46" s="3">
        <v>1003384</v>
      </c>
      <c r="D46" s="3"/>
      <c r="E46" s="4"/>
      <c r="F46" s="3"/>
      <c r="H46" s="4"/>
      <c r="I46" s="3"/>
      <c r="J46" s="3"/>
      <c r="K46" s="3"/>
      <c r="L46" s="4"/>
      <c r="M46" s="4"/>
      <c r="N46" s="4"/>
      <c r="O46" s="4"/>
    </row>
    <row r="47" spans="1:15" x14ac:dyDescent="0.35">
      <c r="A47">
        <v>46</v>
      </c>
      <c r="B47" t="s">
        <v>166</v>
      </c>
      <c r="C47" s="3">
        <v>895376</v>
      </c>
      <c r="D47" s="3"/>
      <c r="E47" s="4"/>
      <c r="F47" s="3"/>
      <c r="H47" s="4"/>
      <c r="I47" s="3"/>
      <c r="J47" s="3"/>
      <c r="K47" s="3"/>
      <c r="L47" s="4"/>
      <c r="M47" s="4"/>
      <c r="N47" s="4"/>
      <c r="O47" s="4"/>
    </row>
    <row r="48" spans="1:15" x14ac:dyDescent="0.35">
      <c r="A48">
        <v>47</v>
      </c>
      <c r="B48" t="s">
        <v>167</v>
      </c>
      <c r="C48" s="3">
        <v>774948</v>
      </c>
      <c r="D48" s="3"/>
      <c r="H48" s="4"/>
      <c r="I48" s="3"/>
      <c r="J48" s="3"/>
      <c r="K48" s="3"/>
      <c r="L48" s="4"/>
      <c r="M48" s="4"/>
      <c r="O48" s="4"/>
    </row>
    <row r="49" spans="1:15" x14ac:dyDescent="0.35">
      <c r="A49">
        <v>48</v>
      </c>
      <c r="B49" t="s">
        <v>168</v>
      </c>
      <c r="C49" s="3">
        <v>732673</v>
      </c>
      <c r="D49" s="3"/>
      <c r="H49" s="4"/>
      <c r="I49" s="3"/>
      <c r="J49" s="3"/>
      <c r="K49" s="3"/>
      <c r="L49" s="4"/>
      <c r="M49" s="4"/>
      <c r="O49" s="4"/>
    </row>
    <row r="50" spans="1:15" x14ac:dyDescent="0.35">
      <c r="A50">
        <v>49</v>
      </c>
      <c r="B50" t="s">
        <v>169</v>
      </c>
      <c r="C50" s="3">
        <v>645570</v>
      </c>
      <c r="D50" s="3"/>
      <c r="E50" s="4"/>
      <c r="F50" s="3"/>
      <c r="H50" s="4"/>
      <c r="I50" s="3"/>
      <c r="J50" s="3"/>
      <c r="K50" s="3"/>
      <c r="L50" s="4"/>
      <c r="M50" s="4"/>
      <c r="N50" s="4"/>
      <c r="O50" s="4"/>
    </row>
    <row r="51" spans="1:15" x14ac:dyDescent="0.35">
      <c r="A51">
        <v>50</v>
      </c>
      <c r="B51" t="s">
        <v>170</v>
      </c>
      <c r="C51" s="3">
        <v>578803</v>
      </c>
      <c r="D51" s="3"/>
      <c r="E51" s="4"/>
      <c r="F51" s="3"/>
      <c r="H51" s="4"/>
      <c r="I51" s="3"/>
      <c r="J51" s="3"/>
      <c r="K51" s="3"/>
      <c r="L51" s="4"/>
      <c r="M51" s="4"/>
      <c r="N51" s="4"/>
      <c r="O51" s="4"/>
    </row>
  </sheetData>
  <mergeCells count="1">
    <mergeCell ref="F1:G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1742-EF4A-4B0D-858F-82C15F048991}">
  <dimension ref="A1:G16"/>
  <sheetViews>
    <sheetView workbookViewId="0">
      <selection activeCell="A17" sqref="A17"/>
    </sheetView>
  </sheetViews>
  <sheetFormatPr defaultRowHeight="14.5" x14ac:dyDescent="0.35"/>
  <cols>
    <col min="1" max="1" width="24.08984375" bestFit="1" customWidth="1"/>
    <col min="2" max="2" width="10.90625" bestFit="1" customWidth="1"/>
    <col min="3" max="3" width="11.54296875" bestFit="1" customWidth="1"/>
    <col min="5" max="5" width="11.08984375" bestFit="1" customWidth="1"/>
    <col min="6" max="6" width="8.90625" bestFit="1" customWidth="1"/>
    <col min="7" max="7" width="9.81640625" bestFit="1" customWidth="1"/>
  </cols>
  <sheetData>
    <row r="1" spans="1:7" ht="15.5" x14ac:dyDescent="0.35">
      <c r="A1" s="1" t="s">
        <v>16</v>
      </c>
      <c r="B1" s="1"/>
      <c r="C1" s="1"/>
      <c r="D1" s="1"/>
      <c r="E1" s="1"/>
      <c r="F1" s="1"/>
      <c r="G1" s="1"/>
    </row>
    <row r="2" spans="1:7" x14ac:dyDescent="0.35">
      <c r="A2" t="s">
        <v>0</v>
      </c>
      <c r="B2" t="s">
        <v>17</v>
      </c>
      <c r="C2" t="s">
        <v>18</v>
      </c>
      <c r="D2" t="s">
        <v>19</v>
      </c>
      <c r="E2" t="s">
        <v>13</v>
      </c>
      <c r="F2" t="s">
        <v>14</v>
      </c>
      <c r="G2" t="s">
        <v>15</v>
      </c>
    </row>
    <row r="3" spans="1:7" x14ac:dyDescent="0.35">
      <c r="A3" t="s">
        <v>1</v>
      </c>
      <c r="B3">
        <f>FIND(" ",Table15[[#This Row],[Full Name]])</f>
        <v>12</v>
      </c>
      <c r="C3">
        <f>FIND(" ",Table15[[#This Row],[Full Name]],Table15[[#This Row],[1st Space]]+1)</f>
        <v>19</v>
      </c>
      <c r="D3">
        <f>LEN([1]!Table1[[#This Row],[Full Name]])</f>
        <v>26</v>
      </c>
      <c r="E3" t="str">
        <f>LEFT(Table15[[#This Row],[Full Name]],Table15[[#This Row],[1st Space]])</f>
        <v xml:space="preserve">Christopher </v>
      </c>
      <c r="F3" t="str">
        <f>MID(Table15[[#This Row],[Full Name]],Table15[[#This Row],[1st Space]],(Table15[[#This Row],[2nd Space]]-Table15[[#This Row],[1st Space]]))</f>
        <v xml:space="preserve"> Ashton</v>
      </c>
      <c r="G3" t="str">
        <f>RIGHT(Table15[[#This Row],[Full Name]],(Table15[[#This Row],[Length]]-Table15[[#This Row],[2nd Space]]))</f>
        <v>Kutcher</v>
      </c>
    </row>
    <row r="4" spans="1:7" x14ac:dyDescent="0.35">
      <c r="A4" t="s">
        <v>2</v>
      </c>
      <c r="B4">
        <f>FIND(" ",Table15[[#This Row],[Full Name]])</f>
        <v>8</v>
      </c>
      <c r="C4">
        <f>FIND(" ",Table15[[#This Row],[Full Name]],Table15[[#This Row],[1st Space]]+1)</f>
        <v>16</v>
      </c>
      <c r="D4">
        <f>LEN([1]!Table1[[#This Row],[Full Name]])</f>
        <v>20</v>
      </c>
      <c r="E4" t="str">
        <f>LEFT(Table15[[#This Row],[Full Name]],Table15[[#This Row],[1st Space]])</f>
        <v xml:space="preserve">William </v>
      </c>
      <c r="F4" t="str">
        <f>MID(Table15[[#This Row],[Full Name]],Table15[[#This Row],[1st Space]],(Table15[[#This Row],[2nd Space]]-Table15[[#This Row],[1st Space]]))</f>
        <v xml:space="preserve"> Bradley</v>
      </c>
      <c r="G4" t="str">
        <f>RIGHT(Table15[[#This Row],[Full Name]],(Table15[[#This Row],[Length]]-Table15[[#This Row],[2nd Space]]))</f>
        <v>Pitt</v>
      </c>
    </row>
    <row r="5" spans="1:7" x14ac:dyDescent="0.35">
      <c r="A5" t="s">
        <v>3</v>
      </c>
      <c r="B5">
        <f>FIND(" ",Table15[[#This Row],[Full Name]])</f>
        <v>7</v>
      </c>
      <c r="C5">
        <f>FIND(" ",Table15[[#This Row],[Full Name]],Table15[[#This Row],[1st Space]]+1)</f>
        <v>14</v>
      </c>
      <c r="D5">
        <f>LEN([1]!Table1[[#This Row],[Full Name]])</f>
        <v>21</v>
      </c>
      <c r="E5" t="str">
        <f>LEFT(Table15[[#This Row],[Full Name]],Table15[[#This Row],[1st Space]])</f>
        <v xml:space="preserve">Hannah </v>
      </c>
      <c r="F5" t="str">
        <f>MID(Table15[[#This Row],[Full Name]],Table15[[#This Row],[1st Space]],(Table15[[#This Row],[2nd Space]]-Table15[[#This Row],[1st Space]]))</f>
        <v xml:space="preserve"> Dakota</v>
      </c>
      <c r="G5" t="str">
        <f>RIGHT(Table15[[#This Row],[Full Name]],(Table15[[#This Row],[Length]]-Table15[[#This Row],[2nd Space]]))</f>
        <v>Fanning</v>
      </c>
    </row>
    <row r="6" spans="1:7" x14ac:dyDescent="0.35">
      <c r="A6" t="s">
        <v>4</v>
      </c>
      <c r="B6">
        <f>FIND(" ",Table15[[#This Row],[Full Name]])</f>
        <v>5</v>
      </c>
      <c r="C6">
        <f>FIND(" ",Table15[[#This Row],[Full Name]],Table15[[#This Row],[1st Space]]+1)</f>
        <v>13</v>
      </c>
      <c r="D6">
        <f>LEN([1]!Table1[[#This Row],[Full Name]])</f>
        <v>20</v>
      </c>
      <c r="E6" t="str">
        <f>LEFT(Table15[[#This Row],[Full Name]],Table15[[#This Row],[1st Space]])</f>
        <v xml:space="preserve">John </v>
      </c>
      <c r="F6" t="str">
        <f>MID(Table15[[#This Row],[Full Name]],Table15[[#This Row],[1st Space]],(Table15[[#This Row],[2nd Space]]-Table15[[#This Row],[1st Space]]))</f>
        <v xml:space="preserve"> William</v>
      </c>
      <c r="G6" t="str">
        <f>RIGHT(Table15[[#This Row],[Full Name]],(Table15[[#This Row],[Length]]-Table15[[#This Row],[2nd Space]]))</f>
        <v>Ferrell</v>
      </c>
    </row>
    <row r="7" spans="1:7" x14ac:dyDescent="0.35">
      <c r="A7" t="s">
        <v>5</v>
      </c>
      <c r="B7">
        <f>FIND(" ",Table15[[#This Row],[Full Name]])</f>
        <v>6</v>
      </c>
      <c r="C7">
        <f>FIND(" ",Table15[[#This Row],[Full Name]],Table15[[#This Row],[1st Space]]+1)</f>
        <v>11</v>
      </c>
      <c r="D7">
        <f>LEN([1]!Table1[[#This Row],[Full Name]])</f>
        <v>20</v>
      </c>
      <c r="E7" t="str">
        <f>LEFT(Table15[[#This Row],[Full Name]],Table15[[#This Row],[1st Space]])</f>
        <v xml:space="preserve">James </v>
      </c>
      <c r="F7" t="str">
        <f>MID(Table15[[#This Row],[Full Name]],Table15[[#This Row],[1st Space]],(Table15[[#This Row],[2nd Space]]-Table15[[#This Row],[1st Space]]))</f>
        <v xml:space="preserve"> Paul</v>
      </c>
      <c r="G7" t="str">
        <f>RIGHT(Table15[[#This Row],[Full Name]],(Table15[[#This Row],[Length]]-Table15[[#This Row],[2nd Space]]))</f>
        <v>McCartney</v>
      </c>
    </row>
    <row r="8" spans="1:7" x14ac:dyDescent="0.35">
      <c r="A8" t="s">
        <v>6</v>
      </c>
      <c r="B8">
        <f>FIND(" ",Table15[[#This Row],[Full Name]])</f>
        <v>7</v>
      </c>
      <c r="C8">
        <f>FIND(" ",Table15[[#This Row],[Full Name]],Table15[[#This Row],[1st Space]]+1)</f>
        <v>12</v>
      </c>
      <c r="D8">
        <f>LEN([1]!Table1[[#This Row],[Full Name]])</f>
        <v>17</v>
      </c>
      <c r="E8" t="str">
        <f>LEFT(Table15[[#This Row],[Full Name]],Table15[[#This Row],[1st Space]])</f>
        <v xml:space="preserve">Marvin </v>
      </c>
      <c r="F8" t="str">
        <f>MID(Table15[[#This Row],[Full Name]],Table15[[#This Row],[1st Space]],(Table15[[#This Row],[2nd Space]]-Table15[[#This Row],[1st Space]]))</f>
        <v xml:space="preserve"> Neil</v>
      </c>
      <c r="G8" t="str">
        <f>RIGHT(Table15[[#This Row],[Full Name]],(Table15[[#This Row],[Length]]-Table15[[#This Row],[2nd Space]]))</f>
        <v>Simon</v>
      </c>
    </row>
    <row r="9" spans="1:7" x14ac:dyDescent="0.35">
      <c r="A9" t="s">
        <v>7</v>
      </c>
      <c r="B9">
        <f>FIND(" ",Table15[[#This Row],[Full Name]])</f>
        <v>7</v>
      </c>
      <c r="C9">
        <f>FIND(" ",Table15[[#This Row],[Full Name]],Table15[[#This Row],[1st Space]]+1)</f>
        <v>13</v>
      </c>
      <c r="D9">
        <f>LEN([1]!Table1[[#This Row],[Full Name]])</f>
        <v>19</v>
      </c>
      <c r="E9" t="str">
        <f>LEFT(Table15[[#This Row],[Full Name]],Table15[[#This Row],[1st Space]])</f>
        <v xml:space="preserve">Walter </v>
      </c>
      <c r="F9" t="str">
        <f>MID(Table15[[#This Row],[Full Name]],Table15[[#This Row],[1st Space]],(Table15[[#This Row],[2nd Space]]-Table15[[#This Row],[1st Space]]))</f>
        <v xml:space="preserve"> Bruce</v>
      </c>
      <c r="G9" t="str">
        <f>RIGHT(Table15[[#This Row],[Full Name]],(Table15[[#This Row],[Length]]-Table15[[#This Row],[2nd Space]]))</f>
        <v>Willis</v>
      </c>
    </row>
    <row r="10" spans="1:7" x14ac:dyDescent="0.35">
      <c r="A10" t="s">
        <v>8</v>
      </c>
      <c r="B10">
        <f>FIND(" ",Table15[[#This Row],[Full Name]])</f>
        <v>5</v>
      </c>
      <c r="C10">
        <f>FIND(" ",Table15[[#This Row],[Full Name]],Table15[[#This Row],[1st Space]]+1)</f>
        <v>10</v>
      </c>
      <c r="D10">
        <f>LEN([1]!Table1[[#This Row],[Full Name]])</f>
        <v>17</v>
      </c>
      <c r="E10" t="str">
        <f>LEFT(Table15[[#This Row],[Full Name]],Table15[[#This Row],[1st Space]])</f>
        <v xml:space="preserve">Mary </v>
      </c>
      <c r="F10" t="str">
        <f>MID(Table15[[#This Row],[Full Name]],Table15[[#This Row],[1st Space]],(Table15[[#This Row],[2nd Space]]-Table15[[#This Row],[1st Space]]))</f>
        <v xml:space="preserve"> Elle</v>
      </c>
      <c r="G10" t="str">
        <f>RIGHT(Table15[[#This Row],[Full Name]],(Table15[[#This Row],[Length]]-Table15[[#This Row],[2nd Space]]))</f>
        <v>Fanning</v>
      </c>
    </row>
    <row r="11" spans="1:7" x14ac:dyDescent="0.35">
      <c r="A11" t="s">
        <v>9</v>
      </c>
      <c r="B11">
        <f>FIND(" ",Table15[[#This Row],[Full Name]])</f>
        <v>6</v>
      </c>
      <c r="C11">
        <f>FIND(" ",Table15[[#This Row],[Full Name]],Table15[[#This Row],[1st Space]]+1)</f>
        <v>14</v>
      </c>
      <c r="D11">
        <f>LEN([1]!Table1[[#This Row],[Full Name]])</f>
        <v>19</v>
      </c>
      <c r="E11" t="str">
        <f>LEFT(Table15[[#This Row],[Full Name]],Table15[[#This Row],[1st Space]])</f>
        <v xml:space="preserve">Robyn </v>
      </c>
      <c r="F11" t="str">
        <f>MID(Table15[[#This Row],[Full Name]],Table15[[#This Row],[1st Space]],(Table15[[#This Row],[2nd Space]]-Table15[[#This Row],[1st Space]]))</f>
        <v xml:space="preserve"> Rihanna</v>
      </c>
      <c r="G11" t="str">
        <f>RIGHT(Table15[[#This Row],[Full Name]],(Table15[[#This Row],[Length]]-Table15[[#This Row],[2nd Space]]))</f>
        <v>Fenty</v>
      </c>
    </row>
    <row r="12" spans="1:7" x14ac:dyDescent="0.35">
      <c r="A12" t="s">
        <v>10</v>
      </c>
      <c r="B12">
        <f>FIND(" ",Table15[[#This Row],[Full Name]])</f>
        <v>7</v>
      </c>
      <c r="C12">
        <f>FIND(" ",Table15[[#This Row],[Full Name]],Table15[[#This Row],[1st Space]]+1)</f>
        <v>13</v>
      </c>
      <c r="D12">
        <f>LEN([1]!Table1[[#This Row],[Full Name]])</f>
        <v>19</v>
      </c>
      <c r="E12" t="str">
        <f>LEFT(Table15[[#This Row],[Full Name]],Table15[[#This Row],[1st Space]])</f>
        <v xml:space="preserve">Troyal </v>
      </c>
      <c r="F12" t="str">
        <f>MID(Table15[[#This Row],[Full Name]],Table15[[#This Row],[1st Space]],(Table15[[#This Row],[2nd Space]]-Table15[[#This Row],[1st Space]]))</f>
        <v xml:space="preserve"> Garth</v>
      </c>
      <c r="G12" t="str">
        <f>RIGHT(Table15[[#This Row],[Full Name]],(Table15[[#This Row],[Length]]-Table15[[#This Row],[2nd Space]]))</f>
        <v>Brooks</v>
      </c>
    </row>
    <row r="13" spans="1:7" x14ac:dyDescent="0.35">
      <c r="A13" t="s">
        <v>11</v>
      </c>
      <c r="B13">
        <f>FIND(" ",Table15[[#This Row],[Full Name]])</f>
        <v>7</v>
      </c>
      <c r="C13">
        <f>FIND(" ",Table15[[#This Row],[Full Name]],Table15[[#This Row],[1st Space]]+1)</f>
        <v>15</v>
      </c>
      <c r="D13">
        <f>LEN([1]!Table1[[#This Row],[Full Name]])</f>
        <v>21</v>
      </c>
      <c r="E13" t="str">
        <f>LEFT(Table15[[#This Row],[Full Name]],Table15[[#This Row],[1st Space]])</f>
        <v xml:space="preserve">Samuel </v>
      </c>
      <c r="F13" t="str">
        <f>MID(Table15[[#This Row],[Full Name]],Table15[[#This Row],[1st Space]],(Table15[[#This Row],[2nd Space]]-Table15[[#This Row],[1st Space]]))</f>
        <v xml:space="preserve"> Timothy</v>
      </c>
      <c r="G13" t="str">
        <f>RIGHT(Table15[[#This Row],[Full Name]],(Table15[[#This Row],[Length]]-Table15[[#This Row],[2nd Space]]))</f>
        <v>McGraw</v>
      </c>
    </row>
    <row r="14" spans="1:7" x14ac:dyDescent="0.35">
      <c r="A14" t="s">
        <v>12</v>
      </c>
      <c r="B14">
        <f>FIND(" ",Table15[[#This Row],[Full Name]])</f>
        <v>7</v>
      </c>
      <c r="C14">
        <f>FIND(" ",Table15[[#This Row],[Full Name]],Table15[[#This Row],[1st Space]]+1)</f>
        <v>14</v>
      </c>
      <c r="D14">
        <f>LEN([1]!Table1[[#This Row],[Full Name]])</f>
        <v>19</v>
      </c>
      <c r="E14" t="str">
        <f>LEFT(Table15[[#This Row],[Full Name]],Table15[[#This Row],[1st Space]])</f>
        <v xml:space="preserve">Edward </v>
      </c>
      <c r="F14" t="str">
        <f>MID(Table15[[#This Row],[Full Name]],Table15[[#This Row],[1st Space]],(Table15[[#This Row],[2nd Space]]-Table15[[#This Row],[1st Space]]))</f>
        <v xml:space="preserve"> Thomas</v>
      </c>
      <c r="G14" t="str">
        <f>RIGHT(Table15[[#This Row],[Full Name]],(Table15[[#This Row],[Length]]-Table15[[#This Row],[2nd Space]]))</f>
        <v>Hardy</v>
      </c>
    </row>
    <row r="16" spans="1:7" x14ac:dyDescent="0.35">
      <c r="A16" t="s">
        <v>20</v>
      </c>
    </row>
  </sheetData>
  <mergeCells count="1">
    <mergeCell ref="A1:G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A91F-17E2-4C8E-BD31-33B64858FFDD}">
  <dimension ref="A1:G15"/>
  <sheetViews>
    <sheetView workbookViewId="0">
      <selection activeCell="G3" sqref="G3"/>
    </sheetView>
  </sheetViews>
  <sheetFormatPr defaultRowHeight="14.5" x14ac:dyDescent="0.35"/>
  <cols>
    <col min="1" max="1" width="16.36328125" customWidth="1"/>
  </cols>
  <sheetData>
    <row r="1" spans="1:7" x14ac:dyDescent="0.35">
      <c r="A1" s="5" t="s">
        <v>28</v>
      </c>
      <c r="B1" s="6" t="s">
        <v>29</v>
      </c>
      <c r="C1" s="6" t="s">
        <v>30</v>
      </c>
      <c r="D1" s="6" t="s">
        <v>31</v>
      </c>
      <c r="E1" s="7" t="s">
        <v>32</v>
      </c>
    </row>
    <row r="2" spans="1:7" x14ac:dyDescent="0.35">
      <c r="A2" s="8" t="s">
        <v>33</v>
      </c>
      <c r="B2" s="9">
        <v>3.75</v>
      </c>
      <c r="C2" s="9">
        <v>3.25</v>
      </c>
      <c r="D2" s="9">
        <v>3.05</v>
      </c>
      <c r="E2" s="10">
        <v>3.5</v>
      </c>
      <c r="G2" s="11" t="s">
        <v>171</v>
      </c>
    </row>
    <row r="3" spans="1:7" x14ac:dyDescent="0.35">
      <c r="A3" s="8" t="s">
        <v>34</v>
      </c>
      <c r="B3" s="9">
        <v>4</v>
      </c>
      <c r="C3" s="9">
        <v>4</v>
      </c>
      <c r="D3" s="9">
        <v>3.8</v>
      </c>
      <c r="E3" s="10">
        <v>4</v>
      </c>
      <c r="G3" s="11"/>
    </row>
    <row r="4" spans="1:7" x14ac:dyDescent="0.35">
      <c r="A4" s="8" t="s">
        <v>35</v>
      </c>
      <c r="B4" s="9">
        <v>1.85</v>
      </c>
      <c r="C4" s="9">
        <v>2</v>
      </c>
      <c r="D4" s="9">
        <v>1.5</v>
      </c>
      <c r="E4" s="10">
        <v>3</v>
      </c>
      <c r="G4" s="11"/>
    </row>
    <row r="5" spans="1:7" x14ac:dyDescent="0.35">
      <c r="A5" s="8" t="s">
        <v>36</v>
      </c>
      <c r="B5" s="9">
        <v>3.66</v>
      </c>
      <c r="C5" s="9">
        <v>2.7</v>
      </c>
      <c r="D5" s="9">
        <v>3.1</v>
      </c>
      <c r="E5" s="10">
        <v>3.5</v>
      </c>
      <c r="G5" s="11"/>
    </row>
    <row r="6" spans="1:7" x14ac:dyDescent="0.35">
      <c r="A6" s="8" t="s">
        <v>37</v>
      </c>
      <c r="B6" s="9">
        <v>2.8</v>
      </c>
      <c r="C6" s="9">
        <v>3.5</v>
      </c>
      <c r="D6" s="9">
        <v>3.5</v>
      </c>
      <c r="E6" s="10">
        <v>3.25</v>
      </c>
      <c r="G6" s="11"/>
    </row>
    <row r="7" spans="1:7" x14ac:dyDescent="0.35">
      <c r="A7" s="8" t="s">
        <v>38</v>
      </c>
      <c r="B7" s="9">
        <v>3.45</v>
      </c>
      <c r="C7" s="9">
        <v>3.7</v>
      </c>
      <c r="D7" s="9">
        <v>3.7</v>
      </c>
      <c r="E7" s="10">
        <v>3.9</v>
      </c>
      <c r="G7" s="11"/>
    </row>
    <row r="8" spans="1:7" x14ac:dyDescent="0.35">
      <c r="A8" s="8" t="s">
        <v>39</v>
      </c>
      <c r="B8" s="9">
        <v>2.8</v>
      </c>
      <c r="C8" s="9">
        <v>3.2</v>
      </c>
      <c r="D8" s="9">
        <v>3.4</v>
      </c>
      <c r="E8" s="10">
        <v>3.6</v>
      </c>
      <c r="G8" s="11"/>
    </row>
    <row r="9" spans="1:7" x14ac:dyDescent="0.35">
      <c r="A9" s="8" t="s">
        <v>40</v>
      </c>
      <c r="B9" s="9">
        <v>4</v>
      </c>
      <c r="C9" s="9">
        <v>4</v>
      </c>
      <c r="D9" s="9">
        <v>4</v>
      </c>
      <c r="E9" s="10">
        <v>4</v>
      </c>
      <c r="G9" s="11"/>
    </row>
    <row r="10" spans="1:7" x14ac:dyDescent="0.35">
      <c r="A10" s="8" t="s">
        <v>41</v>
      </c>
      <c r="B10" s="9">
        <v>2.75</v>
      </c>
      <c r="C10" s="9">
        <v>3.5</v>
      </c>
      <c r="D10" s="9">
        <v>4</v>
      </c>
      <c r="E10" s="10">
        <v>4</v>
      </c>
      <c r="G10" s="11"/>
    </row>
    <row r="11" spans="1:7" x14ac:dyDescent="0.35">
      <c r="A11" s="8" t="s">
        <v>42</v>
      </c>
      <c r="B11" s="9">
        <v>3.5</v>
      </c>
      <c r="C11" s="9">
        <v>3.2</v>
      </c>
      <c r="D11" s="9">
        <v>3.9</v>
      </c>
      <c r="E11" s="10">
        <v>4</v>
      </c>
      <c r="G11" s="11"/>
    </row>
    <row r="12" spans="1:7" ht="15" thickBot="1" x14ac:dyDescent="0.4">
      <c r="A12" s="12" t="s">
        <v>43</v>
      </c>
      <c r="B12" s="13">
        <v>1.7</v>
      </c>
      <c r="C12" s="13">
        <v>0</v>
      </c>
      <c r="D12" s="13">
        <v>1</v>
      </c>
      <c r="E12" s="14">
        <v>0.75</v>
      </c>
      <c r="G12" s="11"/>
    </row>
    <row r="13" spans="1:7" x14ac:dyDescent="0.35">
      <c r="G13" s="11"/>
    </row>
    <row r="14" spans="1:7" x14ac:dyDescent="0.35">
      <c r="G14" s="11"/>
    </row>
    <row r="15" spans="1:7" x14ac:dyDescent="0.35">
      <c r="G15" s="11"/>
    </row>
  </sheetData>
  <conditionalFormatting sqref="B2:E12">
    <cfRule type="cellIs" dxfId="0" priority="5" operator="between">
      <formula>3.5</formula>
      <formula>4</formula>
    </cfRule>
    <cfRule type="cellIs" dxfId="1" priority="4" operator="between">
      <formula>2.5</formula>
      <formula>3.49</formula>
    </cfRule>
    <cfRule type="cellIs" dxfId="2" priority="3" operator="between">
      <formula>1.5</formula>
      <formula>2.49</formula>
    </cfRule>
    <cfRule type="cellIs" dxfId="3" priority="2" operator="between">
      <formula>0</formula>
      <formula>0.99</formula>
    </cfRule>
    <cfRule type="cellIs" dxfId="4" priority="1" operator="between">
      <formula>1</formula>
      <formula>1.49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FD40-B312-4FF2-BC8D-FB814E390206}">
  <dimension ref="A1:J23"/>
  <sheetViews>
    <sheetView tabSelected="1" workbookViewId="0">
      <selection activeCell="J2" sqref="J2"/>
    </sheetView>
  </sheetViews>
  <sheetFormatPr defaultRowHeight="14.5" x14ac:dyDescent="0.35"/>
  <cols>
    <col min="1" max="1" width="6.7265625" style="15" customWidth="1"/>
    <col min="2" max="2" width="13.90625" style="15" bestFit="1" customWidth="1"/>
    <col min="3" max="3" width="9.90625" style="15" bestFit="1" customWidth="1"/>
    <col min="4" max="4" width="14.26953125" style="15" bestFit="1" customWidth="1"/>
    <col min="5" max="5" width="27.54296875" style="15" bestFit="1" customWidth="1"/>
    <col min="6" max="6" width="33.81640625" style="15" bestFit="1" customWidth="1"/>
    <col min="7" max="7" width="12.7265625" style="15" customWidth="1"/>
    <col min="8" max="8" width="8.7265625" style="15"/>
    <col min="9" max="9" width="13.90625" style="15" bestFit="1" customWidth="1"/>
    <col min="10" max="10" width="14" style="15" bestFit="1" customWidth="1"/>
    <col min="11" max="16384" width="8.7265625" style="15"/>
  </cols>
  <sheetData>
    <row r="1" spans="1:10" x14ac:dyDescent="0.35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50</v>
      </c>
      <c r="I1" s="16" t="s">
        <v>51</v>
      </c>
      <c r="J1" s="16" t="s">
        <v>52</v>
      </c>
    </row>
    <row r="2" spans="1:10" x14ac:dyDescent="0.35">
      <c r="A2" s="15">
        <v>1930</v>
      </c>
      <c r="B2" s="15" t="s">
        <v>53</v>
      </c>
      <c r="C2" s="15" t="s">
        <v>54</v>
      </c>
      <c r="D2" s="15" t="s">
        <v>55</v>
      </c>
      <c r="E2" s="15" t="s">
        <v>56</v>
      </c>
      <c r="F2" s="15" t="s">
        <v>57</v>
      </c>
      <c r="G2" s="17">
        <v>80000</v>
      </c>
      <c r="I2" s="15" t="str" cm="1">
        <f t="array" ref="I2:I10">_xlfn.UNIQUE(Table4[Winners])</f>
        <v>Uruguay </v>
      </c>
      <c r="J2" s="15" cm="1">
        <f t="array" ref="J2">SUM(IF(IFERROR(SEARCH(I2,Table4[Winners]),0)&gt;0,1,0))</f>
        <v>2</v>
      </c>
    </row>
    <row r="3" spans="1:10" x14ac:dyDescent="0.35">
      <c r="A3" s="15">
        <v>1934</v>
      </c>
      <c r="B3" s="15" t="s">
        <v>58</v>
      </c>
      <c r="C3" s="15" t="s">
        <v>59</v>
      </c>
      <c r="D3" s="15" t="s">
        <v>60</v>
      </c>
      <c r="E3" s="15" t="s">
        <v>61</v>
      </c>
      <c r="F3" s="15" t="s">
        <v>62</v>
      </c>
      <c r="G3" s="17">
        <v>50000</v>
      </c>
      <c r="I3" s="15" t="str">
        <v>Italy </v>
      </c>
      <c r="J3" s="15" cm="1">
        <f t="array" ref="J3">SUM(IF(IFERROR(SEARCH(I3,Table4[Winners]),0)&gt;0,1,0))</f>
        <v>4</v>
      </c>
    </row>
    <row r="4" spans="1:10" x14ac:dyDescent="0.35">
      <c r="A4" s="15">
        <v>1938</v>
      </c>
      <c r="B4" s="15" t="s">
        <v>58</v>
      </c>
      <c r="C4" s="15" t="s">
        <v>54</v>
      </c>
      <c r="D4" s="15" t="s">
        <v>63</v>
      </c>
      <c r="E4" s="15" t="s">
        <v>64</v>
      </c>
      <c r="F4" s="15" t="s">
        <v>65</v>
      </c>
      <c r="G4" s="17">
        <v>45000</v>
      </c>
      <c r="I4" s="15" t="str">
        <v>West Germany </v>
      </c>
      <c r="J4" s="15" cm="1">
        <f t="array" ref="J4">SUM(IF(IFERROR(SEARCH(I4,Table4[Winners]),0)&gt;0,1,0))</f>
        <v>3</v>
      </c>
    </row>
    <row r="5" spans="1:10" x14ac:dyDescent="0.35">
      <c r="A5" s="15">
        <v>1950</v>
      </c>
      <c r="B5" s="15" t="s">
        <v>53</v>
      </c>
      <c r="C5" s="15" t="s">
        <v>66</v>
      </c>
      <c r="D5" s="15" t="s">
        <v>67</v>
      </c>
      <c r="E5" s="15" t="s">
        <v>68</v>
      </c>
      <c r="F5" s="15" t="s">
        <v>69</v>
      </c>
      <c r="G5" s="17">
        <v>173850</v>
      </c>
      <c r="I5" s="15" t="str">
        <v>Brazil </v>
      </c>
      <c r="J5" s="15" cm="1">
        <f t="array" ref="J5">SUM(IF(IFERROR(SEARCH(I5,Table4[Winners]),0)&gt;0,1,0))</f>
        <v>5</v>
      </c>
    </row>
    <row r="6" spans="1:10" x14ac:dyDescent="0.35">
      <c r="A6" s="15">
        <v>1954</v>
      </c>
      <c r="B6" s="15" t="s">
        <v>70</v>
      </c>
      <c r="C6" s="15" t="s">
        <v>71</v>
      </c>
      <c r="D6" s="15" t="s">
        <v>63</v>
      </c>
      <c r="E6" s="15" t="s">
        <v>72</v>
      </c>
      <c r="F6" s="15" t="s">
        <v>73</v>
      </c>
      <c r="G6" s="17">
        <v>60000</v>
      </c>
      <c r="I6" s="15" t="str">
        <v>England </v>
      </c>
      <c r="J6" s="15" cm="1">
        <f t="array" ref="J6">SUM(IF(IFERROR(SEARCH(I6,Table4[Winners]),0)&gt;0,1,0))</f>
        <v>1</v>
      </c>
    </row>
    <row r="7" spans="1:10" x14ac:dyDescent="0.35">
      <c r="A7" s="15">
        <v>1958</v>
      </c>
      <c r="B7" s="15" t="s">
        <v>74</v>
      </c>
      <c r="C7" s="15" t="s">
        <v>75</v>
      </c>
      <c r="D7" s="15" t="s">
        <v>76</v>
      </c>
      <c r="E7" s="15" t="s">
        <v>77</v>
      </c>
      <c r="F7" s="15" t="s">
        <v>78</v>
      </c>
      <c r="G7" s="17">
        <v>51800</v>
      </c>
      <c r="I7" s="15" t="str">
        <v>Argentina </v>
      </c>
      <c r="J7" s="15" cm="1">
        <f t="array" ref="J7">SUM(IF(IFERROR(SEARCH(I7,Table4[Winners]),0)&gt;0,1,0))</f>
        <v>2</v>
      </c>
    </row>
    <row r="8" spans="1:10" x14ac:dyDescent="0.35">
      <c r="A8" s="15">
        <v>1962</v>
      </c>
      <c r="B8" s="15" t="s">
        <v>74</v>
      </c>
      <c r="C8" s="15" t="s">
        <v>79</v>
      </c>
      <c r="D8" s="15" t="s">
        <v>60</v>
      </c>
      <c r="E8" s="15" t="s">
        <v>80</v>
      </c>
      <c r="F8" s="15" t="s">
        <v>81</v>
      </c>
      <c r="G8" s="17">
        <v>69000</v>
      </c>
      <c r="I8" s="15" t="str">
        <v>France </v>
      </c>
      <c r="J8" s="15" cm="1">
        <f t="array" ref="J8">SUM(IF(IFERROR(SEARCH(I8,Table4[Winners]),0)&gt;0,1,0))</f>
        <v>1</v>
      </c>
    </row>
    <row r="9" spans="1:10" x14ac:dyDescent="0.35">
      <c r="A9" s="15">
        <v>1966</v>
      </c>
      <c r="B9" s="15" t="s">
        <v>82</v>
      </c>
      <c r="C9" s="15" t="s">
        <v>83</v>
      </c>
      <c r="D9" s="15" t="s">
        <v>84</v>
      </c>
      <c r="E9" s="15" t="s">
        <v>85</v>
      </c>
      <c r="F9" s="15" t="s">
        <v>86</v>
      </c>
      <c r="G9" s="17">
        <v>96924</v>
      </c>
      <c r="I9" s="15" t="str">
        <v>Spain </v>
      </c>
      <c r="J9" s="15" cm="1">
        <f t="array" ref="J9">SUM(IF(IFERROR(SEARCH(I9,Table4[Winners]),0)&gt;0,1,0))</f>
        <v>1</v>
      </c>
    </row>
    <row r="10" spans="1:10" x14ac:dyDescent="0.35">
      <c r="A10" s="15">
        <v>1970</v>
      </c>
      <c r="B10" s="15" t="s">
        <v>74</v>
      </c>
      <c r="C10" s="15" t="s">
        <v>87</v>
      </c>
      <c r="D10" s="15" t="s">
        <v>88</v>
      </c>
      <c r="E10" s="15" t="s">
        <v>89</v>
      </c>
      <c r="F10" s="15" t="s">
        <v>90</v>
      </c>
      <c r="G10" s="17">
        <v>107412</v>
      </c>
      <c r="I10" s="15" t="str">
        <v>Germany </v>
      </c>
      <c r="J10" s="15" cm="1">
        <f t="array" ref="J10">SUM(IF(IFERROR(SEARCH(I10,Table4[Winners]),0)&gt;0,1,0))</f>
        <v>4</v>
      </c>
    </row>
    <row r="11" spans="1:10" x14ac:dyDescent="0.35">
      <c r="A11" s="15">
        <v>1974</v>
      </c>
      <c r="B11" s="15" t="s">
        <v>70</v>
      </c>
      <c r="C11" s="15" t="s">
        <v>66</v>
      </c>
      <c r="D11" s="15" t="s">
        <v>91</v>
      </c>
      <c r="E11" s="15" t="s">
        <v>92</v>
      </c>
      <c r="F11" s="15" t="s">
        <v>93</v>
      </c>
      <c r="G11" s="17">
        <v>75200</v>
      </c>
    </row>
    <row r="12" spans="1:10" x14ac:dyDescent="0.35">
      <c r="A12" s="15">
        <v>1978</v>
      </c>
      <c r="B12" s="15" t="s">
        <v>94</v>
      </c>
      <c r="C12" s="15" t="s">
        <v>95</v>
      </c>
      <c r="D12" s="15" t="s">
        <v>91</v>
      </c>
      <c r="E12" s="15" t="s">
        <v>96</v>
      </c>
      <c r="F12" s="15" t="s">
        <v>97</v>
      </c>
      <c r="G12" s="17">
        <v>71483</v>
      </c>
    </row>
    <row r="13" spans="1:10" x14ac:dyDescent="0.35">
      <c r="A13" s="15">
        <v>1982</v>
      </c>
      <c r="B13" s="15" t="s">
        <v>58</v>
      </c>
      <c r="C13" s="15" t="s">
        <v>79</v>
      </c>
      <c r="D13" s="15" t="s">
        <v>84</v>
      </c>
      <c r="E13" s="15" t="s">
        <v>98</v>
      </c>
      <c r="F13" s="15" t="s">
        <v>99</v>
      </c>
      <c r="G13" s="17">
        <v>90000</v>
      </c>
    </row>
    <row r="14" spans="1:10" x14ac:dyDescent="0.35">
      <c r="A14" s="15">
        <v>1986</v>
      </c>
      <c r="B14" s="15" t="s">
        <v>94</v>
      </c>
      <c r="C14" s="15" t="s">
        <v>71</v>
      </c>
      <c r="D14" s="15" t="s">
        <v>84</v>
      </c>
      <c r="E14" s="15" t="s">
        <v>89</v>
      </c>
      <c r="F14" s="15" t="s">
        <v>90</v>
      </c>
      <c r="G14" s="17">
        <v>114600</v>
      </c>
    </row>
    <row r="15" spans="1:10" x14ac:dyDescent="0.35">
      <c r="A15" s="15">
        <v>1990</v>
      </c>
      <c r="B15" s="15" t="s">
        <v>70</v>
      </c>
      <c r="C15" s="15" t="s">
        <v>100</v>
      </c>
      <c r="D15" s="15" t="s">
        <v>55</v>
      </c>
      <c r="E15" s="15" t="s">
        <v>101</v>
      </c>
      <c r="F15" s="15" t="s">
        <v>62</v>
      </c>
      <c r="G15" s="17">
        <v>73603</v>
      </c>
    </row>
    <row r="16" spans="1:10" x14ac:dyDescent="0.35">
      <c r="A16" s="15">
        <v>1994</v>
      </c>
      <c r="B16" s="15" t="s">
        <v>74</v>
      </c>
      <c r="C16" s="15" t="s">
        <v>102</v>
      </c>
      <c r="D16" s="15" t="s">
        <v>88</v>
      </c>
      <c r="E16" s="15" t="s">
        <v>103</v>
      </c>
      <c r="F16" s="15" t="s">
        <v>104</v>
      </c>
      <c r="G16" s="17">
        <v>94194</v>
      </c>
    </row>
    <row r="17" spans="1:7" x14ac:dyDescent="0.35">
      <c r="A17" s="15">
        <v>1998</v>
      </c>
      <c r="B17" s="15" t="s">
        <v>105</v>
      </c>
      <c r="C17" s="15" t="s">
        <v>106</v>
      </c>
      <c r="D17" s="15" t="s">
        <v>67</v>
      </c>
      <c r="E17" s="15" t="s">
        <v>107</v>
      </c>
      <c r="F17" s="15" t="s">
        <v>108</v>
      </c>
      <c r="G17" s="17">
        <v>80000</v>
      </c>
    </row>
    <row r="18" spans="1:7" x14ac:dyDescent="0.35">
      <c r="A18" s="15">
        <v>2002</v>
      </c>
      <c r="B18" s="15" t="s">
        <v>74</v>
      </c>
      <c r="C18" s="15" t="s">
        <v>109</v>
      </c>
      <c r="D18" s="15" t="s">
        <v>110</v>
      </c>
      <c r="E18" s="15" t="s">
        <v>111</v>
      </c>
      <c r="F18" s="15" t="s">
        <v>112</v>
      </c>
      <c r="G18" s="17">
        <v>69029</v>
      </c>
    </row>
    <row r="19" spans="1:7" ht="29" x14ac:dyDescent="0.35">
      <c r="A19" s="15">
        <v>2006</v>
      </c>
      <c r="B19" s="15" t="s">
        <v>58</v>
      </c>
      <c r="C19" s="18" t="s">
        <v>113</v>
      </c>
      <c r="D19" s="15" t="s">
        <v>114</v>
      </c>
      <c r="E19" s="15" t="s">
        <v>92</v>
      </c>
      <c r="F19" s="15" t="s">
        <v>115</v>
      </c>
      <c r="G19" s="17">
        <v>69000</v>
      </c>
    </row>
    <row r="20" spans="1:7" x14ac:dyDescent="0.35">
      <c r="A20" s="15">
        <v>2010</v>
      </c>
      <c r="B20" s="15" t="s">
        <v>116</v>
      </c>
      <c r="C20" s="15" t="s">
        <v>117</v>
      </c>
      <c r="D20" s="15" t="s">
        <v>91</v>
      </c>
      <c r="E20" s="15" t="s">
        <v>118</v>
      </c>
      <c r="F20" s="15" t="s">
        <v>119</v>
      </c>
      <c r="G20" s="17">
        <v>84490</v>
      </c>
    </row>
    <row r="21" spans="1:7" x14ac:dyDescent="0.35">
      <c r="A21" s="15">
        <v>2014</v>
      </c>
      <c r="B21" s="15" t="s">
        <v>120</v>
      </c>
      <c r="C21" s="15" t="s">
        <v>117</v>
      </c>
      <c r="D21" s="15" t="s">
        <v>55</v>
      </c>
      <c r="E21" s="15" t="s">
        <v>68</v>
      </c>
      <c r="F21" s="15" t="s">
        <v>69</v>
      </c>
      <c r="G21" s="17">
        <v>74738</v>
      </c>
    </row>
    <row r="23" spans="1:7" x14ac:dyDescent="0.35">
      <c r="B23" s="15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us-population</vt:lpstr>
      <vt:lpstr>celebrity-names</vt:lpstr>
      <vt:lpstr>grades</vt:lpstr>
      <vt:lpstr>fifa-world-cup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Blessing</dc:creator>
  <cp:lastModifiedBy>Sean Blessing</cp:lastModifiedBy>
  <dcterms:created xsi:type="dcterms:W3CDTF">2022-01-12T14:55:21Z</dcterms:created>
  <dcterms:modified xsi:type="dcterms:W3CDTF">2022-01-12T17:57:36Z</dcterms:modified>
</cp:coreProperties>
</file>