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AU\Downloads\"/>
    </mc:Choice>
  </mc:AlternateContent>
  <bookViews>
    <workbookView xWindow="0" yWindow="0" windowWidth="28800" windowHeight="12390" activeTab="1"/>
  </bookViews>
  <sheets>
    <sheet name="데이터" sheetId="1" r:id="rId1"/>
    <sheet name="Sheet1" sheetId="3" r:id="rId2"/>
    <sheet name="메타정보" sheetId="2" r:id="rId3"/>
  </sheets>
  <calcPr calcId="152511"/>
</workbook>
</file>

<file path=xl/calcChain.xml><?xml version="1.0" encoding="utf-8"?>
<calcChain xmlns="http://schemas.openxmlformats.org/spreadsheetml/2006/main">
  <c r="C12" i="3" l="1"/>
  <c r="D12" i="3"/>
  <c r="B12" i="3"/>
  <c r="C11" i="3"/>
  <c r="D11" i="3"/>
  <c r="B11" i="3"/>
  <c r="E10" i="3"/>
  <c r="D9" i="3"/>
  <c r="D30" i="1" l="1"/>
  <c r="E30" i="1"/>
  <c r="F30" i="1"/>
  <c r="G30" i="1"/>
  <c r="C30" i="1"/>
  <c r="D22" i="1"/>
  <c r="E22" i="1"/>
  <c r="F22" i="1"/>
  <c r="G22" i="1"/>
  <c r="C22" i="1"/>
  <c r="D29" i="1"/>
  <c r="E29" i="1"/>
  <c r="F29" i="1"/>
  <c r="G29" i="1"/>
  <c r="D28" i="1"/>
  <c r="E28" i="1"/>
  <c r="F28" i="1"/>
  <c r="G28" i="1"/>
  <c r="C29" i="1"/>
  <c r="C28" i="1"/>
  <c r="D21" i="1"/>
  <c r="E21" i="1"/>
  <c r="F21" i="1"/>
  <c r="G21" i="1"/>
  <c r="C21" i="1"/>
  <c r="D20" i="1"/>
  <c r="E20" i="1"/>
  <c r="F20" i="1"/>
  <c r="G20" i="1"/>
  <c r="C20" i="1"/>
  <c r="D18" i="1"/>
  <c r="C26" i="1"/>
  <c r="G26" i="1"/>
  <c r="G27" i="1"/>
  <c r="G19" i="1"/>
  <c r="G18" i="1"/>
  <c r="A16" i="1"/>
  <c r="D26" i="1"/>
  <c r="E18" i="1"/>
  <c r="E26" i="1" s="1"/>
  <c r="F18" i="1"/>
  <c r="F26" i="1" s="1"/>
  <c r="C18" i="1"/>
</calcChain>
</file>

<file path=xl/sharedStrings.xml><?xml version="1.0" encoding="utf-8"?>
<sst xmlns="http://schemas.openxmlformats.org/spreadsheetml/2006/main" count="103" uniqueCount="65">
  <si>
    <t>행정구역별(시군구)</t>
  </si>
  <si>
    <t>연령별</t>
  </si>
  <si>
    <t>2015</t>
  </si>
  <si>
    <t>내국인(15세이상)-계</t>
  </si>
  <si>
    <t>내국인-미혼</t>
  </si>
  <si>
    <t>내국인-배우자있음</t>
  </si>
  <si>
    <t>내국인-사별</t>
  </si>
  <si>
    <t>내국인-이혼</t>
  </si>
  <si>
    <t>서울특별시</t>
  </si>
  <si>
    <t>합계</t>
  </si>
  <si>
    <t/>
  </si>
  <si>
    <t>65~69세</t>
  </si>
  <si>
    <t>70~74세</t>
  </si>
  <si>
    <t>75~79세</t>
  </si>
  <si>
    <t>80~84세</t>
  </si>
  <si>
    <t>85세이상</t>
  </si>
  <si>
    <t>경기도</t>
  </si>
  <si>
    <t>○ 통계표ID</t>
  </si>
  <si>
    <t>DT_1PM1503</t>
  </si>
  <si>
    <t>○ 통계표명</t>
  </si>
  <si>
    <t>연령별/성별/혼인상태별 인구(15세이상,내국인)-시군구</t>
  </si>
  <si>
    <t>○ 조회기간</t>
  </si>
  <si>
    <t>[5년] 2015~2015</t>
  </si>
  <si>
    <t>○ 출처</t>
  </si>
  <si>
    <t>통계청, 인구총조사</t>
  </si>
  <si>
    <t>○ 자료다운일자</t>
  </si>
  <si>
    <t>2018.08.13 11:39</t>
  </si>
  <si>
    <t>○ 통계표URL</t>
  </si>
  <si>
    <t>http://kosis.kr/statHtml/statHtml.do?orgId=101&amp;tblId=DT_1PM1503&amp;conn_path=I3</t>
  </si>
  <si>
    <t>* KOSIS 개편 시 통계표 URL은 달라질 수 있음</t>
  </si>
  <si>
    <t>○ 단위</t>
  </si>
  <si>
    <t>명</t>
  </si>
  <si>
    <t>○ 주석</t>
  </si>
  <si>
    <t>통계표</t>
  </si>
  <si>
    <t>주1) 15세 이상 내국인(일반가구, 집단가구, 집단시설가구, 특별 조사구)</t>
  </si>
  <si>
    <t>단, 외국인 제외</t>
  </si>
  <si>
    <t>주2) 혼인상태 '동거', '별거'는 각각 '배우자있음', '이혼'에 포함</t>
  </si>
  <si>
    <t>old</t>
    <phoneticPr fontId="1" type="noConversion"/>
  </si>
  <si>
    <t>young</t>
    <phoneticPr fontId="1" type="noConversion"/>
  </si>
  <si>
    <t>total</t>
    <phoneticPr fontId="1" type="noConversion"/>
  </si>
  <si>
    <t>suicide</t>
    <phoneticPr fontId="1" type="noConversion"/>
  </si>
  <si>
    <t>suicde(%)</t>
    <phoneticPr fontId="1" type="noConversion"/>
  </si>
  <si>
    <t>old(%)</t>
    <phoneticPr fontId="1" type="noConversion"/>
  </si>
  <si>
    <t>not</t>
    <phoneticPr fontId="1" type="noConversion"/>
  </si>
  <si>
    <t>death</t>
    <phoneticPr fontId="1" type="noConversion"/>
  </si>
  <si>
    <t>divorce</t>
    <phoneticPr fontId="1" type="noConversion"/>
  </si>
  <si>
    <t>marriage</t>
    <phoneticPr fontId="1" type="noConversion"/>
  </si>
  <si>
    <t>suicide/total</t>
    <phoneticPr fontId="1" type="noConversion"/>
  </si>
  <si>
    <t>not</t>
  </si>
  <si>
    <t>marriage</t>
  </si>
  <si>
    <t>divorce</t>
  </si>
  <si>
    <t>death</t>
  </si>
  <si>
    <t>old</t>
  </si>
  <si>
    <t>suicide</t>
  </si>
  <si>
    <t>old(%)</t>
  </si>
  <si>
    <t>suicde(%)</t>
  </si>
  <si>
    <t>suicide/total</t>
  </si>
  <si>
    <t>suicide</t>
    <phoneticPr fontId="1" type="noConversion"/>
  </si>
  <si>
    <t>suice(%)</t>
    <phoneticPr fontId="1" type="noConversion"/>
  </si>
  <si>
    <t>sucide/total</t>
    <phoneticPr fontId="1" type="noConversion"/>
  </si>
  <si>
    <t>미혼</t>
    <phoneticPr fontId="1" type="noConversion"/>
  </si>
  <si>
    <t>배우자있음</t>
    <phoneticPr fontId="1" type="noConversion"/>
  </si>
  <si>
    <t>이혼/사별</t>
    <phoneticPr fontId="1" type="noConversion"/>
  </si>
  <si>
    <t>무직</t>
    <phoneticPr fontId="1" type="noConversion"/>
  </si>
  <si>
    <t>재직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</si>
</sst>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indexed="8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BCCCE0"/>
      </patternFill>
    </fill>
    <fill>
      <patternFill patternType="solid">
        <fgColor rgb="FFF0EBD7"/>
      </patternFill>
    </fill>
    <fill>
      <patternFill patternType="solid">
        <fgColor rgb="FFE2ECF8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3" borderId="2" xfId="0" applyFill="1" applyBorder="1" applyAlignment="1"/>
    <xf numFmtId="3" fontId="0" fillId="0" borderId="2" xfId="0" applyNumberFormat="1" applyBorder="1" applyAlignment="1">
      <alignment horizontal="right"/>
    </xf>
    <xf numFmtId="0" fontId="0" fillId="4" borderId="4" xfId="0" applyFill="1" applyBorder="1" applyAlignment="1"/>
    <xf numFmtId="0" fontId="0" fillId="4" borderId="2" xfId="0" applyFill="1" applyBorder="1" applyAlignment="1"/>
    <xf numFmtId="0" fontId="0" fillId="4" borderId="3" xfId="0" applyFill="1" applyBorder="1" applyAlignment="1"/>
    <xf numFmtId="0" fontId="0" fillId="4" borderId="1" xfId="0" applyFill="1" applyBorder="1" applyAlignment="1"/>
    <xf numFmtId="0" fontId="0" fillId="0" borderId="0" xfId="0" applyAlignment="1">
      <alignment horizontal="left"/>
    </xf>
    <xf numFmtId="3" fontId="0" fillId="0" borderId="0" xfId="0" applyNumberFormat="1">
      <alignment vertical="center"/>
    </xf>
    <xf numFmtId="0" fontId="0" fillId="4" borderId="0" xfId="0" applyFill="1" applyBorder="1" applyAlignment="1"/>
    <xf numFmtId="0" fontId="0" fillId="2" borderId="2" xfId="0" applyFill="1" applyBorder="1" applyAlignment="1">
      <alignment vertical="center"/>
    </xf>
    <xf numFmtId="0" fontId="0" fillId="3" borderId="2" xfId="0" applyFill="1" applyBorder="1" applyAlignme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'AGE'&gt;=65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데이터!$B$22</c:f>
              <c:strCache>
                <c:ptCount val="1"/>
                <c:pt idx="0">
                  <c:v>suicide/total</c:v>
                </c:pt>
              </c:strCache>
            </c:strRef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데이터!$C$17:$F$17</c:f>
              <c:strCache>
                <c:ptCount val="4"/>
                <c:pt idx="0">
                  <c:v>not</c:v>
                </c:pt>
                <c:pt idx="1">
                  <c:v>marriage</c:v>
                </c:pt>
                <c:pt idx="2">
                  <c:v>divorce</c:v>
                </c:pt>
                <c:pt idx="3">
                  <c:v>death</c:v>
                </c:pt>
              </c:strCache>
            </c:strRef>
          </c:cat>
          <c:val>
            <c:numRef>
              <c:f>데이터!$C$22:$F$22</c:f>
              <c:numCache>
                <c:formatCode>General</c:formatCode>
                <c:ptCount val="4"/>
                <c:pt idx="0">
                  <c:v>1.054130160124124</c:v>
                </c:pt>
                <c:pt idx="1">
                  <c:v>0.95702416007206237</c:v>
                </c:pt>
                <c:pt idx="2">
                  <c:v>1.9255192973455706</c:v>
                </c:pt>
                <c:pt idx="3">
                  <c:v>0.94944878042240077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216064"/>
        <c:axId val="85216624"/>
        <c:extLst/>
      </c:lineChart>
      <c:catAx>
        <c:axId val="85216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5216624"/>
        <c:crosses val="autoZero"/>
        <c:auto val="1"/>
        <c:lblAlgn val="ctr"/>
        <c:lblOffset val="100"/>
        <c:noMultiLvlLbl val="0"/>
      </c:catAx>
      <c:valAx>
        <c:axId val="8521662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521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'AGE'&lt;65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데이터!$B$30</c:f>
              <c:strCache>
                <c:ptCount val="1"/>
                <c:pt idx="0">
                  <c:v>suicide/total</c:v>
                </c:pt>
              </c:strCache>
            </c:strRef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데이터!$C$17:$F$17</c:f>
              <c:strCache>
                <c:ptCount val="4"/>
                <c:pt idx="0">
                  <c:v>not</c:v>
                </c:pt>
                <c:pt idx="1">
                  <c:v>marriage</c:v>
                </c:pt>
                <c:pt idx="2">
                  <c:v>divorce</c:v>
                </c:pt>
                <c:pt idx="3">
                  <c:v>death</c:v>
                </c:pt>
              </c:strCache>
            </c:strRef>
          </c:cat>
          <c:val>
            <c:numRef>
              <c:f>데이터!$C$30:$F$30</c:f>
              <c:numCache>
                <c:formatCode>General</c:formatCode>
                <c:ptCount val="4"/>
                <c:pt idx="0">
                  <c:v>1.0594260299475182</c:v>
                </c:pt>
                <c:pt idx="1">
                  <c:v>0.71826890568444035</c:v>
                </c:pt>
                <c:pt idx="2">
                  <c:v>3.5227886095422618</c:v>
                </c:pt>
                <c:pt idx="3">
                  <c:v>1.1065928192380954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759808"/>
        <c:axId val="160760368"/>
        <c:extLst/>
      </c:lineChart>
      <c:catAx>
        <c:axId val="160759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0760368"/>
        <c:crosses val="autoZero"/>
        <c:auto val="1"/>
        <c:lblAlgn val="ctr"/>
        <c:lblOffset val="100"/>
        <c:noMultiLvlLbl val="0"/>
      </c:catAx>
      <c:valAx>
        <c:axId val="16076036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0759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ko-KR">
                <a:solidFill>
                  <a:schemeClr val="tx1"/>
                </a:solidFill>
              </a:rPr>
              <a:t>Marriage</a:t>
            </a:r>
            <a:r>
              <a:rPr lang="en-US" altLang="ko-KR" baseline="0">
                <a:solidFill>
                  <a:schemeClr val="tx1"/>
                </a:solidFill>
              </a:rPr>
              <a:t> Status</a:t>
            </a:r>
            <a:endParaRPr lang="ko-KR" altLang="en-US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데이터!$B$26</c:f>
              <c:strCache>
                <c:ptCount val="1"/>
                <c:pt idx="0">
                  <c:v>young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데이터!$C$17:$F$17</c:f>
              <c:strCache>
                <c:ptCount val="4"/>
                <c:pt idx="0">
                  <c:v>not</c:v>
                </c:pt>
                <c:pt idx="1">
                  <c:v>marriage</c:v>
                </c:pt>
                <c:pt idx="2">
                  <c:v>divorce</c:v>
                </c:pt>
                <c:pt idx="3">
                  <c:v>death</c:v>
                </c:pt>
              </c:strCache>
            </c:strRef>
          </c:cat>
          <c:val>
            <c:numRef>
              <c:f>데이터!$C$30:$F$30</c:f>
              <c:numCache>
                <c:formatCode>General</c:formatCode>
                <c:ptCount val="4"/>
                <c:pt idx="0">
                  <c:v>1.0594260299475182</c:v>
                </c:pt>
                <c:pt idx="1">
                  <c:v>0.71826890568444035</c:v>
                </c:pt>
                <c:pt idx="2">
                  <c:v>3.5227886095422618</c:v>
                </c:pt>
                <c:pt idx="3">
                  <c:v>1.1065928192380954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데이터!$B$18</c:f>
              <c:strCache>
                <c:ptCount val="1"/>
                <c:pt idx="0">
                  <c:v>old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none"/>
          </c:marker>
          <c:cat>
            <c:strRef>
              <c:f>데이터!$C$17:$F$17</c:f>
              <c:strCache>
                <c:ptCount val="4"/>
                <c:pt idx="0">
                  <c:v>not</c:v>
                </c:pt>
                <c:pt idx="1">
                  <c:v>marriage</c:v>
                </c:pt>
                <c:pt idx="2">
                  <c:v>divorce</c:v>
                </c:pt>
                <c:pt idx="3">
                  <c:v>death</c:v>
                </c:pt>
              </c:strCache>
            </c:strRef>
          </c:cat>
          <c:val>
            <c:numRef>
              <c:f>데이터!$C$22:$F$22</c:f>
              <c:numCache>
                <c:formatCode>General</c:formatCode>
                <c:ptCount val="4"/>
                <c:pt idx="0">
                  <c:v>1.054130160124124</c:v>
                </c:pt>
                <c:pt idx="1">
                  <c:v>0.95702416007206237</c:v>
                </c:pt>
                <c:pt idx="2">
                  <c:v>1.9255192973455706</c:v>
                </c:pt>
                <c:pt idx="3">
                  <c:v>0.94944878042240077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763168"/>
        <c:axId val="160763728"/>
        <c:extLst/>
      </c:lineChart>
      <c:catAx>
        <c:axId val="160763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0763728"/>
        <c:crosses val="autoZero"/>
        <c:auto val="1"/>
        <c:lblAlgn val="ctr"/>
        <c:lblOffset val="100"/>
        <c:noMultiLvlLbl val="0"/>
      </c:catAx>
      <c:valAx>
        <c:axId val="16076372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0763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Senior Suicide Ratio</a:t>
            </a:r>
            <a:r>
              <a:rPr lang="en-US" altLang="ko-KR" baseline="0"/>
              <a:t> by Marriage Status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Sheet1!$A$12</c:f>
              <c:strCache>
                <c:ptCount val="1"/>
                <c:pt idx="0">
                  <c:v>suicide/total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cat>
            <c:strRef>
              <c:f>Sheet1!$B$8:$D$8</c:f>
              <c:strCache>
                <c:ptCount val="3"/>
                <c:pt idx="0">
                  <c:v>미혼</c:v>
                </c:pt>
                <c:pt idx="1">
                  <c:v>배우자있음</c:v>
                </c:pt>
                <c:pt idx="2">
                  <c:v>이혼/사별</c:v>
                </c:pt>
              </c:strCache>
            </c:strRef>
          </c:cat>
          <c:val>
            <c:numRef>
              <c:f>Sheet1!$B$12:$D$12</c:f>
              <c:numCache>
                <c:formatCode>General</c:formatCode>
                <c:ptCount val="3"/>
                <c:pt idx="0">
                  <c:v>0.84237584520328967</c:v>
                </c:pt>
                <c:pt idx="1">
                  <c:v>0.95773799119868419</c:v>
                </c:pt>
                <c:pt idx="2">
                  <c:v>1.073375648747994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0933440"/>
        <c:axId val="160934000"/>
        <c:extLst/>
      </c:barChart>
      <c:catAx>
        <c:axId val="16093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0934000"/>
        <c:crosses val="autoZero"/>
        <c:auto val="1"/>
        <c:lblAlgn val="ctr"/>
        <c:lblOffset val="100"/>
        <c:noMultiLvlLbl val="0"/>
      </c:catAx>
      <c:valAx>
        <c:axId val="16093400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0933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Senior Suicide Counts</a:t>
            </a:r>
            <a:r>
              <a:rPr lang="en-US" altLang="ko-KR" baseline="0"/>
              <a:t> by Job Status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Sheet1!$G$12</c:f>
              <c:strCache>
                <c:ptCount val="1"/>
                <c:pt idx="0">
                  <c:v>sucide/total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cat>
            <c:strRef>
              <c:f>Sheet1!$H$11:$I$11</c:f>
              <c:strCache>
                <c:ptCount val="2"/>
                <c:pt idx="0">
                  <c:v>무직</c:v>
                </c:pt>
                <c:pt idx="1">
                  <c:v>재직</c:v>
                </c:pt>
              </c:strCache>
            </c:strRef>
          </c:cat>
          <c:val>
            <c:numRef>
              <c:f>Sheet1!$H$12:$I$12</c:f>
              <c:numCache>
                <c:formatCode>General</c:formatCode>
                <c:ptCount val="2"/>
                <c:pt idx="0">
                  <c:v>3415</c:v>
                </c:pt>
                <c:pt idx="1">
                  <c:v>430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0936240"/>
        <c:axId val="160936800"/>
        <c:extLst/>
      </c:barChart>
      <c:catAx>
        <c:axId val="160936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0936800"/>
        <c:crosses val="autoZero"/>
        <c:auto val="1"/>
        <c:lblAlgn val="ctr"/>
        <c:lblOffset val="100"/>
        <c:noMultiLvlLbl val="0"/>
      </c:catAx>
      <c:valAx>
        <c:axId val="16093680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0936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3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4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5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33618</xdr:colOff>
      <xdr:row>17</xdr:row>
      <xdr:rowOff>201706</xdr:rowOff>
    </xdr:from>
    <xdr:to>
      <xdr:col>15</xdr:col>
      <xdr:colOff>254094</xdr:colOff>
      <xdr:row>30</xdr:row>
      <xdr:rowOff>177053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56030</xdr:colOff>
      <xdr:row>32</xdr:row>
      <xdr:rowOff>-1</xdr:rowOff>
    </xdr:from>
    <xdr:to>
      <xdr:col>15</xdr:col>
      <xdr:colOff>276506</xdr:colOff>
      <xdr:row>44</xdr:row>
      <xdr:rowOff>188258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324970</xdr:colOff>
      <xdr:row>18</xdr:row>
      <xdr:rowOff>0</xdr:rowOff>
    </xdr:from>
    <xdr:to>
      <xdr:col>22</xdr:col>
      <xdr:colOff>545446</xdr:colOff>
      <xdr:row>30</xdr:row>
      <xdr:rowOff>188259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18</xdr:row>
      <xdr:rowOff>0</xdr:rowOff>
    </xdr:from>
    <xdr:to>
      <xdr:col>7</xdr:col>
      <xdr:colOff>304800</xdr:colOff>
      <xdr:row>31</xdr:row>
      <xdr:rowOff>76200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619125</xdr:colOff>
      <xdr:row>18</xdr:row>
      <xdr:rowOff>19050</xdr:rowOff>
    </xdr:from>
    <xdr:to>
      <xdr:col>13</xdr:col>
      <xdr:colOff>238125</xdr:colOff>
      <xdr:row>31</xdr:row>
      <xdr:rowOff>95250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opLeftCell="A13" zoomScaleNormal="100" workbookViewId="0">
      <selection activeCell="G22" sqref="B17:G22"/>
    </sheetView>
  </sheetViews>
  <sheetFormatPr defaultRowHeight="16.5" x14ac:dyDescent="0.3"/>
  <cols>
    <col min="1" max="1" width="17.625" customWidth="1"/>
    <col min="2" max="2" width="7.875" customWidth="1"/>
    <col min="3" max="3" width="18.5" customWidth="1"/>
    <col min="4" max="4" width="10.75" customWidth="1"/>
    <col min="5" max="5" width="16.625" customWidth="1"/>
    <col min="6" max="7" width="10.75" customWidth="1"/>
  </cols>
  <sheetData>
    <row r="1" spans="1:7" ht="20.100000000000001" customHeight="1" x14ac:dyDescent="0.3">
      <c r="A1" s="10" t="s">
        <v>0</v>
      </c>
      <c r="B1" s="10" t="s">
        <v>1</v>
      </c>
      <c r="C1" s="11" t="s">
        <v>2</v>
      </c>
      <c r="D1" s="11" t="s">
        <v>2</v>
      </c>
      <c r="E1" s="11" t="s">
        <v>2</v>
      </c>
      <c r="F1" s="11" t="s">
        <v>2</v>
      </c>
      <c r="G1" s="11" t="s">
        <v>2</v>
      </c>
    </row>
    <row r="2" spans="1:7" ht="20.100000000000001" customHeight="1" x14ac:dyDescent="0.3">
      <c r="A2" s="11" t="s">
        <v>0</v>
      </c>
      <c r="B2" s="11" t="s">
        <v>1</v>
      </c>
      <c r="C2" s="1" t="s">
        <v>3</v>
      </c>
      <c r="D2" s="1" t="s">
        <v>4</v>
      </c>
      <c r="E2" s="1" t="s">
        <v>5</v>
      </c>
      <c r="F2" s="1" t="s">
        <v>7</v>
      </c>
      <c r="G2" s="1" t="s">
        <v>6</v>
      </c>
    </row>
    <row r="3" spans="1:7" ht="20.100000000000001" customHeight="1" x14ac:dyDescent="0.3">
      <c r="A3" s="3" t="s">
        <v>8</v>
      </c>
      <c r="B3" s="3" t="s">
        <v>9</v>
      </c>
      <c r="C3" s="2">
        <v>8393832</v>
      </c>
      <c r="D3" s="2">
        <v>2974906</v>
      </c>
      <c r="E3" s="2">
        <v>4481669</v>
      </c>
      <c r="F3" s="2">
        <v>417869</v>
      </c>
      <c r="G3" s="2">
        <v>519388</v>
      </c>
    </row>
    <row r="4" spans="1:7" ht="20.100000000000001" customHeight="1" x14ac:dyDescent="0.3">
      <c r="A4" s="5" t="s">
        <v>10</v>
      </c>
      <c r="B4" s="3" t="s">
        <v>11</v>
      </c>
      <c r="C4" s="2">
        <v>434319</v>
      </c>
      <c r="D4" s="2">
        <v>8196</v>
      </c>
      <c r="E4" s="2">
        <v>321733</v>
      </c>
      <c r="F4" s="2">
        <v>29700</v>
      </c>
      <c r="G4" s="2">
        <v>74690</v>
      </c>
    </row>
    <row r="5" spans="1:7" ht="20.100000000000001" customHeight="1" x14ac:dyDescent="0.3">
      <c r="A5" s="5" t="s">
        <v>10</v>
      </c>
      <c r="B5" s="3" t="s">
        <v>12</v>
      </c>
      <c r="C5" s="2">
        <v>337207</v>
      </c>
      <c r="D5" s="2">
        <v>4498</v>
      </c>
      <c r="E5" s="2">
        <v>228683</v>
      </c>
      <c r="F5" s="2">
        <v>16397</v>
      </c>
      <c r="G5" s="2">
        <v>87629</v>
      </c>
    </row>
    <row r="6" spans="1:7" ht="20.100000000000001" customHeight="1" x14ac:dyDescent="0.3">
      <c r="A6" s="5" t="s">
        <v>10</v>
      </c>
      <c r="B6" s="3" t="s">
        <v>13</v>
      </c>
      <c r="C6" s="2">
        <v>225924</v>
      </c>
      <c r="D6" s="2">
        <v>2560</v>
      </c>
      <c r="E6" s="2">
        <v>129885</v>
      </c>
      <c r="F6" s="2">
        <v>7077</v>
      </c>
      <c r="G6" s="2">
        <v>86402</v>
      </c>
    </row>
    <row r="7" spans="1:7" ht="20.100000000000001" customHeight="1" x14ac:dyDescent="0.3">
      <c r="A7" s="5" t="s">
        <v>10</v>
      </c>
      <c r="B7" s="3" t="s">
        <v>14</v>
      </c>
      <c r="C7" s="2">
        <v>121873</v>
      </c>
      <c r="D7" s="2">
        <v>1233</v>
      </c>
      <c r="E7" s="2">
        <v>51486</v>
      </c>
      <c r="F7" s="2">
        <v>2275</v>
      </c>
      <c r="G7" s="2">
        <v>66879</v>
      </c>
    </row>
    <row r="8" spans="1:7" ht="20.100000000000001" customHeight="1" x14ac:dyDescent="0.3">
      <c r="A8" s="5" t="s">
        <v>10</v>
      </c>
      <c r="B8" s="3" t="s">
        <v>15</v>
      </c>
      <c r="C8" s="2">
        <v>81098</v>
      </c>
      <c r="D8" s="2">
        <v>1029</v>
      </c>
      <c r="E8" s="2">
        <v>19023</v>
      </c>
      <c r="F8" s="2">
        <v>1152</v>
      </c>
      <c r="G8" s="2">
        <v>59894</v>
      </c>
    </row>
    <row r="9" spans="1:7" ht="20.100000000000001" customHeight="1" x14ac:dyDescent="0.3">
      <c r="A9" s="3" t="s">
        <v>16</v>
      </c>
      <c r="B9" s="3" t="s">
        <v>9</v>
      </c>
      <c r="C9" s="2">
        <v>10145786</v>
      </c>
      <c r="D9" s="2">
        <v>3148490</v>
      </c>
      <c r="E9" s="2">
        <v>5851650</v>
      </c>
      <c r="F9" s="2">
        <v>524117</v>
      </c>
      <c r="G9" s="2">
        <v>621529</v>
      </c>
    </row>
    <row r="10" spans="1:7" ht="20.100000000000001" customHeight="1" x14ac:dyDescent="0.3">
      <c r="A10" s="5" t="s">
        <v>10</v>
      </c>
      <c r="B10" s="3" t="s">
        <v>11</v>
      </c>
      <c r="C10" s="2">
        <v>418822</v>
      </c>
      <c r="D10" s="2">
        <v>6534</v>
      </c>
      <c r="E10" s="2">
        <v>307426</v>
      </c>
      <c r="F10" s="2">
        <v>29203</v>
      </c>
      <c r="G10" s="2">
        <v>75659</v>
      </c>
    </row>
    <row r="11" spans="1:7" ht="20.100000000000001" customHeight="1" x14ac:dyDescent="0.3">
      <c r="A11" s="5" t="s">
        <v>10</v>
      </c>
      <c r="B11" s="3" t="s">
        <v>12</v>
      </c>
      <c r="C11" s="2">
        <v>344220</v>
      </c>
      <c r="D11" s="2">
        <v>3676</v>
      </c>
      <c r="E11" s="2">
        <v>224279</v>
      </c>
      <c r="F11" s="2">
        <v>16518</v>
      </c>
      <c r="G11" s="2">
        <v>99747</v>
      </c>
    </row>
    <row r="12" spans="1:7" ht="20.100000000000001" customHeight="1" x14ac:dyDescent="0.3">
      <c r="A12" s="5" t="s">
        <v>10</v>
      </c>
      <c r="B12" s="3" t="s">
        <v>13</v>
      </c>
      <c r="C12" s="2">
        <v>261222</v>
      </c>
      <c r="D12" s="2">
        <v>2254</v>
      </c>
      <c r="E12" s="2">
        <v>142695</v>
      </c>
      <c r="F12" s="2">
        <v>7244</v>
      </c>
      <c r="G12" s="2">
        <v>109029</v>
      </c>
    </row>
    <row r="13" spans="1:7" ht="20.100000000000001" customHeight="1" x14ac:dyDescent="0.3">
      <c r="A13" s="5" t="s">
        <v>10</v>
      </c>
      <c r="B13" s="3" t="s">
        <v>14</v>
      </c>
      <c r="C13" s="2">
        <v>154318</v>
      </c>
      <c r="D13" s="2">
        <v>1348</v>
      </c>
      <c r="E13" s="2">
        <v>61458</v>
      </c>
      <c r="F13" s="2">
        <v>2639</v>
      </c>
      <c r="G13" s="2">
        <v>88873</v>
      </c>
    </row>
    <row r="14" spans="1:7" ht="20.100000000000001" customHeight="1" x14ac:dyDescent="0.3">
      <c r="A14" s="6" t="s">
        <v>10</v>
      </c>
      <c r="B14" s="4" t="s">
        <v>15</v>
      </c>
      <c r="C14" s="2">
        <v>104507</v>
      </c>
      <c r="D14" s="2">
        <v>1643</v>
      </c>
      <c r="E14" s="2">
        <v>23332</v>
      </c>
      <c r="F14" s="2">
        <v>1162</v>
      </c>
      <c r="G14" s="2">
        <v>78370</v>
      </c>
    </row>
    <row r="16" spans="1:7" x14ac:dyDescent="0.3">
      <c r="A16" s="8">
        <f>C3+C9</f>
        <v>18539618</v>
      </c>
      <c r="B16" s="9" t="s">
        <v>39</v>
      </c>
    </row>
    <row r="17" spans="2:7" x14ac:dyDescent="0.3">
      <c r="C17" t="s">
        <v>43</v>
      </c>
      <c r="D17" t="s">
        <v>46</v>
      </c>
      <c r="E17" t="s">
        <v>45</v>
      </c>
      <c r="F17" t="s">
        <v>44</v>
      </c>
    </row>
    <row r="18" spans="2:7" x14ac:dyDescent="0.3">
      <c r="B18" t="s">
        <v>37</v>
      </c>
      <c r="C18" s="8">
        <f>SUM(D4:D8,D10:D14)</f>
        <v>32971</v>
      </c>
      <c r="D18" s="8">
        <f>SUM(E4:E8,E10:E14)</f>
        <v>1510000</v>
      </c>
      <c r="E18" s="8">
        <f>SUM(F4:F8,F10:F14)</f>
        <v>113367</v>
      </c>
      <c r="F18" s="8">
        <f>SUM(G4:G8,G10:G14)</f>
        <v>827172</v>
      </c>
      <c r="G18" s="8">
        <f>SUM(C4:C8,C10:C14)</f>
        <v>2483510</v>
      </c>
    </row>
    <row r="19" spans="2:7" x14ac:dyDescent="0.3">
      <c r="B19" t="s">
        <v>40</v>
      </c>
      <c r="C19">
        <v>57</v>
      </c>
      <c r="D19">
        <v>2370</v>
      </c>
      <c r="E19">
        <v>358</v>
      </c>
      <c r="F19">
        <v>1288</v>
      </c>
      <c r="G19">
        <f>SUM(C19:F19)</f>
        <v>4073</v>
      </c>
    </row>
    <row r="20" spans="2:7" x14ac:dyDescent="0.3">
      <c r="B20" t="s">
        <v>42</v>
      </c>
      <c r="C20">
        <f>C18/$G$18*100</f>
        <v>1.3275968286819864</v>
      </c>
      <c r="D20">
        <f t="shared" ref="D20:G20" si="0">D18/$G$18*100</f>
        <v>60.801043684140588</v>
      </c>
      <c r="E20">
        <f t="shared" si="0"/>
        <v>4.5647893505562687</v>
      </c>
      <c r="F20">
        <f t="shared" si="0"/>
        <v>33.306570136621154</v>
      </c>
      <c r="G20">
        <f t="shared" si="0"/>
        <v>100</v>
      </c>
    </row>
    <row r="21" spans="2:7" x14ac:dyDescent="0.3">
      <c r="B21" t="s">
        <v>41</v>
      </c>
      <c r="C21">
        <f>C19/$G$19*100</f>
        <v>1.3994598575988215</v>
      </c>
      <c r="D21">
        <f t="shared" ref="D21:G21" si="1">D19/$G$19*100</f>
        <v>58.188067763319417</v>
      </c>
      <c r="E21">
        <f t="shared" si="1"/>
        <v>8.7895899828136503</v>
      </c>
      <c r="F21">
        <f t="shared" si="1"/>
        <v>31.62288239626811</v>
      </c>
      <c r="G21">
        <f t="shared" si="1"/>
        <v>100</v>
      </c>
    </row>
    <row r="22" spans="2:7" x14ac:dyDescent="0.3">
      <c r="B22" t="s">
        <v>47</v>
      </c>
      <c r="C22">
        <f>C21/C20</f>
        <v>1.054130160124124</v>
      </c>
      <c r="D22">
        <f t="shared" ref="D22:G22" si="2">D21/D20</f>
        <v>0.95702416007206237</v>
      </c>
      <c r="E22">
        <f t="shared" si="2"/>
        <v>1.9255192973455706</v>
      </c>
      <c r="F22">
        <f t="shared" si="2"/>
        <v>0.94944878042240077</v>
      </c>
      <c r="G22">
        <f t="shared" si="2"/>
        <v>1</v>
      </c>
    </row>
    <row r="25" spans="2:7" x14ac:dyDescent="0.3">
      <c r="C25" t="s">
        <v>43</v>
      </c>
      <c r="D25" t="s">
        <v>46</v>
      </c>
      <c r="E25" t="s">
        <v>45</v>
      </c>
      <c r="F25" t="s">
        <v>44</v>
      </c>
    </row>
    <row r="26" spans="2:7" x14ac:dyDescent="0.3">
      <c r="B26" t="s">
        <v>38</v>
      </c>
      <c r="C26" s="8">
        <f>D3+D9-C18</f>
        <v>6090425</v>
      </c>
      <c r="D26" s="8">
        <f>E3+E9-D18</f>
        <v>8823319</v>
      </c>
      <c r="E26" s="8">
        <f>F3+F9-E18</f>
        <v>828619</v>
      </c>
      <c r="F26" s="8">
        <f>G3+G9-F18</f>
        <v>313745</v>
      </c>
      <c r="G26" s="8">
        <f>C3+C9-G18</f>
        <v>16056108</v>
      </c>
    </row>
    <row r="27" spans="2:7" x14ac:dyDescent="0.3">
      <c r="B27" t="s">
        <v>40</v>
      </c>
      <c r="C27">
        <v>4832</v>
      </c>
      <c r="D27">
        <v>4746</v>
      </c>
      <c r="E27">
        <v>2186</v>
      </c>
      <c r="F27">
        <v>260</v>
      </c>
      <c r="G27">
        <f>SUM(C27:F27)</f>
        <v>12024</v>
      </c>
    </row>
    <row r="28" spans="2:7" x14ac:dyDescent="0.3">
      <c r="B28" t="s">
        <v>42</v>
      </c>
      <c r="C28">
        <f>C26/$G$26*100</f>
        <v>37.932137726029246</v>
      </c>
      <c r="D28">
        <f t="shared" ref="D28:G28" si="3">D26/$G$26*100</f>
        <v>54.95303718684503</v>
      </c>
      <c r="E28">
        <f t="shared" si="3"/>
        <v>5.1607712155399055</v>
      </c>
      <c r="F28">
        <f t="shared" si="3"/>
        <v>1.9540538715858164</v>
      </c>
      <c r="G28">
        <f t="shared" si="3"/>
        <v>100</v>
      </c>
    </row>
    <row r="29" spans="2:7" x14ac:dyDescent="0.3">
      <c r="B29" t="s">
        <v>41</v>
      </c>
      <c r="C29">
        <f>C27/$G$27*100</f>
        <v>40.186294078509647</v>
      </c>
      <c r="D29">
        <f t="shared" ref="D29:G29" si="4">D27/$G$27*100</f>
        <v>39.471057884231534</v>
      </c>
      <c r="E29">
        <f t="shared" si="4"/>
        <v>18.180306054557551</v>
      </c>
      <c r="F29">
        <f t="shared" si="4"/>
        <v>2.162341982701264</v>
      </c>
      <c r="G29">
        <f t="shared" si="4"/>
        <v>100</v>
      </c>
    </row>
    <row r="30" spans="2:7" x14ac:dyDescent="0.3">
      <c r="B30" t="s">
        <v>47</v>
      </c>
      <c r="C30">
        <f>C29/C28</f>
        <v>1.0594260299475182</v>
      </c>
      <c r="D30">
        <f t="shared" ref="D30:G30" si="5">D29/D28</f>
        <v>0.71826890568444035</v>
      </c>
      <c r="E30">
        <f t="shared" si="5"/>
        <v>3.5227886095422618</v>
      </c>
      <c r="F30">
        <f t="shared" si="5"/>
        <v>1.1065928192380954</v>
      </c>
      <c r="G30">
        <f t="shared" si="5"/>
        <v>1</v>
      </c>
    </row>
  </sheetData>
  <mergeCells count="3">
    <mergeCell ref="A1:A2"/>
    <mergeCell ref="B1:B2"/>
    <mergeCell ref="C1:G1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tabSelected="1" topLeftCell="A7" workbookViewId="0">
      <selection activeCell="H11" sqref="H11"/>
    </sheetView>
  </sheetViews>
  <sheetFormatPr defaultRowHeight="16.5" x14ac:dyDescent="0.3"/>
  <sheetData>
    <row r="1" spans="1:9" x14ac:dyDescent="0.3">
      <c r="B1" t="s">
        <v>48</v>
      </c>
      <c r="C1" t="s">
        <v>49</v>
      </c>
      <c r="D1" t="s">
        <v>50</v>
      </c>
      <c r="E1" t="s">
        <v>51</v>
      </c>
    </row>
    <row r="2" spans="1:9" x14ac:dyDescent="0.3">
      <c r="A2" t="s">
        <v>52</v>
      </c>
      <c r="B2" s="8">
        <v>32971</v>
      </c>
      <c r="C2" s="8">
        <v>1510000</v>
      </c>
      <c r="D2" s="8">
        <v>113367</v>
      </c>
      <c r="E2" s="8">
        <v>827172</v>
      </c>
      <c r="F2" s="8">
        <v>2483510</v>
      </c>
    </row>
    <row r="3" spans="1:9" x14ac:dyDescent="0.3">
      <c r="A3" t="s">
        <v>53</v>
      </c>
      <c r="B3">
        <v>57</v>
      </c>
      <c r="C3">
        <v>2370</v>
      </c>
      <c r="D3">
        <v>358</v>
      </c>
      <c r="E3">
        <v>1288</v>
      </c>
      <c r="F3">
        <v>4073</v>
      </c>
    </row>
    <row r="4" spans="1:9" x14ac:dyDescent="0.3">
      <c r="A4" t="s">
        <v>54</v>
      </c>
      <c r="B4">
        <v>1.3275968286819864</v>
      </c>
      <c r="C4">
        <v>60.801043684140588</v>
      </c>
      <c r="D4">
        <v>4.5647893505562687</v>
      </c>
      <c r="E4">
        <v>33.306570136621154</v>
      </c>
      <c r="F4">
        <v>100</v>
      </c>
    </row>
    <row r="5" spans="1:9" x14ac:dyDescent="0.3">
      <c r="A5" t="s">
        <v>55</v>
      </c>
      <c r="B5">
        <v>1.3994598575988215</v>
      </c>
      <c r="C5">
        <v>58.188067763319417</v>
      </c>
      <c r="D5">
        <v>8.7895899828136503</v>
      </c>
      <c r="E5">
        <v>31.62288239626811</v>
      </c>
      <c r="F5">
        <v>100</v>
      </c>
    </row>
    <row r="6" spans="1:9" x14ac:dyDescent="0.3">
      <c r="A6" t="s">
        <v>56</v>
      </c>
      <c r="B6">
        <v>1.054130160124124</v>
      </c>
      <c r="C6">
        <v>0.95702416007206237</v>
      </c>
      <c r="D6">
        <v>1.9255192973455706</v>
      </c>
      <c r="E6">
        <v>0.94944878042240077</v>
      </c>
      <c r="F6">
        <v>1</v>
      </c>
    </row>
    <row r="8" spans="1:9" x14ac:dyDescent="0.3">
      <c r="B8" t="s">
        <v>60</v>
      </c>
      <c r="C8" t="s">
        <v>61</v>
      </c>
      <c r="D8" t="s">
        <v>62</v>
      </c>
    </row>
    <row r="9" spans="1:9" x14ac:dyDescent="0.3">
      <c r="A9" t="s">
        <v>54</v>
      </c>
      <c r="B9">
        <v>1.3275968286819864</v>
      </c>
      <c r="C9">
        <v>60.801043684140588</v>
      </c>
      <c r="D9">
        <f>D4+E4</f>
        <v>37.871359487177422</v>
      </c>
    </row>
    <row r="10" spans="1:9" x14ac:dyDescent="0.3">
      <c r="A10" t="s">
        <v>57</v>
      </c>
      <c r="B10">
        <v>43</v>
      </c>
      <c r="C10">
        <v>2239</v>
      </c>
      <c r="D10">
        <v>1563</v>
      </c>
      <c r="E10">
        <f>SUM(B10:D10)</f>
        <v>3845</v>
      </c>
    </row>
    <row r="11" spans="1:9" x14ac:dyDescent="0.3">
      <c r="A11" t="s">
        <v>58</v>
      </c>
      <c r="B11">
        <f>B10/$E$10*100</f>
        <v>1.1183355006501952</v>
      </c>
      <c r="C11">
        <f t="shared" ref="C11:D11" si="0">C10/$E$10*100</f>
        <v>58.23146944083225</v>
      </c>
      <c r="D11">
        <f t="shared" si="0"/>
        <v>40.650195058517561</v>
      </c>
      <c r="H11" t="s">
        <v>63</v>
      </c>
      <c r="I11" t="s">
        <v>64</v>
      </c>
    </row>
    <row r="12" spans="1:9" x14ac:dyDescent="0.3">
      <c r="A12" t="s">
        <v>56</v>
      </c>
      <c r="B12">
        <f>B11/B9</f>
        <v>0.84237584520328967</v>
      </c>
      <c r="C12">
        <f t="shared" ref="C12:D12" si="1">C11/C9</f>
        <v>0.95773799119868419</v>
      </c>
      <c r="D12">
        <f t="shared" si="1"/>
        <v>1.073375648747994</v>
      </c>
      <c r="G12" t="s">
        <v>59</v>
      </c>
      <c r="H12">
        <v>3415</v>
      </c>
      <c r="I12">
        <v>430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/>
  </sheetViews>
  <sheetFormatPr defaultRowHeight="16.5" x14ac:dyDescent="0.3"/>
  <sheetData>
    <row r="1" spans="1:2" x14ac:dyDescent="0.3">
      <c r="A1" s="7" t="s">
        <v>17</v>
      </c>
      <c r="B1" s="7" t="s">
        <v>18</v>
      </c>
    </row>
    <row r="2" spans="1:2" x14ac:dyDescent="0.3">
      <c r="A2" s="7" t="s">
        <v>19</v>
      </c>
      <c r="B2" s="7" t="s">
        <v>20</v>
      </c>
    </row>
    <row r="3" spans="1:2" x14ac:dyDescent="0.3">
      <c r="A3" s="7" t="s">
        <v>21</v>
      </c>
      <c r="B3" s="7" t="s">
        <v>22</v>
      </c>
    </row>
    <row r="4" spans="1:2" x14ac:dyDescent="0.3">
      <c r="A4" s="7" t="s">
        <v>23</v>
      </c>
      <c r="B4" s="7" t="s">
        <v>24</v>
      </c>
    </row>
    <row r="5" spans="1:2" x14ac:dyDescent="0.3">
      <c r="A5" s="7" t="s">
        <v>25</v>
      </c>
      <c r="B5" s="7" t="s">
        <v>26</v>
      </c>
    </row>
    <row r="6" spans="1:2" x14ac:dyDescent="0.3">
      <c r="A6" s="7" t="s">
        <v>27</v>
      </c>
      <c r="B6" s="7" t="s">
        <v>28</v>
      </c>
    </row>
    <row r="7" spans="1:2" x14ac:dyDescent="0.3">
      <c r="A7" s="7" t="s">
        <v>10</v>
      </c>
      <c r="B7" s="7" t="s">
        <v>29</v>
      </c>
    </row>
    <row r="8" spans="1:2" x14ac:dyDescent="0.3">
      <c r="A8" s="7" t="s">
        <v>30</v>
      </c>
      <c r="B8" s="7" t="s">
        <v>31</v>
      </c>
    </row>
    <row r="9" spans="1:2" x14ac:dyDescent="0.3">
      <c r="A9" s="7" t="s">
        <v>32</v>
      </c>
    </row>
    <row r="10" spans="1:2" x14ac:dyDescent="0.3">
      <c r="A10" s="7" t="s">
        <v>33</v>
      </c>
      <c r="B10" s="7" t="s">
        <v>34</v>
      </c>
    </row>
    <row r="11" spans="1:2" x14ac:dyDescent="0.3">
      <c r="A11" s="7" t="s">
        <v>10</v>
      </c>
      <c r="B11" s="7"/>
    </row>
    <row r="12" spans="1:2" x14ac:dyDescent="0.3">
      <c r="A12" s="7" t="s">
        <v>10</v>
      </c>
      <c r="B12" s="7" t="s">
        <v>35</v>
      </c>
    </row>
    <row r="13" spans="1:2" x14ac:dyDescent="0.3">
      <c r="A13" s="7" t="s">
        <v>10</v>
      </c>
      <c r="B13" s="7"/>
    </row>
    <row r="14" spans="1:2" x14ac:dyDescent="0.3">
      <c r="A14" s="7" t="s">
        <v>10</v>
      </c>
      <c r="B14" s="7" t="s">
        <v>36</v>
      </c>
    </row>
    <row r="15" spans="1:2" x14ac:dyDescent="0.3">
      <c r="A15" s="7" t="s">
        <v>10</v>
      </c>
      <c r="B15" s="7"/>
    </row>
    <row r="16" spans="1:2" x14ac:dyDescent="0.3">
      <c r="A16" s="7" t="s">
        <v>10</v>
      </c>
      <c r="B16" s="7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데이터</vt:lpstr>
      <vt:lpstr>Sheet1</vt:lpstr>
      <vt:lpstr>메타정보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KAU</cp:lastModifiedBy>
  <dcterms:created xsi:type="dcterms:W3CDTF">2018-08-13T11:39:28Z</dcterms:created>
  <dcterms:modified xsi:type="dcterms:W3CDTF">2018-08-17T05:03:00Z</dcterms:modified>
</cp:coreProperties>
</file>